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16DCCC2B-4873-4914-9872-4E7B52A0CBCC}" xr6:coauthVersionLast="45" xr6:coauthVersionMax="45" xr10:uidLastSave="{00000000-0000-0000-0000-000000000000}"/>
  <bookViews>
    <workbookView xWindow="-120" yWindow="-120" windowWidth="38640" windowHeight="15840"/>
  </bookViews>
  <sheets>
    <sheet name="Chemical Engineer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L29" i="1"/>
  <c r="M17" i="1"/>
  <c r="N17" i="1"/>
  <c r="O17" i="1"/>
  <c r="O29" i="1"/>
  <c r="P17" i="1"/>
  <c r="Q17" i="1"/>
  <c r="R17" i="1"/>
  <c r="T17" i="1"/>
  <c r="T29" i="1"/>
  <c r="AR17" i="1"/>
  <c r="S17" i="1"/>
  <c r="BO17" i="1"/>
  <c r="F17" i="1"/>
  <c r="CL17" i="1"/>
  <c r="G17" i="1"/>
  <c r="DI17" i="1"/>
  <c r="DI29" i="1"/>
  <c r="EF17" i="1"/>
  <c r="FC17" i="1"/>
  <c r="FZ17" i="1"/>
  <c r="GW17" i="1"/>
  <c r="I18" i="1"/>
  <c r="I29" i="1"/>
  <c r="J18" i="1"/>
  <c r="K18" i="1"/>
  <c r="L18" i="1"/>
  <c r="M18" i="1"/>
  <c r="H18" i="1"/>
  <c r="N18" i="1"/>
  <c r="N29" i="1"/>
  <c r="O18" i="1"/>
  <c r="P18" i="1"/>
  <c r="P29" i="1"/>
  <c r="Q18" i="1"/>
  <c r="R18" i="1"/>
  <c r="T18" i="1"/>
  <c r="AR18" i="1"/>
  <c r="G18" i="1"/>
  <c r="BO18" i="1"/>
  <c r="CL18" i="1"/>
  <c r="DI18" i="1"/>
  <c r="EF18" i="1"/>
  <c r="FC18" i="1"/>
  <c r="FZ18" i="1"/>
  <c r="GW18" i="1"/>
  <c r="J19" i="1"/>
  <c r="K19" i="1"/>
  <c r="L19" i="1"/>
  <c r="M19" i="1"/>
  <c r="N19" i="1"/>
  <c r="O19" i="1"/>
  <c r="P19" i="1"/>
  <c r="Q19" i="1"/>
  <c r="R19" i="1"/>
  <c r="T19" i="1"/>
  <c r="U19" i="1"/>
  <c r="V19" i="1"/>
  <c r="I19" i="1"/>
  <c r="H19" i="1"/>
  <c r="AJ19" i="1"/>
  <c r="AR19" i="1"/>
  <c r="S19" i="1"/>
  <c r="BO19" i="1"/>
  <c r="CL19" i="1"/>
  <c r="DI19" i="1"/>
  <c r="EF19" i="1"/>
  <c r="FC19" i="1"/>
  <c r="FZ19" i="1"/>
  <c r="GW19" i="1"/>
  <c r="I20" i="1"/>
  <c r="J20" i="1"/>
  <c r="K20" i="1"/>
  <c r="L20" i="1"/>
  <c r="H20" i="1"/>
  <c r="M20" i="1"/>
  <c r="N20" i="1"/>
  <c r="O20" i="1"/>
  <c r="P20" i="1"/>
  <c r="Q20" i="1"/>
  <c r="R20" i="1"/>
  <c r="T20" i="1"/>
  <c r="AR20" i="1"/>
  <c r="F20" i="1"/>
  <c r="BO20" i="1"/>
  <c r="CL20" i="1"/>
  <c r="DI20" i="1"/>
  <c r="EF20" i="1"/>
  <c r="FC20" i="1"/>
  <c r="FZ20" i="1"/>
  <c r="GW20" i="1"/>
  <c r="GW29" i="1"/>
  <c r="I21" i="1"/>
  <c r="J21" i="1"/>
  <c r="K21" i="1"/>
  <c r="L21" i="1"/>
  <c r="M21" i="1"/>
  <c r="H21" i="1"/>
  <c r="N21" i="1"/>
  <c r="O21" i="1"/>
  <c r="P21" i="1"/>
  <c r="Q21" i="1"/>
  <c r="R21" i="1"/>
  <c r="T21" i="1"/>
  <c r="AR21" i="1"/>
  <c r="G21" i="1"/>
  <c r="BO21" i="1"/>
  <c r="CL21" i="1"/>
  <c r="DI21" i="1"/>
  <c r="EF21" i="1"/>
  <c r="FC21" i="1"/>
  <c r="FZ21" i="1"/>
  <c r="GW21" i="1"/>
  <c r="I22" i="1"/>
  <c r="H22" i="1"/>
  <c r="J22" i="1"/>
  <c r="K22" i="1"/>
  <c r="L22" i="1"/>
  <c r="M22" i="1"/>
  <c r="N22" i="1"/>
  <c r="O22" i="1"/>
  <c r="P22" i="1"/>
  <c r="Q22" i="1"/>
  <c r="R22" i="1"/>
  <c r="T22" i="1"/>
  <c r="AR22" i="1"/>
  <c r="S22" i="1"/>
  <c r="BO22" i="1"/>
  <c r="F22" i="1"/>
  <c r="CL22" i="1"/>
  <c r="DI22" i="1"/>
  <c r="EF22" i="1"/>
  <c r="EF29" i="1"/>
  <c r="FC22" i="1"/>
  <c r="FC29" i="1"/>
  <c r="FZ22" i="1"/>
  <c r="GW22" i="1"/>
  <c r="I23" i="1"/>
  <c r="J23" i="1"/>
  <c r="K23" i="1"/>
  <c r="L23" i="1"/>
  <c r="M23" i="1"/>
  <c r="N23" i="1"/>
  <c r="O23" i="1"/>
  <c r="H23" i="1"/>
  <c r="P23" i="1"/>
  <c r="Q23" i="1"/>
  <c r="R23" i="1"/>
  <c r="T23" i="1"/>
  <c r="AR23" i="1"/>
  <c r="BO23" i="1"/>
  <c r="F23" i="1"/>
  <c r="CL23" i="1"/>
  <c r="S23" i="1"/>
  <c r="DI23" i="1"/>
  <c r="EF23" i="1"/>
  <c r="FC23" i="1"/>
  <c r="FZ23" i="1"/>
  <c r="GW23" i="1"/>
  <c r="I24" i="1"/>
  <c r="J24" i="1"/>
  <c r="K24" i="1"/>
  <c r="L24" i="1"/>
  <c r="M24" i="1"/>
  <c r="N24" i="1"/>
  <c r="O24" i="1"/>
  <c r="P24" i="1"/>
  <c r="H24" i="1"/>
  <c r="Q24" i="1"/>
  <c r="R24" i="1"/>
  <c r="T24" i="1"/>
  <c r="AR24" i="1"/>
  <c r="BO24" i="1"/>
  <c r="F24" i="1"/>
  <c r="CL24" i="1"/>
  <c r="DI24" i="1"/>
  <c r="S24" i="1"/>
  <c r="EF24" i="1"/>
  <c r="FC24" i="1"/>
  <c r="FZ24" i="1"/>
  <c r="GW24" i="1"/>
  <c r="I25" i="1"/>
  <c r="H25" i="1"/>
  <c r="J25" i="1"/>
  <c r="K25" i="1"/>
  <c r="L25" i="1"/>
  <c r="M25" i="1"/>
  <c r="N25" i="1"/>
  <c r="O25" i="1"/>
  <c r="P25" i="1"/>
  <c r="Q25" i="1"/>
  <c r="R25" i="1"/>
  <c r="T25" i="1"/>
  <c r="AR25" i="1"/>
  <c r="S25" i="1"/>
  <c r="BO25" i="1"/>
  <c r="CL25" i="1"/>
  <c r="G25" i="1"/>
  <c r="DI25" i="1"/>
  <c r="EF25" i="1"/>
  <c r="FC25" i="1"/>
  <c r="FZ25" i="1"/>
  <c r="GW25" i="1"/>
  <c r="I26" i="1"/>
  <c r="J26" i="1"/>
  <c r="H26" i="1"/>
  <c r="K26" i="1"/>
  <c r="L26" i="1"/>
  <c r="M26" i="1"/>
  <c r="N26" i="1"/>
  <c r="O26" i="1"/>
  <c r="P26" i="1"/>
  <c r="Q26" i="1"/>
  <c r="R26" i="1"/>
  <c r="T26" i="1"/>
  <c r="AR26" i="1"/>
  <c r="F26" i="1"/>
  <c r="BO26" i="1"/>
  <c r="CL26" i="1"/>
  <c r="DI26" i="1"/>
  <c r="EF26" i="1"/>
  <c r="FC26" i="1"/>
  <c r="S26" i="1"/>
  <c r="FZ26" i="1"/>
  <c r="GW26" i="1"/>
  <c r="I27" i="1"/>
  <c r="H27" i="1"/>
  <c r="J27" i="1"/>
  <c r="K27" i="1"/>
  <c r="K29" i="1"/>
  <c r="L27" i="1"/>
  <c r="M27" i="1"/>
  <c r="N27" i="1"/>
  <c r="O27" i="1"/>
  <c r="P27" i="1"/>
  <c r="Q27" i="1"/>
  <c r="R27" i="1"/>
  <c r="T27" i="1"/>
  <c r="AR27" i="1"/>
  <c r="BO27" i="1"/>
  <c r="F27" i="1"/>
  <c r="CL27" i="1"/>
  <c r="DI27" i="1"/>
  <c r="EF27" i="1"/>
  <c r="FC27" i="1"/>
  <c r="FZ27" i="1"/>
  <c r="S27" i="1"/>
  <c r="GW27" i="1"/>
  <c r="I28" i="1"/>
  <c r="J28" i="1"/>
  <c r="K28" i="1"/>
  <c r="L28" i="1"/>
  <c r="H28" i="1"/>
  <c r="M28" i="1"/>
  <c r="N28" i="1"/>
  <c r="O28" i="1"/>
  <c r="P28" i="1"/>
  <c r="R28" i="1"/>
  <c r="T28" i="1"/>
  <c r="U28" i="1"/>
  <c r="U29" i="1"/>
  <c r="AR28" i="1"/>
  <c r="BO28" i="1"/>
  <c r="CL28" i="1"/>
  <c r="DI28" i="1"/>
  <c r="EF28" i="1"/>
  <c r="FC28" i="1"/>
  <c r="FU28" i="1"/>
  <c r="Q28" i="1"/>
  <c r="FY28" i="1"/>
  <c r="FZ28" i="1"/>
  <c r="GW28" i="1"/>
  <c r="J29" i="1"/>
  <c r="R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K29" i="1"/>
  <c r="AL29" i="1"/>
  <c r="AM29" i="1"/>
  <c r="AN29" i="1"/>
  <c r="AO29" i="1"/>
  <c r="AP29" i="1"/>
  <c r="AQ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V29" i="1"/>
  <c r="FW29" i="1"/>
  <c r="FX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I31" i="1"/>
  <c r="J31" i="1"/>
  <c r="J35" i="1"/>
  <c r="K31" i="1"/>
  <c r="K35" i="1"/>
  <c r="L31" i="1"/>
  <c r="M31" i="1"/>
  <c r="M35" i="1"/>
  <c r="N31" i="1"/>
  <c r="O31" i="1"/>
  <c r="P31" i="1"/>
  <c r="P35" i="1"/>
  <c r="Q31" i="1"/>
  <c r="R31" i="1"/>
  <c r="R35" i="1"/>
  <c r="T31" i="1"/>
  <c r="AR31" i="1"/>
  <c r="F31" i="1"/>
  <c r="BO31" i="1"/>
  <c r="BO35" i="1"/>
  <c r="CL31" i="1"/>
  <c r="DI31" i="1"/>
  <c r="EF31" i="1"/>
  <c r="EF35" i="1"/>
  <c r="FC31" i="1"/>
  <c r="S31" i="1"/>
  <c r="FZ31" i="1"/>
  <c r="GW31" i="1"/>
  <c r="I32" i="1"/>
  <c r="H32" i="1"/>
  <c r="J32" i="1"/>
  <c r="K32" i="1"/>
  <c r="L32" i="1"/>
  <c r="L35" i="1"/>
  <c r="M32" i="1"/>
  <c r="N32" i="1"/>
  <c r="O32" i="1"/>
  <c r="P32" i="1"/>
  <c r="Q32" i="1"/>
  <c r="R32" i="1"/>
  <c r="T32" i="1"/>
  <c r="T35" i="1"/>
  <c r="AR32" i="1"/>
  <c r="BO32" i="1"/>
  <c r="F32" i="1"/>
  <c r="CL32" i="1"/>
  <c r="DI32" i="1"/>
  <c r="EF32" i="1"/>
  <c r="FC32" i="1"/>
  <c r="FZ32" i="1"/>
  <c r="S32" i="1"/>
  <c r="GW32" i="1"/>
  <c r="GW35" i="1"/>
  <c r="I33" i="1"/>
  <c r="J33" i="1"/>
  <c r="K33" i="1"/>
  <c r="L33" i="1"/>
  <c r="H33" i="1"/>
  <c r="M33" i="1"/>
  <c r="N33" i="1"/>
  <c r="O33" i="1"/>
  <c r="P33" i="1"/>
  <c r="Q33" i="1"/>
  <c r="R33" i="1"/>
  <c r="T33" i="1"/>
  <c r="AR33" i="1"/>
  <c r="F33" i="1"/>
  <c r="BO33" i="1"/>
  <c r="CL33" i="1"/>
  <c r="CL35" i="1"/>
  <c r="DI33" i="1"/>
  <c r="EF33" i="1"/>
  <c r="FC33" i="1"/>
  <c r="FZ33" i="1"/>
  <c r="GW33" i="1"/>
  <c r="I34" i="1"/>
  <c r="J34" i="1"/>
  <c r="K34" i="1"/>
  <c r="L34" i="1"/>
  <c r="M34" i="1"/>
  <c r="H34" i="1"/>
  <c r="N34" i="1"/>
  <c r="O34" i="1"/>
  <c r="P34" i="1"/>
  <c r="Q34" i="1"/>
  <c r="R34" i="1"/>
  <c r="T34" i="1"/>
  <c r="AR34" i="1"/>
  <c r="G34" i="1"/>
  <c r="BO34" i="1"/>
  <c r="CL34" i="1"/>
  <c r="DI34" i="1"/>
  <c r="EF34" i="1"/>
  <c r="FC34" i="1"/>
  <c r="FZ34" i="1"/>
  <c r="GW34" i="1"/>
  <c r="I35" i="1"/>
  <c r="N35" i="1"/>
  <c r="O35" i="1"/>
  <c r="Q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J37" i="1"/>
  <c r="K37" i="1"/>
  <c r="L37" i="1"/>
  <c r="M37" i="1"/>
  <c r="N37" i="1"/>
  <c r="O37" i="1"/>
  <c r="P37" i="1"/>
  <c r="Q37" i="1"/>
  <c r="R37" i="1"/>
  <c r="T37" i="1"/>
  <c r="U37" i="1"/>
  <c r="AR37" i="1"/>
  <c r="AS37" i="1"/>
  <c r="I37" i="1"/>
  <c r="BG37" i="1"/>
  <c r="BO37" i="1"/>
  <c r="CL37" i="1"/>
  <c r="DI37" i="1"/>
  <c r="EF37" i="1"/>
  <c r="FC37" i="1"/>
  <c r="FZ37" i="1"/>
  <c r="GW37" i="1"/>
  <c r="I38" i="1"/>
  <c r="J38" i="1"/>
  <c r="K38" i="1"/>
  <c r="L38" i="1"/>
  <c r="H38" i="1"/>
  <c r="M38" i="1"/>
  <c r="N38" i="1"/>
  <c r="O38" i="1"/>
  <c r="P38" i="1"/>
  <c r="Q38" i="1"/>
  <c r="R38" i="1"/>
  <c r="T38" i="1"/>
  <c r="AR38" i="1"/>
  <c r="F38" i="1"/>
  <c r="BO38" i="1"/>
  <c r="CL38" i="1"/>
  <c r="DI38" i="1"/>
  <c r="EF38" i="1"/>
  <c r="FC38" i="1"/>
  <c r="FZ38" i="1"/>
  <c r="GW38" i="1"/>
  <c r="I39" i="1"/>
  <c r="J39" i="1"/>
  <c r="K39" i="1"/>
  <c r="L39" i="1"/>
  <c r="M39" i="1"/>
  <c r="H39" i="1"/>
  <c r="N39" i="1"/>
  <c r="O39" i="1"/>
  <c r="P39" i="1"/>
  <c r="P64" i="1"/>
  <c r="P99" i="1"/>
  <c r="Q39" i="1"/>
  <c r="R39" i="1"/>
  <c r="T39" i="1"/>
  <c r="AR39" i="1"/>
  <c r="G39" i="1"/>
  <c r="BO39" i="1"/>
  <c r="CL39" i="1"/>
  <c r="DI39" i="1"/>
  <c r="EF39" i="1"/>
  <c r="FC39" i="1"/>
  <c r="FZ39" i="1"/>
  <c r="GW39" i="1"/>
  <c r="I40" i="1"/>
  <c r="H40" i="1"/>
  <c r="J40" i="1"/>
  <c r="K40" i="1"/>
  <c r="L40" i="1"/>
  <c r="M40" i="1"/>
  <c r="N40" i="1"/>
  <c r="O40" i="1"/>
  <c r="P40" i="1"/>
  <c r="Q40" i="1"/>
  <c r="R40" i="1"/>
  <c r="T40" i="1"/>
  <c r="AR40" i="1"/>
  <c r="S40" i="1"/>
  <c r="BO40" i="1"/>
  <c r="F40" i="1"/>
  <c r="CL40" i="1"/>
  <c r="DI40" i="1"/>
  <c r="EF40" i="1"/>
  <c r="FC40" i="1"/>
  <c r="FZ40" i="1"/>
  <c r="GW40" i="1"/>
  <c r="I41" i="1"/>
  <c r="J41" i="1"/>
  <c r="K41" i="1"/>
  <c r="L41" i="1"/>
  <c r="M41" i="1"/>
  <c r="N41" i="1"/>
  <c r="O41" i="1"/>
  <c r="H41" i="1"/>
  <c r="P41" i="1"/>
  <c r="Q41" i="1"/>
  <c r="R41" i="1"/>
  <c r="T41" i="1"/>
  <c r="AR41" i="1"/>
  <c r="F41" i="1"/>
  <c r="BO41" i="1"/>
  <c r="CL41" i="1"/>
  <c r="S41" i="1"/>
  <c r="DI41" i="1"/>
  <c r="EF41" i="1"/>
  <c r="FC41" i="1"/>
  <c r="FZ41" i="1"/>
  <c r="GW41" i="1"/>
  <c r="I42" i="1"/>
  <c r="J42" i="1"/>
  <c r="K42" i="1"/>
  <c r="L42" i="1"/>
  <c r="M42" i="1"/>
  <c r="N42" i="1"/>
  <c r="O42" i="1"/>
  <c r="P42" i="1"/>
  <c r="H42" i="1"/>
  <c r="Q42" i="1"/>
  <c r="R42" i="1"/>
  <c r="T42" i="1"/>
  <c r="AR42" i="1"/>
  <c r="BO42" i="1"/>
  <c r="F42" i="1"/>
  <c r="CL42" i="1"/>
  <c r="DI42" i="1"/>
  <c r="S42" i="1"/>
  <c r="EF42" i="1"/>
  <c r="FC42" i="1"/>
  <c r="FZ42" i="1"/>
  <c r="GW42" i="1"/>
  <c r="I43" i="1"/>
  <c r="H43" i="1"/>
  <c r="J43" i="1"/>
  <c r="K43" i="1"/>
  <c r="L43" i="1"/>
  <c r="M43" i="1"/>
  <c r="N43" i="1"/>
  <c r="O43" i="1"/>
  <c r="P43" i="1"/>
  <c r="Q43" i="1"/>
  <c r="R43" i="1"/>
  <c r="T43" i="1"/>
  <c r="AR43" i="1"/>
  <c r="S43" i="1"/>
  <c r="BO43" i="1"/>
  <c r="CL43" i="1"/>
  <c r="DI43" i="1"/>
  <c r="EF43" i="1"/>
  <c r="FC43" i="1"/>
  <c r="FZ43" i="1"/>
  <c r="GW43" i="1"/>
  <c r="J44" i="1"/>
  <c r="L44" i="1"/>
  <c r="M44" i="1"/>
  <c r="N44" i="1"/>
  <c r="O44" i="1"/>
  <c r="P44" i="1"/>
  <c r="Q44" i="1"/>
  <c r="R44" i="1"/>
  <c r="T44" i="1"/>
  <c r="U44" i="1"/>
  <c r="AR44" i="1"/>
  <c r="BO44" i="1"/>
  <c r="CL44" i="1"/>
  <c r="CM44" i="1"/>
  <c r="I44" i="1"/>
  <c r="CQ44" i="1"/>
  <c r="CQ64" i="1"/>
  <c r="CQ99" i="1"/>
  <c r="DA44" i="1"/>
  <c r="DI44" i="1"/>
  <c r="S44" i="1"/>
  <c r="EF44" i="1"/>
  <c r="FC44" i="1"/>
  <c r="FZ44" i="1"/>
  <c r="GW44" i="1"/>
  <c r="J45" i="1"/>
  <c r="L45" i="1"/>
  <c r="M45" i="1"/>
  <c r="N45" i="1"/>
  <c r="O45" i="1"/>
  <c r="P45" i="1"/>
  <c r="Q45" i="1"/>
  <c r="R45" i="1"/>
  <c r="T45" i="1"/>
  <c r="U45" i="1"/>
  <c r="AR45" i="1"/>
  <c r="F45" i="1"/>
  <c r="BO45" i="1"/>
  <c r="S45" i="1"/>
  <c r="CL45" i="1"/>
  <c r="CM45" i="1"/>
  <c r="I45" i="1"/>
  <c r="H45" i="1"/>
  <c r="CQ45" i="1"/>
  <c r="K45" i="1"/>
  <c r="DA45" i="1"/>
  <c r="DI45" i="1"/>
  <c r="EF45" i="1"/>
  <c r="FC45" i="1"/>
  <c r="FZ45" i="1"/>
  <c r="GW45" i="1"/>
  <c r="I46" i="1"/>
  <c r="J46" i="1"/>
  <c r="K46" i="1"/>
  <c r="L46" i="1"/>
  <c r="H46" i="1"/>
  <c r="M46" i="1"/>
  <c r="N46" i="1"/>
  <c r="O46" i="1"/>
  <c r="P46" i="1"/>
  <c r="Q46" i="1"/>
  <c r="R46" i="1"/>
  <c r="T46" i="1"/>
  <c r="AR46" i="1"/>
  <c r="F46" i="1"/>
  <c r="BO46" i="1"/>
  <c r="CL46" i="1"/>
  <c r="DI46" i="1"/>
  <c r="EF46" i="1"/>
  <c r="FC46" i="1"/>
  <c r="FZ46" i="1"/>
  <c r="GW46" i="1"/>
  <c r="I47" i="1"/>
  <c r="J47" i="1"/>
  <c r="K47" i="1"/>
  <c r="L47" i="1"/>
  <c r="M47" i="1"/>
  <c r="H47" i="1"/>
  <c r="N47" i="1"/>
  <c r="O47" i="1"/>
  <c r="P47" i="1"/>
  <c r="Q47" i="1"/>
  <c r="R47" i="1"/>
  <c r="T47" i="1"/>
  <c r="AR47" i="1"/>
  <c r="G47" i="1"/>
  <c r="BO47" i="1"/>
  <c r="CL47" i="1"/>
  <c r="DI47" i="1"/>
  <c r="EF47" i="1"/>
  <c r="FC47" i="1"/>
  <c r="FZ47" i="1"/>
  <c r="GW47" i="1"/>
  <c r="I48" i="1"/>
  <c r="H48" i="1"/>
  <c r="J48" i="1"/>
  <c r="K48" i="1"/>
  <c r="L48" i="1"/>
  <c r="M48" i="1"/>
  <c r="N48" i="1"/>
  <c r="O48" i="1"/>
  <c r="P48" i="1"/>
  <c r="Q48" i="1"/>
  <c r="R48" i="1"/>
  <c r="T48" i="1"/>
  <c r="AR48" i="1"/>
  <c r="S48" i="1"/>
  <c r="BO48" i="1"/>
  <c r="F48" i="1"/>
  <c r="CL48" i="1"/>
  <c r="DI48" i="1"/>
  <c r="EF48" i="1"/>
  <c r="FC48" i="1"/>
  <c r="FZ48" i="1"/>
  <c r="GW48" i="1"/>
  <c r="I49" i="1"/>
  <c r="J49" i="1"/>
  <c r="K49" i="1"/>
  <c r="L49" i="1"/>
  <c r="M49" i="1"/>
  <c r="N49" i="1"/>
  <c r="O49" i="1"/>
  <c r="H49" i="1"/>
  <c r="P49" i="1"/>
  <c r="Q49" i="1"/>
  <c r="R49" i="1"/>
  <c r="T49" i="1"/>
  <c r="AR49" i="1"/>
  <c r="F49" i="1"/>
  <c r="BO49" i="1"/>
  <c r="CL49" i="1"/>
  <c r="S49" i="1"/>
  <c r="DI49" i="1"/>
  <c r="EF49" i="1"/>
  <c r="FC49" i="1"/>
  <c r="FZ49" i="1"/>
  <c r="GW49" i="1"/>
  <c r="I50" i="1"/>
  <c r="J50" i="1"/>
  <c r="K50" i="1"/>
  <c r="L50" i="1"/>
  <c r="M50" i="1"/>
  <c r="N50" i="1"/>
  <c r="O50" i="1"/>
  <c r="P50" i="1"/>
  <c r="H50" i="1"/>
  <c r="Q50" i="1"/>
  <c r="R50" i="1"/>
  <c r="T50" i="1"/>
  <c r="AR50" i="1"/>
  <c r="BO50" i="1"/>
  <c r="F50" i="1"/>
  <c r="CL50" i="1"/>
  <c r="DI50" i="1"/>
  <c r="S50" i="1"/>
  <c r="EF50" i="1"/>
  <c r="FC50" i="1"/>
  <c r="FZ50" i="1"/>
  <c r="GW50" i="1"/>
  <c r="I51" i="1"/>
  <c r="J51" i="1"/>
  <c r="K51" i="1"/>
  <c r="L51" i="1"/>
  <c r="M51" i="1"/>
  <c r="N51" i="1"/>
  <c r="O51" i="1"/>
  <c r="P51" i="1"/>
  <c r="Q51" i="1"/>
  <c r="R51" i="1"/>
  <c r="T51" i="1"/>
  <c r="AR51" i="1"/>
  <c r="BO51" i="1"/>
  <c r="CL51" i="1"/>
  <c r="DI51" i="1"/>
  <c r="EF51" i="1"/>
  <c r="FC51" i="1"/>
  <c r="FZ51" i="1"/>
  <c r="GW51" i="1"/>
  <c r="J52" i="1"/>
  <c r="K52" i="1"/>
  <c r="L52" i="1"/>
  <c r="M52" i="1"/>
  <c r="N52" i="1"/>
  <c r="O52" i="1"/>
  <c r="P52" i="1"/>
  <c r="Q52" i="1"/>
  <c r="R52" i="1"/>
  <c r="U52" i="1"/>
  <c r="AR52" i="1"/>
  <c r="BO52" i="1"/>
  <c r="CL52" i="1"/>
  <c r="DI52" i="1"/>
  <c r="DJ52" i="1"/>
  <c r="I52" i="1"/>
  <c r="H52" i="1"/>
  <c r="DX52" i="1"/>
  <c r="EF52" i="1"/>
  <c r="S52" i="1"/>
  <c r="EA52" i="1"/>
  <c r="EE52" i="1"/>
  <c r="T52" i="1"/>
  <c r="FC52" i="1"/>
  <c r="FZ52" i="1"/>
  <c r="GW52" i="1"/>
  <c r="F53" i="1"/>
  <c r="I53" i="1"/>
  <c r="H53" i="1"/>
  <c r="J53" i="1"/>
  <c r="K53" i="1"/>
  <c r="L53" i="1"/>
  <c r="M53" i="1"/>
  <c r="N53" i="1"/>
  <c r="O53" i="1"/>
  <c r="P53" i="1"/>
  <c r="Q53" i="1"/>
  <c r="R53" i="1"/>
  <c r="T53" i="1"/>
  <c r="U53" i="1"/>
  <c r="AR53" i="1"/>
  <c r="BO53" i="1"/>
  <c r="CL53" i="1"/>
  <c r="DI53" i="1"/>
  <c r="DJ53" i="1"/>
  <c r="DX53" i="1"/>
  <c r="EA53" i="1"/>
  <c r="EE53" i="1"/>
  <c r="EF53" i="1"/>
  <c r="FC53" i="1"/>
  <c r="FZ53" i="1"/>
  <c r="GW53" i="1"/>
  <c r="J54" i="1"/>
  <c r="J64" i="1"/>
  <c r="K54" i="1"/>
  <c r="L54" i="1"/>
  <c r="M54" i="1"/>
  <c r="N54" i="1"/>
  <c r="O54" i="1"/>
  <c r="P54" i="1"/>
  <c r="Q54" i="1"/>
  <c r="R54" i="1"/>
  <c r="R64" i="1"/>
  <c r="T54" i="1"/>
  <c r="U54" i="1"/>
  <c r="AR54" i="1"/>
  <c r="BO54" i="1"/>
  <c r="CL54" i="1"/>
  <c r="DI54" i="1"/>
  <c r="DJ54" i="1"/>
  <c r="I54" i="1"/>
  <c r="DL54" i="1"/>
  <c r="DL64" i="1"/>
  <c r="DL99" i="1"/>
  <c r="DR54" i="1"/>
  <c r="DX54" i="1"/>
  <c r="EF54" i="1"/>
  <c r="S54" i="1"/>
  <c r="FC54" i="1"/>
  <c r="FZ54" i="1"/>
  <c r="GW54" i="1"/>
  <c r="F55" i="1"/>
  <c r="I55" i="1"/>
  <c r="H55" i="1"/>
  <c r="J55" i="1"/>
  <c r="K55" i="1"/>
  <c r="L55" i="1"/>
  <c r="M55" i="1"/>
  <c r="N55" i="1"/>
  <c r="O55" i="1"/>
  <c r="P55" i="1"/>
  <c r="Q55" i="1"/>
  <c r="R55" i="1"/>
  <c r="T55" i="1"/>
  <c r="AR55" i="1"/>
  <c r="S55" i="1"/>
  <c r="BO55" i="1"/>
  <c r="G55" i="1"/>
  <c r="CL55" i="1"/>
  <c r="DI55" i="1"/>
  <c r="EF55" i="1"/>
  <c r="FC55" i="1"/>
  <c r="FZ55" i="1"/>
  <c r="GW55" i="1"/>
  <c r="I56" i="1"/>
  <c r="J56" i="1"/>
  <c r="K56" i="1"/>
  <c r="L56" i="1"/>
  <c r="M56" i="1"/>
  <c r="N56" i="1"/>
  <c r="O56" i="1"/>
  <c r="H56" i="1"/>
  <c r="P56" i="1"/>
  <c r="Q56" i="1"/>
  <c r="R56" i="1"/>
  <c r="T56" i="1"/>
  <c r="AR56" i="1"/>
  <c r="F56" i="1"/>
  <c r="BO56" i="1"/>
  <c r="CL56" i="1"/>
  <c r="DI56" i="1"/>
  <c r="G56" i="1"/>
  <c r="EF56" i="1"/>
  <c r="FC56" i="1"/>
  <c r="FZ56" i="1"/>
  <c r="GW56" i="1"/>
  <c r="I57" i="1"/>
  <c r="H57" i="1"/>
  <c r="J57" i="1"/>
  <c r="K57" i="1"/>
  <c r="L57" i="1"/>
  <c r="M57" i="1"/>
  <c r="N57" i="1"/>
  <c r="O57" i="1"/>
  <c r="P57" i="1"/>
  <c r="Q57" i="1"/>
  <c r="R57" i="1"/>
  <c r="T57" i="1"/>
  <c r="AR57" i="1"/>
  <c r="BO57" i="1"/>
  <c r="CL57" i="1"/>
  <c r="DI57" i="1"/>
  <c r="S57" i="1"/>
  <c r="EF57" i="1"/>
  <c r="FC57" i="1"/>
  <c r="FZ57" i="1"/>
  <c r="GW57" i="1"/>
  <c r="I58" i="1"/>
  <c r="J58" i="1"/>
  <c r="K58" i="1"/>
  <c r="L58" i="1"/>
  <c r="M58" i="1"/>
  <c r="N58" i="1"/>
  <c r="P58" i="1"/>
  <c r="Q58" i="1"/>
  <c r="R58" i="1"/>
  <c r="T58" i="1"/>
  <c r="U58" i="1"/>
  <c r="AR58" i="1"/>
  <c r="F58" i="1"/>
  <c r="BO58" i="1"/>
  <c r="S58" i="1"/>
  <c r="CL58" i="1"/>
  <c r="DI58" i="1"/>
  <c r="EF58" i="1"/>
  <c r="EI58" i="1"/>
  <c r="ES58" i="1"/>
  <c r="O58" i="1"/>
  <c r="EU58" i="1"/>
  <c r="FC58" i="1"/>
  <c r="FZ58" i="1"/>
  <c r="GW58" i="1"/>
  <c r="F59" i="1"/>
  <c r="I59" i="1"/>
  <c r="J59" i="1"/>
  <c r="K59" i="1"/>
  <c r="L59" i="1"/>
  <c r="M59" i="1"/>
  <c r="N59" i="1"/>
  <c r="O59" i="1"/>
  <c r="P59" i="1"/>
  <c r="Q59" i="1"/>
  <c r="R59" i="1"/>
  <c r="T59" i="1"/>
  <c r="AR59" i="1"/>
  <c r="BO59" i="1"/>
  <c r="G59" i="1"/>
  <c r="CL59" i="1"/>
  <c r="CL64" i="1"/>
  <c r="DI59" i="1"/>
  <c r="EF59" i="1"/>
  <c r="FC59" i="1"/>
  <c r="FZ59" i="1"/>
  <c r="GW59" i="1"/>
  <c r="I60" i="1"/>
  <c r="J60" i="1"/>
  <c r="K60" i="1"/>
  <c r="L60" i="1"/>
  <c r="M60" i="1"/>
  <c r="N60" i="1"/>
  <c r="O60" i="1"/>
  <c r="P60" i="1"/>
  <c r="H60" i="1"/>
  <c r="Q60" i="1"/>
  <c r="R60" i="1"/>
  <c r="T60" i="1"/>
  <c r="U60" i="1"/>
  <c r="AR60" i="1"/>
  <c r="BO60" i="1"/>
  <c r="CL60" i="1"/>
  <c r="G60" i="1"/>
  <c r="DI60" i="1"/>
  <c r="EF60" i="1"/>
  <c r="FC60" i="1"/>
  <c r="FD60" i="1"/>
  <c r="FR60" i="1"/>
  <c r="FZ60" i="1"/>
  <c r="GW60" i="1"/>
  <c r="I61" i="1"/>
  <c r="J61" i="1"/>
  <c r="K61" i="1"/>
  <c r="L61" i="1"/>
  <c r="M61" i="1"/>
  <c r="N61" i="1"/>
  <c r="O61" i="1"/>
  <c r="P61" i="1"/>
  <c r="Q61" i="1"/>
  <c r="R61" i="1"/>
  <c r="T61" i="1"/>
  <c r="AR61" i="1"/>
  <c r="BO61" i="1"/>
  <c r="CL61" i="1"/>
  <c r="DI61" i="1"/>
  <c r="EF61" i="1"/>
  <c r="FC61" i="1"/>
  <c r="FZ61" i="1"/>
  <c r="GW61" i="1"/>
  <c r="F62" i="1"/>
  <c r="I62" i="1"/>
  <c r="J62" i="1"/>
  <c r="K62" i="1"/>
  <c r="L62" i="1"/>
  <c r="M62" i="1"/>
  <c r="N62" i="1"/>
  <c r="O62" i="1"/>
  <c r="P62" i="1"/>
  <c r="Q62" i="1"/>
  <c r="R62" i="1"/>
  <c r="T62" i="1"/>
  <c r="U62" i="1"/>
  <c r="AR62" i="1"/>
  <c r="BO62" i="1"/>
  <c r="CL62" i="1"/>
  <c r="DI62" i="1"/>
  <c r="EF62" i="1"/>
  <c r="FC62" i="1"/>
  <c r="FD62" i="1"/>
  <c r="FR62" i="1"/>
  <c r="FZ62" i="1"/>
  <c r="GW62" i="1"/>
  <c r="I63" i="1"/>
  <c r="J63" i="1"/>
  <c r="K63" i="1"/>
  <c r="L63" i="1"/>
  <c r="M63" i="1"/>
  <c r="O63" i="1"/>
  <c r="P63" i="1"/>
  <c r="Q63" i="1"/>
  <c r="R63" i="1"/>
  <c r="T63" i="1"/>
  <c r="U63" i="1"/>
  <c r="U64" i="1"/>
  <c r="AR63" i="1"/>
  <c r="BO63" i="1"/>
  <c r="CL63" i="1"/>
  <c r="DI63" i="1"/>
  <c r="EF63" i="1"/>
  <c r="FC63" i="1"/>
  <c r="FN63" i="1"/>
  <c r="N63" i="1"/>
  <c r="FR63" i="1"/>
  <c r="GW63" i="1"/>
  <c r="V64" i="1"/>
  <c r="W64" i="1"/>
  <c r="X64" i="1"/>
  <c r="Y64" i="1"/>
  <c r="Z64" i="1"/>
  <c r="Z99" i="1"/>
  <c r="AA64" i="1"/>
  <c r="AB64" i="1"/>
  <c r="AC64" i="1"/>
  <c r="AD64" i="1"/>
  <c r="AE64" i="1"/>
  <c r="AF64" i="1"/>
  <c r="AG64" i="1"/>
  <c r="AH64" i="1"/>
  <c r="AH99" i="1"/>
  <c r="AI64" i="1"/>
  <c r="AJ64" i="1"/>
  <c r="AK64" i="1"/>
  <c r="AL64" i="1"/>
  <c r="AM64" i="1"/>
  <c r="AN64" i="1"/>
  <c r="AO64" i="1"/>
  <c r="AP64" i="1"/>
  <c r="AP99" i="1"/>
  <c r="AQ64" i="1"/>
  <c r="AS64" i="1"/>
  <c r="AT64" i="1"/>
  <c r="AU64" i="1"/>
  <c r="AV64" i="1"/>
  <c r="AW64" i="1"/>
  <c r="AX64" i="1"/>
  <c r="AX99" i="1"/>
  <c r="AY64" i="1"/>
  <c r="AZ64" i="1"/>
  <c r="BA64" i="1"/>
  <c r="BB64" i="1"/>
  <c r="BC64" i="1"/>
  <c r="BD64" i="1"/>
  <c r="BE64" i="1"/>
  <c r="BF64" i="1"/>
  <c r="BF99" i="1"/>
  <c r="BG64" i="1"/>
  <c r="BH64" i="1"/>
  <c r="BI64" i="1"/>
  <c r="BJ64" i="1"/>
  <c r="BK64" i="1"/>
  <c r="BL64" i="1"/>
  <c r="BM64" i="1"/>
  <c r="BN64" i="1"/>
  <c r="BN99" i="1"/>
  <c r="BP64" i="1"/>
  <c r="BQ64" i="1"/>
  <c r="BR64" i="1"/>
  <c r="BS64" i="1"/>
  <c r="BT64" i="1"/>
  <c r="BU64" i="1"/>
  <c r="BV64" i="1"/>
  <c r="BV99" i="1"/>
  <c r="BW64" i="1"/>
  <c r="BX64" i="1"/>
  <c r="BY64" i="1"/>
  <c r="BZ64" i="1"/>
  <c r="CA64" i="1"/>
  <c r="CB64" i="1"/>
  <c r="CC64" i="1"/>
  <c r="CD64" i="1"/>
  <c r="CD99" i="1"/>
  <c r="CE64" i="1"/>
  <c r="CF64" i="1"/>
  <c r="CG64" i="1"/>
  <c r="CH64" i="1"/>
  <c r="CI64" i="1"/>
  <c r="CJ64" i="1"/>
  <c r="CK64" i="1"/>
  <c r="CM64" i="1"/>
  <c r="CN64" i="1"/>
  <c r="CO64" i="1"/>
  <c r="CP64" i="1"/>
  <c r="CR64" i="1"/>
  <c r="CS64" i="1"/>
  <c r="CT64" i="1"/>
  <c r="CT99" i="1"/>
  <c r="CU64" i="1"/>
  <c r="CV64" i="1"/>
  <c r="CW64" i="1"/>
  <c r="CX64" i="1"/>
  <c r="CY64" i="1"/>
  <c r="CZ64" i="1"/>
  <c r="DB64" i="1"/>
  <c r="DB99" i="1"/>
  <c r="DC64" i="1"/>
  <c r="DD64" i="1"/>
  <c r="DE64" i="1"/>
  <c r="DF64" i="1"/>
  <c r="DG64" i="1"/>
  <c r="DH64" i="1"/>
  <c r="DJ64" i="1"/>
  <c r="DJ99" i="1"/>
  <c r="DK64" i="1"/>
  <c r="DM64" i="1"/>
  <c r="DN64" i="1"/>
  <c r="DO64" i="1"/>
  <c r="DP64" i="1"/>
  <c r="DQ64" i="1"/>
  <c r="DR64" i="1"/>
  <c r="DR99" i="1"/>
  <c r="DS64" i="1"/>
  <c r="DS99" i="1"/>
  <c r="DT64" i="1"/>
  <c r="DU64" i="1"/>
  <c r="DV64" i="1"/>
  <c r="DW64" i="1"/>
  <c r="DY64" i="1"/>
  <c r="DZ64" i="1"/>
  <c r="DZ99" i="1"/>
  <c r="EA64" i="1"/>
  <c r="EB64" i="1"/>
  <c r="EC64" i="1"/>
  <c r="ED64" i="1"/>
  <c r="EG64" i="1"/>
  <c r="EH64" i="1"/>
  <c r="EH99" i="1"/>
  <c r="EI64" i="1"/>
  <c r="EJ64" i="1"/>
  <c r="EK64" i="1"/>
  <c r="EL64" i="1"/>
  <c r="EM64" i="1"/>
  <c r="EN64" i="1"/>
  <c r="EO64" i="1"/>
  <c r="EP64" i="1"/>
  <c r="EP99" i="1"/>
  <c r="EQ64" i="1"/>
  <c r="ER64" i="1"/>
  <c r="ES64" i="1"/>
  <c r="ET64" i="1"/>
  <c r="EV64" i="1"/>
  <c r="EW64" i="1"/>
  <c r="EX64" i="1"/>
  <c r="EX99" i="1"/>
  <c r="EY64" i="1"/>
  <c r="EZ64" i="1"/>
  <c r="FA64" i="1"/>
  <c r="FB64" i="1"/>
  <c r="FD64" i="1"/>
  <c r="FE64" i="1"/>
  <c r="FF64" i="1"/>
  <c r="FF99" i="1"/>
  <c r="FG64" i="1"/>
  <c r="FH64" i="1"/>
  <c r="FI64" i="1"/>
  <c r="FJ64" i="1"/>
  <c r="FK64" i="1"/>
  <c r="FL64" i="1"/>
  <c r="FM64" i="1"/>
  <c r="FN64" i="1"/>
  <c r="FN99" i="1"/>
  <c r="FO64" i="1"/>
  <c r="FP64" i="1"/>
  <c r="FQ64" i="1"/>
  <c r="FS64" i="1"/>
  <c r="FT64" i="1"/>
  <c r="FU64" i="1"/>
  <c r="FV64" i="1"/>
  <c r="FV99" i="1"/>
  <c r="FW64" i="1"/>
  <c r="FX64" i="1"/>
  <c r="FY64" i="1"/>
  <c r="GA64" i="1"/>
  <c r="GB64" i="1"/>
  <c r="GC64" i="1"/>
  <c r="GD64" i="1"/>
  <c r="GD99" i="1"/>
  <c r="GE64" i="1"/>
  <c r="GF64" i="1"/>
  <c r="GG64" i="1"/>
  <c r="GH64" i="1"/>
  <c r="GI64" i="1"/>
  <c r="GJ64" i="1"/>
  <c r="GK64" i="1"/>
  <c r="GL64" i="1"/>
  <c r="GL99" i="1"/>
  <c r="GM64" i="1"/>
  <c r="GN64" i="1"/>
  <c r="GO64" i="1"/>
  <c r="GP64" i="1"/>
  <c r="GQ64" i="1"/>
  <c r="GR64" i="1"/>
  <c r="GS64" i="1"/>
  <c r="GT64" i="1"/>
  <c r="GT99" i="1"/>
  <c r="GU64" i="1"/>
  <c r="GV64" i="1"/>
  <c r="I66" i="1"/>
  <c r="J66" i="1"/>
  <c r="K66" i="1"/>
  <c r="L66" i="1"/>
  <c r="M66" i="1"/>
  <c r="N66" i="1"/>
  <c r="O66" i="1"/>
  <c r="P66" i="1"/>
  <c r="Q66" i="1"/>
  <c r="R66" i="1"/>
  <c r="T66" i="1"/>
  <c r="AR66" i="1"/>
  <c r="F66" i="1"/>
  <c r="BO66" i="1"/>
  <c r="CL66" i="1"/>
  <c r="DI66" i="1"/>
  <c r="EF66" i="1"/>
  <c r="FC66" i="1"/>
  <c r="S66" i="1"/>
  <c r="FZ66" i="1"/>
  <c r="GW66" i="1"/>
  <c r="I67" i="1"/>
  <c r="H67" i="1"/>
  <c r="J67" i="1"/>
  <c r="K67" i="1"/>
  <c r="L67" i="1"/>
  <c r="M67" i="1"/>
  <c r="N67" i="1"/>
  <c r="O67" i="1"/>
  <c r="P67" i="1"/>
  <c r="Q67" i="1"/>
  <c r="R67" i="1"/>
  <c r="T67" i="1"/>
  <c r="AR67" i="1"/>
  <c r="BO67" i="1"/>
  <c r="G67" i="1"/>
  <c r="CL67" i="1"/>
  <c r="DI67" i="1"/>
  <c r="EF67" i="1"/>
  <c r="FC67" i="1"/>
  <c r="FZ67" i="1"/>
  <c r="F67" i="1"/>
  <c r="GW67" i="1"/>
  <c r="I68" i="1"/>
  <c r="J68" i="1"/>
  <c r="K68" i="1"/>
  <c r="L68" i="1"/>
  <c r="H68" i="1"/>
  <c r="M68" i="1"/>
  <c r="N68" i="1"/>
  <c r="O68" i="1"/>
  <c r="P68" i="1"/>
  <c r="Q68" i="1"/>
  <c r="R68" i="1"/>
  <c r="T68" i="1"/>
  <c r="AR68" i="1"/>
  <c r="BO68" i="1"/>
  <c r="CL68" i="1"/>
  <c r="DI68" i="1"/>
  <c r="EF68" i="1"/>
  <c r="FC68" i="1"/>
  <c r="FZ68" i="1"/>
  <c r="GW68" i="1"/>
  <c r="I69" i="1"/>
  <c r="J69" i="1"/>
  <c r="K69" i="1"/>
  <c r="L69" i="1"/>
  <c r="M69" i="1"/>
  <c r="H69" i="1"/>
  <c r="N69" i="1"/>
  <c r="O69" i="1"/>
  <c r="P69" i="1"/>
  <c r="Q69" i="1"/>
  <c r="R69" i="1"/>
  <c r="T69" i="1"/>
  <c r="AR69" i="1"/>
  <c r="BO69" i="1"/>
  <c r="CL69" i="1"/>
  <c r="DI69" i="1"/>
  <c r="F69" i="1"/>
  <c r="EF69" i="1"/>
  <c r="FC69" i="1"/>
  <c r="FZ69" i="1"/>
  <c r="GW69" i="1"/>
  <c r="I70" i="1"/>
  <c r="J70" i="1"/>
  <c r="K70" i="1"/>
  <c r="L70" i="1"/>
  <c r="M70" i="1"/>
  <c r="N70" i="1"/>
  <c r="O70" i="1"/>
  <c r="P70" i="1"/>
  <c r="Q70" i="1"/>
  <c r="R70" i="1"/>
  <c r="T70" i="1"/>
  <c r="AR70" i="1"/>
  <c r="S70" i="1"/>
  <c r="BO70" i="1"/>
  <c r="CL70" i="1"/>
  <c r="DI70" i="1"/>
  <c r="EF70" i="1"/>
  <c r="F70" i="1"/>
  <c r="FC70" i="1"/>
  <c r="FZ70" i="1"/>
  <c r="GW70" i="1"/>
  <c r="G71" i="1"/>
  <c r="I71" i="1"/>
  <c r="J71" i="1"/>
  <c r="H71" i="1"/>
  <c r="K71" i="1"/>
  <c r="L71" i="1"/>
  <c r="M71" i="1"/>
  <c r="N71" i="1"/>
  <c r="O71" i="1"/>
  <c r="P71" i="1"/>
  <c r="Q71" i="1"/>
  <c r="R71" i="1"/>
  <c r="T71" i="1"/>
  <c r="AR71" i="1"/>
  <c r="BO71" i="1"/>
  <c r="CL71" i="1"/>
  <c r="DI71" i="1"/>
  <c r="EF71" i="1"/>
  <c r="FC71" i="1"/>
  <c r="FZ71" i="1"/>
  <c r="GW71" i="1"/>
  <c r="I72" i="1"/>
  <c r="H72" i="1"/>
  <c r="J72" i="1"/>
  <c r="K72" i="1"/>
  <c r="L72" i="1"/>
  <c r="M72" i="1"/>
  <c r="N72" i="1"/>
  <c r="O72" i="1"/>
  <c r="P72" i="1"/>
  <c r="Q72" i="1"/>
  <c r="R72" i="1"/>
  <c r="T72" i="1"/>
  <c r="AR72" i="1"/>
  <c r="BO72" i="1"/>
  <c r="CL72" i="1"/>
  <c r="DI72" i="1"/>
  <c r="EF72" i="1"/>
  <c r="FC72" i="1"/>
  <c r="FZ72" i="1"/>
  <c r="S72" i="1"/>
  <c r="GW72" i="1"/>
  <c r="I73" i="1"/>
  <c r="J73" i="1"/>
  <c r="K73" i="1"/>
  <c r="L73" i="1"/>
  <c r="M73" i="1"/>
  <c r="N73" i="1"/>
  <c r="O73" i="1"/>
  <c r="P73" i="1"/>
  <c r="Q73" i="1"/>
  <c r="R73" i="1"/>
  <c r="T73" i="1"/>
  <c r="AR73" i="1"/>
  <c r="BO73" i="1"/>
  <c r="CL73" i="1"/>
  <c r="DI73" i="1"/>
  <c r="EF73" i="1"/>
  <c r="FC73" i="1"/>
  <c r="FZ73" i="1"/>
  <c r="GW73" i="1"/>
  <c r="I74" i="1"/>
  <c r="J74" i="1"/>
  <c r="K74" i="1"/>
  <c r="L74" i="1"/>
  <c r="M74" i="1"/>
  <c r="N74" i="1"/>
  <c r="O74" i="1"/>
  <c r="P74" i="1"/>
  <c r="Q74" i="1"/>
  <c r="R74" i="1"/>
  <c r="T74" i="1"/>
  <c r="AR74" i="1"/>
  <c r="BO74" i="1"/>
  <c r="CL74" i="1"/>
  <c r="DI74" i="1"/>
  <c r="EF74" i="1"/>
  <c r="FC74" i="1"/>
  <c r="S74" i="1"/>
  <c r="FZ74" i="1"/>
  <c r="GW74" i="1"/>
  <c r="I75" i="1"/>
  <c r="J75" i="1"/>
  <c r="K75" i="1"/>
  <c r="L75" i="1"/>
  <c r="M75" i="1"/>
  <c r="N75" i="1"/>
  <c r="O75" i="1"/>
  <c r="P75" i="1"/>
  <c r="Q75" i="1"/>
  <c r="R75" i="1"/>
  <c r="T75" i="1"/>
  <c r="AR75" i="1"/>
  <c r="BO75" i="1"/>
  <c r="G75" i="1"/>
  <c r="CL75" i="1"/>
  <c r="DI75" i="1"/>
  <c r="EF75" i="1"/>
  <c r="FC75" i="1"/>
  <c r="FZ75" i="1"/>
  <c r="S75" i="1"/>
  <c r="GW75" i="1"/>
  <c r="G76" i="1"/>
  <c r="I76" i="1"/>
  <c r="J76" i="1"/>
  <c r="K76" i="1"/>
  <c r="L76" i="1"/>
  <c r="M76" i="1"/>
  <c r="N76" i="1"/>
  <c r="O76" i="1"/>
  <c r="P76" i="1"/>
  <c r="Q76" i="1"/>
  <c r="R76" i="1"/>
  <c r="T76" i="1"/>
  <c r="AR76" i="1"/>
  <c r="BO76" i="1"/>
  <c r="CL76" i="1"/>
  <c r="DI76" i="1"/>
  <c r="EF76" i="1"/>
  <c r="FC76" i="1"/>
  <c r="FZ76" i="1"/>
  <c r="GW76" i="1"/>
  <c r="I77" i="1"/>
  <c r="J77" i="1"/>
  <c r="K77" i="1"/>
  <c r="L77" i="1"/>
  <c r="M77" i="1"/>
  <c r="H77" i="1"/>
  <c r="N77" i="1"/>
  <c r="O77" i="1"/>
  <c r="P77" i="1"/>
  <c r="Q77" i="1"/>
  <c r="R77" i="1"/>
  <c r="T77" i="1"/>
  <c r="AR77" i="1"/>
  <c r="BO77" i="1"/>
  <c r="CL77" i="1"/>
  <c r="DI77" i="1"/>
  <c r="EF77" i="1"/>
  <c r="FC77" i="1"/>
  <c r="FZ77" i="1"/>
  <c r="GW77" i="1"/>
  <c r="G78" i="1"/>
  <c r="I78" i="1"/>
  <c r="J78" i="1"/>
  <c r="K78" i="1"/>
  <c r="L78" i="1"/>
  <c r="M78" i="1"/>
  <c r="N78" i="1"/>
  <c r="O78" i="1"/>
  <c r="P78" i="1"/>
  <c r="Q78" i="1"/>
  <c r="R78" i="1"/>
  <c r="T78" i="1"/>
  <c r="AR78" i="1"/>
  <c r="BO78" i="1"/>
  <c r="CL78" i="1"/>
  <c r="F78" i="1"/>
  <c r="DI78" i="1"/>
  <c r="EF78" i="1"/>
  <c r="FC78" i="1"/>
  <c r="FZ78" i="1"/>
  <c r="GW78" i="1"/>
  <c r="I79" i="1"/>
  <c r="J79" i="1"/>
  <c r="H79" i="1"/>
  <c r="K79" i="1"/>
  <c r="L79" i="1"/>
  <c r="M79" i="1"/>
  <c r="N79" i="1"/>
  <c r="O79" i="1"/>
  <c r="P79" i="1"/>
  <c r="Q79" i="1"/>
  <c r="R79" i="1"/>
  <c r="T79" i="1"/>
  <c r="AR79" i="1"/>
  <c r="BO79" i="1"/>
  <c r="CL79" i="1"/>
  <c r="DI79" i="1"/>
  <c r="G79" i="1"/>
  <c r="EF79" i="1"/>
  <c r="FC79" i="1"/>
  <c r="FZ79" i="1"/>
  <c r="GW79" i="1"/>
  <c r="I80" i="1"/>
  <c r="J80" i="1"/>
  <c r="K80" i="1"/>
  <c r="H80" i="1"/>
  <c r="L80" i="1"/>
  <c r="M80" i="1"/>
  <c r="N80" i="1"/>
  <c r="O80" i="1"/>
  <c r="P80" i="1"/>
  <c r="Q80" i="1"/>
  <c r="R80" i="1"/>
  <c r="T80" i="1"/>
  <c r="AR80" i="1"/>
  <c r="BO80" i="1"/>
  <c r="F80" i="1"/>
  <c r="CL80" i="1"/>
  <c r="DI80" i="1"/>
  <c r="EF80" i="1"/>
  <c r="FC80" i="1"/>
  <c r="FZ80" i="1"/>
  <c r="S80" i="1"/>
  <c r="GW80" i="1"/>
  <c r="I81" i="1"/>
  <c r="J81" i="1"/>
  <c r="K81" i="1"/>
  <c r="L81" i="1"/>
  <c r="M81" i="1"/>
  <c r="N81" i="1"/>
  <c r="O81" i="1"/>
  <c r="P81" i="1"/>
  <c r="Q81" i="1"/>
  <c r="R81" i="1"/>
  <c r="T81" i="1"/>
  <c r="AR81" i="1"/>
  <c r="BO81" i="1"/>
  <c r="CL81" i="1"/>
  <c r="DI81" i="1"/>
  <c r="EF81" i="1"/>
  <c r="FC81" i="1"/>
  <c r="FZ81" i="1"/>
  <c r="GW81" i="1"/>
  <c r="I82" i="1"/>
  <c r="J82" i="1"/>
  <c r="K82" i="1"/>
  <c r="L82" i="1"/>
  <c r="M82" i="1"/>
  <c r="N82" i="1"/>
  <c r="O82" i="1"/>
  <c r="P82" i="1"/>
  <c r="Q82" i="1"/>
  <c r="R82" i="1"/>
  <c r="T82" i="1"/>
  <c r="AR82" i="1"/>
  <c r="BO82" i="1"/>
  <c r="CL82" i="1"/>
  <c r="DI82" i="1"/>
  <c r="EF82" i="1"/>
  <c r="FC82" i="1"/>
  <c r="FZ82" i="1"/>
  <c r="GW82" i="1"/>
  <c r="I83" i="1"/>
  <c r="J83" i="1"/>
  <c r="K83" i="1"/>
  <c r="L83" i="1"/>
  <c r="M83" i="1"/>
  <c r="N83" i="1"/>
  <c r="O83" i="1"/>
  <c r="P83" i="1"/>
  <c r="Q83" i="1"/>
  <c r="R83" i="1"/>
  <c r="T83" i="1"/>
  <c r="AR83" i="1"/>
  <c r="BO83" i="1"/>
  <c r="CL83" i="1"/>
  <c r="DI83" i="1"/>
  <c r="EF83" i="1"/>
  <c r="FC83" i="1"/>
  <c r="FZ83" i="1"/>
  <c r="S83" i="1"/>
  <c r="GW83" i="1"/>
  <c r="I84" i="1"/>
  <c r="J84" i="1"/>
  <c r="K84" i="1"/>
  <c r="L84" i="1"/>
  <c r="M84" i="1"/>
  <c r="N84" i="1"/>
  <c r="O84" i="1"/>
  <c r="P84" i="1"/>
  <c r="Q84" i="1"/>
  <c r="R84" i="1"/>
  <c r="T84" i="1"/>
  <c r="AR84" i="1"/>
  <c r="BO84" i="1"/>
  <c r="CL84" i="1"/>
  <c r="DI84" i="1"/>
  <c r="EF84" i="1"/>
  <c r="FC84" i="1"/>
  <c r="FZ84" i="1"/>
  <c r="GW84" i="1"/>
  <c r="I85" i="1"/>
  <c r="J85" i="1"/>
  <c r="K85" i="1"/>
  <c r="L85" i="1"/>
  <c r="M85" i="1"/>
  <c r="N85" i="1"/>
  <c r="O85" i="1"/>
  <c r="P85" i="1"/>
  <c r="H85" i="1"/>
  <c r="Q85" i="1"/>
  <c r="R85" i="1"/>
  <c r="T85" i="1"/>
  <c r="AR85" i="1"/>
  <c r="BO85" i="1"/>
  <c r="CL85" i="1"/>
  <c r="DI85" i="1"/>
  <c r="F85" i="1"/>
  <c r="EF85" i="1"/>
  <c r="FC85" i="1"/>
  <c r="FZ85" i="1"/>
  <c r="GW85" i="1"/>
  <c r="I86" i="1"/>
  <c r="J86" i="1"/>
  <c r="K86" i="1"/>
  <c r="L86" i="1"/>
  <c r="M86" i="1"/>
  <c r="N86" i="1"/>
  <c r="O86" i="1"/>
  <c r="P86" i="1"/>
  <c r="Q86" i="1"/>
  <c r="R86" i="1"/>
  <c r="T86" i="1"/>
  <c r="AR86" i="1"/>
  <c r="S86" i="1"/>
  <c r="BO86" i="1"/>
  <c r="CL86" i="1"/>
  <c r="DI86" i="1"/>
  <c r="EF86" i="1"/>
  <c r="F86" i="1"/>
  <c r="FC86" i="1"/>
  <c r="FZ86" i="1"/>
  <c r="GW86" i="1"/>
  <c r="G87" i="1"/>
  <c r="I87" i="1"/>
  <c r="J87" i="1"/>
  <c r="H87" i="1"/>
  <c r="K87" i="1"/>
  <c r="L87" i="1"/>
  <c r="M87" i="1"/>
  <c r="N87" i="1"/>
  <c r="O87" i="1"/>
  <c r="P87" i="1"/>
  <c r="Q87" i="1"/>
  <c r="R87" i="1"/>
  <c r="T87" i="1"/>
  <c r="AR87" i="1"/>
  <c r="BO87" i="1"/>
  <c r="CL87" i="1"/>
  <c r="DI87" i="1"/>
  <c r="EF87" i="1"/>
  <c r="FC87" i="1"/>
  <c r="FZ87" i="1"/>
  <c r="GW87" i="1"/>
  <c r="I88" i="1"/>
  <c r="H88" i="1"/>
  <c r="J88" i="1"/>
  <c r="K88" i="1"/>
  <c r="L88" i="1"/>
  <c r="M88" i="1"/>
  <c r="N88" i="1"/>
  <c r="O88" i="1"/>
  <c r="P88" i="1"/>
  <c r="Q88" i="1"/>
  <c r="R88" i="1"/>
  <c r="S88" i="1"/>
  <c r="T88" i="1"/>
  <c r="AR88" i="1"/>
  <c r="BO88" i="1"/>
  <c r="CL88" i="1"/>
  <c r="DI88" i="1"/>
  <c r="EF88" i="1"/>
  <c r="FC88" i="1"/>
  <c r="FZ88" i="1"/>
  <c r="GW88" i="1"/>
  <c r="I89" i="1"/>
  <c r="J89" i="1"/>
  <c r="K89" i="1"/>
  <c r="L89" i="1"/>
  <c r="M89" i="1"/>
  <c r="N89" i="1"/>
  <c r="O89" i="1"/>
  <c r="P89" i="1"/>
  <c r="Q89" i="1"/>
  <c r="R89" i="1"/>
  <c r="T89" i="1"/>
  <c r="AR89" i="1"/>
  <c r="S89" i="1"/>
  <c r="BO89" i="1"/>
  <c r="CL89" i="1"/>
  <c r="DI89" i="1"/>
  <c r="EF89" i="1"/>
  <c r="FC89" i="1"/>
  <c r="FZ89" i="1"/>
  <c r="GW89" i="1"/>
  <c r="I91" i="1"/>
  <c r="J91" i="1"/>
  <c r="K91" i="1"/>
  <c r="K92" i="1"/>
  <c r="L91" i="1"/>
  <c r="M91" i="1"/>
  <c r="M92" i="1"/>
  <c r="N91" i="1"/>
  <c r="O91" i="1"/>
  <c r="P91" i="1"/>
  <c r="P92" i="1"/>
  <c r="Q91" i="1"/>
  <c r="R91" i="1"/>
  <c r="R92" i="1"/>
  <c r="T91" i="1"/>
  <c r="AR91" i="1"/>
  <c r="BO91" i="1"/>
  <c r="CL91" i="1"/>
  <c r="DI91" i="1"/>
  <c r="EF91" i="1"/>
  <c r="EF92" i="1"/>
  <c r="FC91" i="1"/>
  <c r="FC92" i="1"/>
  <c r="FZ91" i="1"/>
  <c r="FZ92" i="1"/>
  <c r="GW91" i="1"/>
  <c r="I92" i="1"/>
  <c r="L92" i="1"/>
  <c r="N92" i="1"/>
  <c r="O92" i="1"/>
  <c r="Q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Q99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G99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EG92" i="1"/>
  <c r="EH92" i="1"/>
  <c r="EI92" i="1"/>
  <c r="EJ92" i="1"/>
  <c r="EK92" i="1"/>
  <c r="EL92" i="1"/>
  <c r="EM92" i="1"/>
  <c r="EN92" i="1"/>
  <c r="EO92" i="1"/>
  <c r="EP92" i="1"/>
  <c r="EQ92" i="1"/>
  <c r="ER92" i="1"/>
  <c r="ES92" i="1"/>
  <c r="ET92" i="1"/>
  <c r="EU92" i="1"/>
  <c r="EV92" i="1"/>
  <c r="EW92" i="1"/>
  <c r="EX92" i="1"/>
  <c r="EY92" i="1"/>
  <c r="EZ92" i="1"/>
  <c r="FA92" i="1"/>
  <c r="FB92" i="1"/>
  <c r="FD92" i="1"/>
  <c r="FE92" i="1"/>
  <c r="FF92" i="1"/>
  <c r="FG92" i="1"/>
  <c r="FH92" i="1"/>
  <c r="FI92" i="1"/>
  <c r="FJ92" i="1"/>
  <c r="FK92" i="1"/>
  <c r="FL92" i="1"/>
  <c r="FM92" i="1"/>
  <c r="FN92" i="1"/>
  <c r="FO92" i="1"/>
  <c r="FP92" i="1"/>
  <c r="FQ92" i="1"/>
  <c r="FR92" i="1"/>
  <c r="FS92" i="1"/>
  <c r="FT92" i="1"/>
  <c r="FU92" i="1"/>
  <c r="FV92" i="1"/>
  <c r="FW92" i="1"/>
  <c r="FX92" i="1"/>
  <c r="FY92" i="1"/>
  <c r="GA92" i="1"/>
  <c r="GB92" i="1"/>
  <c r="GC92" i="1"/>
  <c r="GD92" i="1"/>
  <c r="GE92" i="1"/>
  <c r="GF92" i="1"/>
  <c r="GG92" i="1"/>
  <c r="GH92" i="1"/>
  <c r="GI92" i="1"/>
  <c r="GJ92" i="1"/>
  <c r="GK92" i="1"/>
  <c r="GL92" i="1"/>
  <c r="GM92" i="1"/>
  <c r="GN92" i="1"/>
  <c r="GO92" i="1"/>
  <c r="GP92" i="1"/>
  <c r="GQ92" i="1"/>
  <c r="GR92" i="1"/>
  <c r="GS92" i="1"/>
  <c r="GT92" i="1"/>
  <c r="GU92" i="1"/>
  <c r="GV92" i="1"/>
  <c r="GW92" i="1"/>
  <c r="I94" i="1"/>
  <c r="J94" i="1"/>
  <c r="K94" i="1"/>
  <c r="K95" i="1"/>
  <c r="L94" i="1"/>
  <c r="L95" i="1"/>
  <c r="M94" i="1"/>
  <c r="N94" i="1"/>
  <c r="N95" i="1"/>
  <c r="O94" i="1"/>
  <c r="O95" i="1"/>
  <c r="P94" i="1"/>
  <c r="Q94" i="1"/>
  <c r="Q95" i="1"/>
  <c r="R94" i="1"/>
  <c r="T94" i="1"/>
  <c r="AR94" i="1"/>
  <c r="BO94" i="1"/>
  <c r="CL94" i="1"/>
  <c r="CL95" i="1"/>
  <c r="DI94" i="1"/>
  <c r="EF94" i="1"/>
  <c r="FC94" i="1"/>
  <c r="FZ94" i="1"/>
  <c r="FZ95" i="1"/>
  <c r="GW94" i="1"/>
  <c r="GW95" i="1"/>
  <c r="J95" i="1"/>
  <c r="M95" i="1"/>
  <c r="P95" i="1"/>
  <c r="R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EB95" i="1"/>
  <c r="EC95" i="1"/>
  <c r="ED95" i="1"/>
  <c r="EE95" i="1"/>
  <c r="EF95" i="1"/>
  <c r="EG95" i="1"/>
  <c r="EH95" i="1"/>
  <c r="EI95" i="1"/>
  <c r="EJ95" i="1"/>
  <c r="EK95" i="1"/>
  <c r="EL95" i="1"/>
  <c r="EM95" i="1"/>
  <c r="EN95" i="1"/>
  <c r="EO95" i="1"/>
  <c r="EP95" i="1"/>
  <c r="EQ95" i="1"/>
  <c r="ER95" i="1"/>
  <c r="ES95" i="1"/>
  <c r="ET95" i="1"/>
  <c r="EU95" i="1"/>
  <c r="EV95" i="1"/>
  <c r="EW95" i="1"/>
  <c r="EX95" i="1"/>
  <c r="EY95" i="1"/>
  <c r="EZ95" i="1"/>
  <c r="FA95" i="1"/>
  <c r="FB95" i="1"/>
  <c r="FC95" i="1"/>
  <c r="FD95" i="1"/>
  <c r="FE95" i="1"/>
  <c r="FF95" i="1"/>
  <c r="FG95" i="1"/>
  <c r="FH95" i="1"/>
  <c r="FI95" i="1"/>
  <c r="FJ95" i="1"/>
  <c r="FK95" i="1"/>
  <c r="FL95" i="1"/>
  <c r="FM95" i="1"/>
  <c r="FN95" i="1"/>
  <c r="FO95" i="1"/>
  <c r="FP95" i="1"/>
  <c r="FQ95" i="1"/>
  <c r="FR95" i="1"/>
  <c r="FS95" i="1"/>
  <c r="FT95" i="1"/>
  <c r="FU95" i="1"/>
  <c r="FV95" i="1"/>
  <c r="FW95" i="1"/>
  <c r="FX95" i="1"/>
  <c r="FY95" i="1"/>
  <c r="GA95" i="1"/>
  <c r="GB95" i="1"/>
  <c r="GC95" i="1"/>
  <c r="GD95" i="1"/>
  <c r="GE95" i="1"/>
  <c r="GF95" i="1"/>
  <c r="GG95" i="1"/>
  <c r="GH95" i="1"/>
  <c r="GI95" i="1"/>
  <c r="GJ95" i="1"/>
  <c r="GK95" i="1"/>
  <c r="GL95" i="1"/>
  <c r="GM95" i="1"/>
  <c r="GN95" i="1"/>
  <c r="GO95" i="1"/>
  <c r="GP95" i="1"/>
  <c r="GQ95" i="1"/>
  <c r="GR95" i="1"/>
  <c r="GS95" i="1"/>
  <c r="GT95" i="1"/>
  <c r="GU95" i="1"/>
  <c r="GV95" i="1"/>
  <c r="I97" i="1"/>
  <c r="J97" i="1"/>
  <c r="J98" i="1"/>
  <c r="K97" i="1"/>
  <c r="L97" i="1"/>
  <c r="L98" i="1"/>
  <c r="M97" i="1"/>
  <c r="N97" i="1"/>
  <c r="O97" i="1"/>
  <c r="O98" i="1"/>
  <c r="P97" i="1"/>
  <c r="Q97" i="1"/>
  <c r="R97" i="1"/>
  <c r="R98" i="1"/>
  <c r="T97" i="1"/>
  <c r="T98" i="1"/>
  <c r="AR97" i="1"/>
  <c r="BO97" i="1"/>
  <c r="CL97" i="1"/>
  <c r="CL98" i="1"/>
  <c r="DI97" i="1"/>
  <c r="DI98" i="1"/>
  <c r="EF97" i="1"/>
  <c r="FC97" i="1"/>
  <c r="FC98" i="1"/>
  <c r="FZ97" i="1"/>
  <c r="GW97" i="1"/>
  <c r="I98" i="1"/>
  <c r="K98" i="1"/>
  <c r="M98" i="1"/>
  <c r="N98" i="1"/>
  <c r="P98" i="1"/>
  <c r="Q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EF98" i="1"/>
  <c r="EG98" i="1"/>
  <c r="EH98" i="1"/>
  <c r="EI98" i="1"/>
  <c r="EJ98" i="1"/>
  <c r="EK98" i="1"/>
  <c r="EL98" i="1"/>
  <c r="EM98" i="1"/>
  <c r="EN98" i="1"/>
  <c r="EO98" i="1"/>
  <c r="EP98" i="1"/>
  <c r="EQ98" i="1"/>
  <c r="ER98" i="1"/>
  <c r="ES98" i="1"/>
  <c r="ET98" i="1"/>
  <c r="EU98" i="1"/>
  <c r="EV98" i="1"/>
  <c r="EW98" i="1"/>
  <c r="EX98" i="1"/>
  <c r="EY98" i="1"/>
  <c r="EZ98" i="1"/>
  <c r="FA98" i="1"/>
  <c r="FB98" i="1"/>
  <c r="FD98" i="1"/>
  <c r="FE98" i="1"/>
  <c r="FF98" i="1"/>
  <c r="FG98" i="1"/>
  <c r="FH98" i="1"/>
  <c r="FI98" i="1"/>
  <c r="FJ98" i="1"/>
  <c r="FK98" i="1"/>
  <c r="FL98" i="1"/>
  <c r="FM98" i="1"/>
  <c r="FN98" i="1"/>
  <c r="FO98" i="1"/>
  <c r="FP98" i="1"/>
  <c r="FQ98" i="1"/>
  <c r="FR98" i="1"/>
  <c r="FS98" i="1"/>
  <c r="FT98" i="1"/>
  <c r="FU98" i="1"/>
  <c r="FV98" i="1"/>
  <c r="FW98" i="1"/>
  <c r="FX98" i="1"/>
  <c r="FY98" i="1"/>
  <c r="FZ98" i="1"/>
  <c r="GA98" i="1"/>
  <c r="GB98" i="1"/>
  <c r="GC98" i="1"/>
  <c r="GD98" i="1"/>
  <c r="GE98" i="1"/>
  <c r="GF98" i="1"/>
  <c r="GG98" i="1"/>
  <c r="GH98" i="1"/>
  <c r="GI98" i="1"/>
  <c r="GJ98" i="1"/>
  <c r="GK98" i="1"/>
  <c r="GL98" i="1"/>
  <c r="GM98" i="1"/>
  <c r="GN98" i="1"/>
  <c r="GO98" i="1"/>
  <c r="GP98" i="1"/>
  <c r="GQ98" i="1"/>
  <c r="GR98" i="1"/>
  <c r="GS98" i="1"/>
  <c r="GT98" i="1"/>
  <c r="GU98" i="1"/>
  <c r="GV98" i="1"/>
  <c r="GW98" i="1"/>
  <c r="U99" i="1"/>
  <c r="W99" i="1"/>
  <c r="X99" i="1"/>
  <c r="Y99" i="1"/>
  <c r="AA99" i="1"/>
  <c r="AB99" i="1"/>
  <c r="AC99" i="1"/>
  <c r="AD99" i="1"/>
  <c r="AE99" i="1"/>
  <c r="AF99" i="1"/>
  <c r="AG99" i="1"/>
  <c r="AI99" i="1"/>
  <c r="AK99" i="1"/>
  <c r="AL99" i="1"/>
  <c r="AM99" i="1"/>
  <c r="AN99" i="1"/>
  <c r="AO99" i="1"/>
  <c r="AS99" i="1"/>
  <c r="AT99" i="1"/>
  <c r="AU99" i="1"/>
  <c r="AV99" i="1"/>
  <c r="AW99" i="1"/>
  <c r="AY99" i="1"/>
  <c r="AZ99" i="1"/>
  <c r="BA99" i="1"/>
  <c r="BB99" i="1"/>
  <c r="BC99" i="1"/>
  <c r="BD99" i="1"/>
  <c r="BE99" i="1"/>
  <c r="BH99" i="1"/>
  <c r="BI99" i="1"/>
  <c r="BJ99" i="1"/>
  <c r="BK99" i="1"/>
  <c r="BL99" i="1"/>
  <c r="BM99" i="1"/>
  <c r="BP99" i="1"/>
  <c r="BQ99" i="1"/>
  <c r="BR99" i="1"/>
  <c r="BS99" i="1"/>
  <c r="BT99" i="1"/>
  <c r="BU99" i="1"/>
  <c r="BW99" i="1"/>
  <c r="BX99" i="1"/>
  <c r="BY99" i="1"/>
  <c r="BZ99" i="1"/>
  <c r="CA99" i="1"/>
  <c r="CB99" i="1"/>
  <c r="CC99" i="1"/>
  <c r="CE99" i="1"/>
  <c r="CF99" i="1"/>
  <c r="CG99" i="1"/>
  <c r="CH99" i="1"/>
  <c r="CI99" i="1"/>
  <c r="CJ99" i="1"/>
  <c r="CK99" i="1"/>
  <c r="CM99" i="1"/>
  <c r="CN99" i="1"/>
  <c r="CO99" i="1"/>
  <c r="CP99" i="1"/>
  <c r="CR99" i="1"/>
  <c r="CS99" i="1"/>
  <c r="CU99" i="1"/>
  <c r="CV99" i="1"/>
  <c r="CW99" i="1"/>
  <c r="CX99" i="1"/>
  <c r="CY99" i="1"/>
  <c r="CZ99" i="1"/>
  <c r="DC99" i="1"/>
  <c r="DD99" i="1"/>
  <c r="DE99" i="1"/>
  <c r="DF99" i="1"/>
  <c r="DG99" i="1"/>
  <c r="DH99" i="1"/>
  <c r="DK99" i="1"/>
  <c r="DM99" i="1"/>
  <c r="DN99" i="1"/>
  <c r="DO99" i="1"/>
  <c r="DP99" i="1"/>
  <c r="DQ99" i="1"/>
  <c r="DT99" i="1"/>
  <c r="DU99" i="1"/>
  <c r="DV99" i="1"/>
  <c r="DW99" i="1"/>
  <c r="DY99" i="1"/>
  <c r="EA99" i="1"/>
  <c r="EB99" i="1"/>
  <c r="EC99" i="1"/>
  <c r="ED99" i="1"/>
  <c r="EG99" i="1"/>
  <c r="EI99" i="1"/>
  <c r="EJ99" i="1"/>
  <c r="EK99" i="1"/>
  <c r="EL99" i="1"/>
  <c r="EM99" i="1"/>
  <c r="EN99" i="1"/>
  <c r="EO99" i="1"/>
  <c r="EQ99" i="1"/>
  <c r="ER99" i="1"/>
  <c r="ES99" i="1"/>
  <c r="ET99" i="1"/>
  <c r="EV99" i="1"/>
  <c r="EW99" i="1"/>
  <c r="EY99" i="1"/>
  <c r="EZ99" i="1"/>
  <c r="FA99" i="1"/>
  <c r="FB99" i="1"/>
  <c r="FD99" i="1"/>
  <c r="FE99" i="1"/>
  <c r="FG99" i="1"/>
  <c r="FH99" i="1"/>
  <c r="FI99" i="1"/>
  <c r="FJ99" i="1"/>
  <c r="FK99" i="1"/>
  <c r="FL99" i="1"/>
  <c r="FM99" i="1"/>
  <c r="FO99" i="1"/>
  <c r="FP99" i="1"/>
  <c r="FQ99" i="1"/>
  <c r="FS99" i="1"/>
  <c r="FT99" i="1"/>
  <c r="FW99" i="1"/>
  <c r="FX99" i="1"/>
  <c r="GA99" i="1"/>
  <c r="GB99" i="1"/>
  <c r="GC99" i="1"/>
  <c r="GE99" i="1"/>
  <c r="GF99" i="1"/>
  <c r="GG99" i="1"/>
  <c r="GH99" i="1"/>
  <c r="GI99" i="1"/>
  <c r="GJ99" i="1"/>
  <c r="GK99" i="1"/>
  <c r="GM99" i="1"/>
  <c r="GN99" i="1"/>
  <c r="GO99" i="1"/>
  <c r="GP99" i="1"/>
  <c r="GQ99" i="1"/>
  <c r="GR99" i="1"/>
  <c r="GS99" i="1"/>
  <c r="GU99" i="1"/>
  <c r="GV99" i="1"/>
  <c r="G94" i="1"/>
  <c r="G95" i="1"/>
  <c r="BO95" i="1"/>
  <c r="S91" i="1"/>
  <c r="S92" i="1"/>
  <c r="S87" i="1"/>
  <c r="G77" i="1"/>
  <c r="S77" i="1"/>
  <c r="S71" i="1"/>
  <c r="H54" i="1"/>
  <c r="H51" i="1"/>
  <c r="DI64" i="1"/>
  <c r="DI99" i="1"/>
  <c r="R99" i="1"/>
  <c r="J99" i="1"/>
  <c r="G28" i="1"/>
  <c r="G61" i="1"/>
  <c r="S61" i="1"/>
  <c r="H97" i="1"/>
  <c r="H98" i="1"/>
  <c r="H91" i="1"/>
  <c r="H92" i="1"/>
  <c r="J92" i="1"/>
  <c r="F84" i="1"/>
  <c r="S84" i="1"/>
  <c r="H84" i="1"/>
  <c r="H83" i="1"/>
  <c r="H81" i="1"/>
  <c r="H74" i="1"/>
  <c r="F68" i="1"/>
  <c r="G68" i="1"/>
  <c r="S68" i="1"/>
  <c r="S62" i="1"/>
  <c r="FC64" i="1"/>
  <c r="O64" i="1"/>
  <c r="O99" i="1"/>
  <c r="F28" i="1"/>
  <c r="Q64" i="1"/>
  <c r="G97" i="1"/>
  <c r="G98" i="1"/>
  <c r="F87" i="1"/>
  <c r="H86" i="1"/>
  <c r="F83" i="1"/>
  <c r="F82" i="1"/>
  <c r="G82" i="1"/>
  <c r="S73" i="1"/>
  <c r="F71" i="1"/>
  <c r="H70" i="1"/>
  <c r="S59" i="1"/>
  <c r="H37" i="1"/>
  <c r="I64" i="1"/>
  <c r="I99" i="1"/>
  <c r="N64" i="1"/>
  <c r="N99" i="1"/>
  <c r="S94" i="1"/>
  <c r="S95" i="1"/>
  <c r="G86" i="1"/>
  <c r="S78" i="1"/>
  <c r="G70" i="1"/>
  <c r="H66" i="1"/>
  <c r="BO64" i="1"/>
  <c r="F61" i="1"/>
  <c r="S60" i="1"/>
  <c r="F57" i="1"/>
  <c r="S53" i="1"/>
  <c r="G53" i="1"/>
  <c r="F52" i="1"/>
  <c r="AR64" i="1"/>
  <c r="Q29" i="1"/>
  <c r="Q99" i="1"/>
  <c r="F88" i="1"/>
  <c r="G85" i="1"/>
  <c r="S85" i="1"/>
  <c r="G83" i="1"/>
  <c r="S82" i="1"/>
  <c r="S79" i="1"/>
  <c r="F72" i="1"/>
  <c r="G69" i="1"/>
  <c r="S69" i="1"/>
  <c r="H63" i="1"/>
  <c r="GW64" i="1"/>
  <c r="GW99" i="1"/>
  <c r="F60" i="1"/>
  <c r="H58" i="1"/>
  <c r="F54" i="1"/>
  <c r="EF64" i="1"/>
  <c r="EF99" i="1"/>
  <c r="L64" i="1"/>
  <c r="L99" i="1"/>
  <c r="T99" i="1"/>
  <c r="F97" i="1"/>
  <c r="F98" i="1"/>
  <c r="S97" i="1"/>
  <c r="S98" i="1"/>
  <c r="AR98" i="1"/>
  <c r="H94" i="1"/>
  <c r="H95" i="1"/>
  <c r="H89" i="1"/>
  <c r="G84" i="1"/>
  <c r="H82" i="1"/>
  <c r="F77" i="1"/>
  <c r="F76" i="1"/>
  <c r="S76" i="1"/>
  <c r="H76" i="1"/>
  <c r="H75" i="1"/>
  <c r="H73" i="1"/>
  <c r="FZ63" i="1"/>
  <c r="FZ64" i="1"/>
  <c r="FR64" i="1"/>
  <c r="FR99" i="1"/>
  <c r="H62" i="1"/>
  <c r="H59" i="1"/>
  <c r="S51" i="1"/>
  <c r="F44" i="1"/>
  <c r="T64" i="1"/>
  <c r="F94" i="1"/>
  <c r="F95" i="1"/>
  <c r="F91" i="1"/>
  <c r="F92" i="1"/>
  <c r="G91" i="1"/>
  <c r="G92" i="1"/>
  <c r="S81" i="1"/>
  <c r="F79" i="1"/>
  <c r="H78" i="1"/>
  <c r="F75" i="1"/>
  <c r="F74" i="1"/>
  <c r="G74" i="1"/>
  <c r="S67" i="1"/>
  <c r="G62" i="1"/>
  <c r="H61" i="1"/>
  <c r="S56" i="1"/>
  <c r="CL99" i="1"/>
  <c r="FZ29" i="1"/>
  <c r="G48" i="1"/>
  <c r="F47" i="1"/>
  <c r="K44" i="1"/>
  <c r="K64" i="1"/>
  <c r="K99" i="1"/>
  <c r="G40" i="1"/>
  <c r="F39" i="1"/>
  <c r="G37" i="1"/>
  <c r="FC35" i="1"/>
  <c r="FC99" i="1"/>
  <c r="F34" i="1"/>
  <c r="F35" i="1"/>
  <c r="BO29" i="1"/>
  <c r="BO99" i="1"/>
  <c r="G22" i="1"/>
  <c r="F21" i="1"/>
  <c r="G19" i="1"/>
  <c r="G29" i="1"/>
  <c r="F18" i="1"/>
  <c r="F29" i="1"/>
  <c r="G49" i="1"/>
  <c r="G45" i="1"/>
  <c r="G41" i="1"/>
  <c r="F37" i="1"/>
  <c r="G23" i="1"/>
  <c r="F19" i="1"/>
  <c r="G88" i="1"/>
  <c r="G80" i="1"/>
  <c r="G72" i="1"/>
  <c r="DA64" i="1"/>
  <c r="DA99" i="1"/>
  <c r="S63" i="1"/>
  <c r="G57" i="1"/>
  <c r="G50" i="1"/>
  <c r="S46" i="1"/>
  <c r="G42" i="1"/>
  <c r="S38" i="1"/>
  <c r="S33" i="1"/>
  <c r="S35" i="1"/>
  <c r="FU29" i="1"/>
  <c r="FU99" i="1"/>
  <c r="S28" i="1"/>
  <c r="G24" i="1"/>
  <c r="S20" i="1"/>
  <c r="G89" i="1"/>
  <c r="G81" i="1"/>
  <c r="G73" i="1"/>
  <c r="DX64" i="1"/>
  <c r="DX99" i="1"/>
  <c r="G58" i="1"/>
  <c r="G51" i="1"/>
  <c r="S47" i="1"/>
  <c r="G43" i="1"/>
  <c r="S39" i="1"/>
  <c r="AR35" i="1"/>
  <c r="S34" i="1"/>
  <c r="H31" i="1"/>
  <c r="H35" i="1"/>
  <c r="S21" i="1"/>
  <c r="S18" i="1"/>
  <c r="S29" i="1"/>
  <c r="I95" i="1"/>
  <c r="F89" i="1"/>
  <c r="F81" i="1"/>
  <c r="F73" i="1"/>
  <c r="G66" i="1"/>
  <c r="EU64" i="1"/>
  <c r="EU99" i="1"/>
  <c r="EE64" i="1"/>
  <c r="EE99" i="1"/>
  <c r="G54" i="1"/>
  <c r="G52" i="1"/>
  <c r="F51" i="1"/>
  <c r="G44" i="1"/>
  <c r="F43" i="1"/>
  <c r="S37" i="1"/>
  <c r="G31" i="1"/>
  <c r="G26" i="1"/>
  <c r="F25" i="1"/>
  <c r="G32" i="1"/>
  <c r="V29" i="1"/>
  <c r="V99" i="1"/>
  <c r="G27" i="1"/>
  <c r="H17" i="1"/>
  <c r="H29" i="1"/>
  <c r="M64" i="1"/>
  <c r="G46" i="1"/>
  <c r="G38" i="1"/>
  <c r="G33" i="1"/>
  <c r="FY29" i="1"/>
  <c r="FY99" i="1"/>
  <c r="M29" i="1"/>
  <c r="M99" i="1"/>
  <c r="G20" i="1"/>
  <c r="AR29" i="1"/>
  <c r="AR99" i="1"/>
  <c r="AJ29" i="1"/>
  <c r="AJ99" i="1"/>
  <c r="F63" i="1"/>
  <c r="F64" i="1"/>
  <c r="F99" i="1"/>
  <c r="H44" i="1"/>
  <c r="H64" i="1"/>
  <c r="H99" i="1"/>
  <c r="FZ99" i="1"/>
  <c r="G35" i="1"/>
  <c r="G63" i="1"/>
  <c r="G64" i="1"/>
  <c r="S64" i="1"/>
  <c r="S99" i="1"/>
  <c r="G99" i="1"/>
</calcChain>
</file>

<file path=xl/sharedStrings.xml><?xml version="1.0" encoding="utf-8"?>
<sst xmlns="http://schemas.openxmlformats.org/spreadsheetml/2006/main" count="473" uniqueCount="208">
  <si>
    <t>Faculty of Chemical Technology and Engineering</t>
  </si>
  <si>
    <t>Major</t>
  </si>
  <si>
    <t>Chemical Engineering</t>
  </si>
  <si>
    <t>Fields of science</t>
  </si>
  <si>
    <t>engineering and technology</t>
  </si>
  <si>
    <t>Disciplines of science</t>
  </si>
  <si>
    <t>chemical engineering (100%)</t>
  </si>
  <si>
    <t>Educational profile</t>
  </si>
  <si>
    <t>general academic</t>
  </si>
  <si>
    <t>Mode of study</t>
  </si>
  <si>
    <t>stationary</t>
  </si>
  <si>
    <t>Level of studies</t>
  </si>
  <si>
    <t>first cycle</t>
  </si>
  <si>
    <t>Academic year 2021/2022</t>
  </si>
  <si>
    <t>Specialisation</t>
  </si>
  <si>
    <t/>
  </si>
  <si>
    <t>Valid from 2021-10-01</t>
  </si>
  <si>
    <t>Symbol</t>
  </si>
  <si>
    <t>ChEn_1A_S_2021_2022_Z</t>
  </si>
  <si>
    <t>Curriculum</t>
  </si>
  <si>
    <t>Selectability</t>
  </si>
  <si>
    <t>Block</t>
  </si>
  <si>
    <t>LOE</t>
  </si>
  <si>
    <t>Group</t>
  </si>
  <si>
    <t>Module / Subject code</t>
  </si>
  <si>
    <t>Modules / subject symbol</t>
  </si>
  <si>
    <t>FZ</t>
  </si>
  <si>
    <t>No. of exam</t>
  </si>
  <si>
    <t>No. of credited courses</t>
  </si>
  <si>
    <t>Number of hours</t>
  </si>
  <si>
    <t>Total</t>
  </si>
  <si>
    <t>Form of studies</t>
  </si>
  <si>
    <t>Lecturing classes</t>
  </si>
  <si>
    <t>Practical classes</t>
  </si>
  <si>
    <t>W</t>
  </si>
  <si>
    <t>A</t>
  </si>
  <si>
    <t>L</t>
  </si>
  <si>
    <t>LK</t>
  </si>
  <si>
    <t>P</t>
  </si>
  <si>
    <t>PD</t>
  </si>
  <si>
    <t>S</t>
  </si>
  <si>
    <t>PR</t>
  </si>
  <si>
    <t>ECTS total</t>
  </si>
  <si>
    <t>Practical workload ECTS</t>
  </si>
  <si>
    <t>Contact Hour ECTS</t>
  </si>
  <si>
    <t>First year</t>
  </si>
  <si>
    <t>1st semester</t>
  </si>
  <si>
    <t>ECTS</t>
  </si>
  <si>
    <t>ECTS in the semester</t>
  </si>
  <si>
    <t>2nd semester</t>
  </si>
  <si>
    <t>Second year</t>
  </si>
  <si>
    <t>3rd semester</t>
  </si>
  <si>
    <t>4th semester</t>
  </si>
  <si>
    <t>Third year</t>
  </si>
  <si>
    <t>5th semester</t>
  </si>
  <si>
    <t>6th semester</t>
  </si>
  <si>
    <t>Fourth year</t>
  </si>
  <si>
    <t>7th semester</t>
  </si>
  <si>
    <t>8th semester</t>
  </si>
  <si>
    <t>Modules/Subjects of general education</t>
  </si>
  <si>
    <t>z</t>
  </si>
  <si>
    <t>A01a</t>
  </si>
  <si>
    <t>Physical Education I</t>
  </si>
  <si>
    <t>A01b</t>
  </si>
  <si>
    <t>Physical Education II</t>
  </si>
  <si>
    <t>Electives 1</t>
  </si>
  <si>
    <t>A03</t>
  </si>
  <si>
    <t>The Law of Intellectual Property</t>
  </si>
  <si>
    <t>A04</t>
  </si>
  <si>
    <t>Ergonomics and HSW</t>
  </si>
  <si>
    <t>A06</t>
  </si>
  <si>
    <t>OHS Training</t>
  </si>
  <si>
    <t>B04a</t>
  </si>
  <si>
    <t>Foreign Language I</t>
  </si>
  <si>
    <t>e</t>
  </si>
  <si>
    <t>B04b</t>
  </si>
  <si>
    <t>Foreign Language II</t>
  </si>
  <si>
    <t>B05</t>
  </si>
  <si>
    <t>Basics of Scientific Information</t>
  </si>
  <si>
    <t>B06</t>
  </si>
  <si>
    <t>Ethics for Engineers</t>
  </si>
  <si>
    <t>B07</t>
  </si>
  <si>
    <t>Technology, Law, and the Working Environment</t>
  </si>
  <si>
    <t>Electives 11</t>
  </si>
  <si>
    <t>Modules/Subjects of core education</t>
  </si>
  <si>
    <t>B01a</t>
  </si>
  <si>
    <t>Mathematics I</t>
  </si>
  <si>
    <t>B01b</t>
  </si>
  <si>
    <t>Mathematics II</t>
  </si>
  <si>
    <t>B02</t>
  </si>
  <si>
    <t>Physics</t>
  </si>
  <si>
    <t>B03</t>
  </si>
  <si>
    <t>Chemistry</t>
  </si>
  <si>
    <t>Modules/Subjects of major education</t>
  </si>
  <si>
    <t>Electives 2</t>
  </si>
  <si>
    <t>C02</t>
  </si>
  <si>
    <t>Graphical Engineering</t>
  </si>
  <si>
    <t>C03</t>
  </si>
  <si>
    <t>Fluid Mechanics</t>
  </si>
  <si>
    <t>C04</t>
  </si>
  <si>
    <t>Transport and Separation Processes</t>
  </si>
  <si>
    <t>C05</t>
  </si>
  <si>
    <t>Interfacial Phenomena</t>
  </si>
  <si>
    <t>C06</t>
  </si>
  <si>
    <t>Engineering Nanoscience and Nanotechnology</t>
  </si>
  <si>
    <t>C07</t>
  </si>
  <si>
    <t>Kinetics and Catalysis of Chemical Reactions</t>
  </si>
  <si>
    <t>Electives 3</t>
  </si>
  <si>
    <t>Electives 4</t>
  </si>
  <si>
    <t>C10</t>
  </si>
  <si>
    <t>Chemical Engineering Thermodynamics</t>
  </si>
  <si>
    <t>C11</t>
  </si>
  <si>
    <t>Chemical Reactor Engineering</t>
  </si>
  <si>
    <t>C12</t>
  </si>
  <si>
    <t>Process Dynamics, Operations and Control</t>
  </si>
  <si>
    <t>C13</t>
  </si>
  <si>
    <t>Material Science and Technology</t>
  </si>
  <si>
    <t>C14</t>
  </si>
  <si>
    <t>Technology of Resources</t>
  </si>
  <si>
    <t>C15</t>
  </si>
  <si>
    <t>Systems Engineering</t>
  </si>
  <si>
    <t>Electives 5</t>
  </si>
  <si>
    <t>Electives 6</t>
  </si>
  <si>
    <t>Electives 7</t>
  </si>
  <si>
    <t>C19</t>
  </si>
  <si>
    <t>Concepts in Modern Homogeneous and Heterogeneous Catalysis</t>
  </si>
  <si>
    <t>C20</t>
  </si>
  <si>
    <t>Colloid and Surfactant Science</t>
  </si>
  <si>
    <t>C21</t>
  </si>
  <si>
    <t>Industrial Chemistry and Chemical Process Pathways</t>
  </si>
  <si>
    <t>Electives 8</t>
  </si>
  <si>
    <t>C23</t>
  </si>
  <si>
    <t>Water Technology and Reclamation</t>
  </si>
  <si>
    <t>Electives 9</t>
  </si>
  <si>
    <t>C25</t>
  </si>
  <si>
    <t>Environmental Engineering</t>
  </si>
  <si>
    <t>Electives 10</t>
  </si>
  <si>
    <t>Electives 12</t>
  </si>
  <si>
    <t>Elective modules/subjects</t>
  </si>
  <si>
    <t>A02a</t>
  </si>
  <si>
    <t>Musicology</t>
  </si>
  <si>
    <t>A02b</t>
  </si>
  <si>
    <t>Music history</t>
  </si>
  <si>
    <t>D01a</t>
  </si>
  <si>
    <t>Chemical Engineering Projects Laboratory</t>
  </si>
  <si>
    <t>D01b</t>
  </si>
  <si>
    <t>Chemical Technology Projects Laboratory</t>
  </si>
  <si>
    <t>C01a</t>
  </si>
  <si>
    <t>Introduction to Chemical Engineering</t>
  </si>
  <si>
    <t>C01b</t>
  </si>
  <si>
    <t>Introduction to Chemical Technology</t>
  </si>
  <si>
    <t>C08a</t>
  </si>
  <si>
    <t>Introduction to Modeling, Simulation and Numerical Methods Applied to Chemical Engineering</t>
  </si>
  <si>
    <t>C08b</t>
  </si>
  <si>
    <t>Introduction to Modeling, Simulation and Numerical Methods Applied to Chemical Technology</t>
  </si>
  <si>
    <t>C09a</t>
  </si>
  <si>
    <t>Introduction to Experimental Chemical Engineering</t>
  </si>
  <si>
    <t>C09b</t>
  </si>
  <si>
    <t>Introduction to Experimental Chemical Technology</t>
  </si>
  <si>
    <t>C16a</t>
  </si>
  <si>
    <t>Introduction to Biotechnology</t>
  </si>
  <si>
    <t>C16b</t>
  </si>
  <si>
    <t>Introduction to Pharmaceutical Engineering</t>
  </si>
  <si>
    <t>C17a</t>
  </si>
  <si>
    <t>Computational Fluid Dynamics</t>
  </si>
  <si>
    <t>C17b</t>
  </si>
  <si>
    <t>Statistical Thermodynamics</t>
  </si>
  <si>
    <t>C18a</t>
  </si>
  <si>
    <t>Integrated Chemical Engineering</t>
  </si>
  <si>
    <t>C18b</t>
  </si>
  <si>
    <t>Advanced Chemical Technology</t>
  </si>
  <si>
    <t>C22a</t>
  </si>
  <si>
    <t>Case Studies in Chemical Engineering</t>
  </si>
  <si>
    <t>C22b</t>
  </si>
  <si>
    <t>Case Studies in Chemical Technology</t>
  </si>
  <si>
    <t>C24a</t>
  </si>
  <si>
    <t>Management in Engineering</t>
  </si>
  <si>
    <t>C24b</t>
  </si>
  <si>
    <t>Innovation Teams</t>
  </si>
  <si>
    <t>C26a</t>
  </si>
  <si>
    <t>Entrepreneurship for Engineers</t>
  </si>
  <si>
    <t>C26b</t>
  </si>
  <si>
    <t>Strategies for Startups</t>
  </si>
  <si>
    <t>D02a</t>
  </si>
  <si>
    <t>Research Project in Chemical Engineering</t>
  </si>
  <si>
    <t>D02b</t>
  </si>
  <si>
    <t>Research Project in Chemical Technology</t>
  </si>
  <si>
    <t>Internship</t>
  </si>
  <si>
    <t>P01</t>
  </si>
  <si>
    <t>Practics</t>
  </si>
  <si>
    <t>Optional subjects</t>
  </si>
  <si>
    <t>D01</t>
  </si>
  <si>
    <t>ZUT librarian training</t>
  </si>
  <si>
    <t>Complementary subjects</t>
  </si>
  <si>
    <t>U01</t>
  </si>
  <si>
    <t>Introduction to Chemistry</t>
  </si>
  <si>
    <t>TOTAL</t>
  </si>
  <si>
    <t>number of elective elements</t>
  </si>
  <si>
    <t>form of crediting a course</t>
  </si>
  <si>
    <t>lecture</t>
  </si>
  <si>
    <t>lecturing course</t>
  </si>
  <si>
    <t>laboratory course</t>
  </si>
  <si>
    <t>foreign language course</t>
  </si>
  <si>
    <t>project course</t>
  </si>
  <si>
    <t>degree dissertation</t>
  </si>
  <si>
    <t>seminars</t>
  </si>
  <si>
    <t>internship</t>
  </si>
  <si>
    <t>Annex 1 to the Senat Resolution No.72 of April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</si>
</sst>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48A664D0-05D0-45B8-ABF9-C1BA94E6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191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180975</xdr:colOff>
      <xdr:row>3</xdr:row>
      <xdr:rowOff>123825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259F1FDB-1A8D-4D57-B552-684C082B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4575" y="0"/>
          <a:ext cx="7124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14"/>
  <sheetViews>
    <sheetView tabSelected="1" workbookViewId="0">
      <selection activeCell="BR8" sqref="BR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8" width="4.28515625" customWidth="1"/>
    <col min="19" max="21" width="4.7109375" customWidth="1"/>
    <col min="22" max="22" width="3.5703125" customWidth="1"/>
    <col min="23" max="23" width="1.85546875" customWidth="1"/>
    <col min="24" max="24" width="3.5703125" customWidth="1"/>
    <col min="25" max="25" width="1.85546875" customWidth="1"/>
    <col min="26" max="26" width="3.5703125" customWidth="1"/>
    <col min="27" max="27" width="1.85546875" customWidth="1"/>
    <col min="28" max="28" width="3.5703125" customWidth="1"/>
    <col min="29" max="29" width="1.85546875" customWidth="1"/>
    <col min="30" max="30" width="3.5703125" customWidth="1"/>
    <col min="31" max="31" width="1.85546875" customWidth="1"/>
    <col min="32" max="32" width="3.5703125" customWidth="1"/>
    <col min="33" max="33" width="1.85546875" customWidth="1"/>
    <col min="34" max="34" width="3.5703125" customWidth="1"/>
    <col min="35" max="35" width="1.85546875" customWidth="1"/>
    <col min="36" max="36" width="3.85546875" customWidth="1"/>
    <col min="37" max="37" width="3.5703125" customWidth="1"/>
    <col min="38" max="38" width="1.85546875" customWidth="1"/>
    <col min="39" max="39" width="3.5703125" customWidth="1"/>
    <col min="40" max="40" width="1.85546875" customWidth="1"/>
    <col min="41" max="41" width="3.5703125" customWidth="1"/>
    <col min="42" max="42" width="1.85546875" customWidth="1"/>
    <col min="43" max="44" width="3.85546875" customWidth="1"/>
    <col min="45" max="45" width="3.5703125" customWidth="1"/>
    <col min="46" max="46" width="1.85546875" customWidth="1"/>
    <col min="47" max="47" width="3.5703125" customWidth="1"/>
    <col min="48" max="48" width="1.85546875" customWidth="1"/>
    <col min="49" max="49" width="3.5703125" customWidth="1"/>
    <col min="50" max="50" width="1.85546875" customWidth="1"/>
    <col min="51" max="51" width="3.5703125" customWidth="1"/>
    <col min="52" max="52" width="1.85546875" customWidth="1"/>
    <col min="53" max="53" width="3.5703125" customWidth="1"/>
    <col min="54" max="54" width="1.85546875" customWidth="1"/>
    <col min="55" max="55" width="3.5703125" customWidth="1"/>
    <col min="56" max="56" width="1.85546875" customWidth="1"/>
    <col min="57" max="57" width="3.5703125" customWidth="1"/>
    <col min="58" max="58" width="1.85546875" customWidth="1"/>
    <col min="59" max="59" width="3.85546875" customWidth="1"/>
    <col min="60" max="60" width="3.5703125" customWidth="1"/>
    <col min="61" max="61" width="1.85546875" customWidth="1"/>
    <col min="62" max="62" width="3.5703125" customWidth="1"/>
    <col min="63" max="63" width="1.85546875" customWidth="1"/>
    <col min="64" max="64" width="3.5703125" customWidth="1"/>
    <col min="65" max="65" width="1.85546875" customWidth="1"/>
    <col min="66" max="67" width="3.85546875" customWidth="1"/>
    <col min="68" max="68" width="3.5703125" customWidth="1"/>
    <col min="69" max="69" width="1.85546875" customWidth="1"/>
    <col min="70" max="70" width="3.5703125" customWidth="1"/>
    <col min="71" max="71" width="1.85546875" customWidth="1"/>
    <col min="72" max="72" width="3.5703125" customWidth="1"/>
    <col min="73" max="73" width="1.85546875" customWidth="1"/>
    <col min="74" max="74" width="3.5703125" customWidth="1"/>
    <col min="75" max="75" width="1.85546875" customWidth="1"/>
    <col min="76" max="76" width="3.5703125" customWidth="1"/>
    <col min="77" max="77" width="1.85546875" customWidth="1"/>
    <col min="78" max="78" width="3.5703125" customWidth="1"/>
    <col min="79" max="79" width="1.85546875" customWidth="1"/>
    <col min="80" max="80" width="3.5703125" customWidth="1"/>
    <col min="81" max="81" width="1.85546875" customWidth="1"/>
    <col min="82" max="82" width="3.85546875" customWidth="1"/>
    <col min="83" max="83" width="3.5703125" customWidth="1"/>
    <col min="84" max="84" width="1.85546875" customWidth="1"/>
    <col min="85" max="85" width="3.5703125" customWidth="1"/>
    <col min="86" max="86" width="1.85546875" customWidth="1"/>
    <col min="87" max="87" width="3.5703125" customWidth="1"/>
    <col min="88" max="88" width="1.85546875" customWidth="1"/>
    <col min="89" max="90" width="3.85546875" customWidth="1"/>
    <col min="91" max="91" width="3.5703125" customWidth="1"/>
    <col min="92" max="92" width="1.85546875" customWidth="1"/>
    <col min="93" max="93" width="3.5703125" customWidth="1"/>
    <col min="94" max="94" width="1.85546875" customWidth="1"/>
    <col min="95" max="95" width="3.5703125" customWidth="1"/>
    <col min="96" max="96" width="1.85546875" customWidth="1"/>
    <col min="97" max="97" width="3.5703125" customWidth="1"/>
    <col min="98" max="98" width="1.85546875" customWidth="1"/>
    <col min="99" max="99" width="3.5703125" customWidth="1"/>
    <col min="100" max="100" width="1.85546875" customWidth="1"/>
    <col min="101" max="101" width="3.5703125" customWidth="1"/>
    <col min="102" max="102" width="1.85546875" customWidth="1"/>
    <col min="103" max="103" width="3.5703125" customWidth="1"/>
    <col min="104" max="104" width="1.85546875" customWidth="1"/>
    <col min="105" max="105" width="3.85546875" customWidth="1"/>
    <col min="106" max="106" width="3.5703125" customWidth="1"/>
    <col min="107" max="107" width="1.85546875" customWidth="1"/>
    <col min="108" max="108" width="3.5703125" customWidth="1"/>
    <col min="109" max="109" width="1.85546875" customWidth="1"/>
    <col min="110" max="110" width="3.5703125" customWidth="1"/>
    <col min="111" max="111" width="1.85546875" customWidth="1"/>
    <col min="112" max="113" width="3.85546875" customWidth="1"/>
    <col min="114" max="114" width="3.5703125" customWidth="1"/>
    <col min="115" max="115" width="1.85546875" customWidth="1"/>
    <col min="116" max="116" width="3.5703125" customWidth="1"/>
    <col min="117" max="117" width="1.85546875" customWidth="1"/>
    <col min="118" max="118" width="3.5703125" customWidth="1"/>
    <col min="119" max="119" width="1.85546875" customWidth="1"/>
    <col min="120" max="120" width="3.5703125" customWidth="1"/>
    <col min="121" max="121" width="1.85546875" customWidth="1"/>
    <col min="122" max="122" width="3.5703125" customWidth="1"/>
    <col min="123" max="123" width="1.85546875" customWidth="1"/>
    <col min="124" max="124" width="3.5703125" customWidth="1"/>
    <col min="125" max="125" width="1.85546875" customWidth="1"/>
    <col min="126" max="126" width="3.5703125" customWidth="1"/>
    <col min="127" max="127" width="1.85546875" customWidth="1"/>
    <col min="128" max="128" width="3.85546875" customWidth="1"/>
    <col min="129" max="129" width="3.5703125" customWidth="1"/>
    <col min="130" max="130" width="1.85546875" customWidth="1"/>
    <col min="131" max="131" width="3.5703125" customWidth="1"/>
    <col min="132" max="132" width="1.85546875" customWidth="1"/>
    <col min="133" max="133" width="3.5703125" customWidth="1"/>
    <col min="134" max="134" width="1.85546875" customWidth="1"/>
    <col min="135" max="136" width="3.85546875" customWidth="1"/>
    <col min="137" max="137" width="3.5703125" customWidth="1"/>
    <col min="138" max="138" width="1.85546875" customWidth="1"/>
    <col min="139" max="139" width="3.5703125" customWidth="1"/>
    <col min="140" max="140" width="1.85546875" customWidth="1"/>
    <col min="141" max="141" width="3.5703125" customWidth="1"/>
    <col min="142" max="142" width="1.85546875" customWidth="1"/>
    <col min="143" max="143" width="3.5703125" customWidth="1"/>
    <col min="144" max="144" width="1.85546875" customWidth="1"/>
    <col min="145" max="145" width="3.5703125" customWidth="1"/>
    <col min="146" max="146" width="1.85546875" customWidth="1"/>
    <col min="147" max="147" width="3.5703125" customWidth="1"/>
    <col min="148" max="148" width="1.85546875" customWidth="1"/>
    <col min="149" max="149" width="3.5703125" customWidth="1"/>
    <col min="150" max="150" width="1.85546875" customWidth="1"/>
    <col min="151" max="151" width="3.85546875" customWidth="1"/>
    <col min="152" max="152" width="3.5703125" customWidth="1"/>
    <col min="153" max="153" width="1.85546875" customWidth="1"/>
    <col min="154" max="154" width="3.5703125" customWidth="1"/>
    <col min="155" max="155" width="1.85546875" customWidth="1"/>
    <col min="156" max="156" width="3.5703125" customWidth="1"/>
    <col min="157" max="157" width="1.85546875" customWidth="1"/>
    <col min="158" max="159" width="3.85546875" customWidth="1"/>
    <col min="160" max="160" width="3.5703125" customWidth="1"/>
    <col min="161" max="161" width="1.85546875" customWidth="1"/>
    <col min="162" max="162" width="3.5703125" customWidth="1"/>
    <col min="163" max="163" width="1.85546875" customWidth="1"/>
    <col min="164" max="164" width="3.5703125" customWidth="1"/>
    <col min="165" max="165" width="1.85546875" customWidth="1"/>
    <col min="166" max="166" width="3.5703125" customWidth="1"/>
    <col min="167" max="167" width="1.85546875" customWidth="1"/>
    <col min="168" max="168" width="3.5703125" customWidth="1"/>
    <col min="169" max="169" width="1.85546875" customWidth="1"/>
    <col min="170" max="170" width="3.5703125" customWidth="1"/>
    <col min="171" max="171" width="1.85546875" customWidth="1"/>
    <col min="172" max="172" width="3.5703125" customWidth="1"/>
    <col min="173" max="173" width="1.85546875" customWidth="1"/>
    <col min="174" max="174" width="3.85546875" customWidth="1"/>
    <col min="175" max="175" width="3.5703125" customWidth="1"/>
    <col min="176" max="176" width="1.85546875" customWidth="1"/>
    <col min="177" max="177" width="3.5703125" customWidth="1"/>
    <col min="178" max="178" width="1.85546875" customWidth="1"/>
    <col min="179" max="179" width="3.5703125" customWidth="1"/>
    <col min="180" max="180" width="1.85546875" customWidth="1"/>
    <col min="181" max="182" width="3.85546875" customWidth="1"/>
    <col min="183" max="183" width="3.5703125" hidden="1" customWidth="1"/>
    <col min="184" max="184" width="1.85546875" hidden="1" customWidth="1"/>
    <col min="185" max="185" width="3.5703125" hidden="1" customWidth="1"/>
    <col min="186" max="186" width="1.85546875" hidden="1" customWidth="1"/>
    <col min="187" max="187" width="3.5703125" hidden="1" customWidth="1"/>
    <col min="188" max="188" width="1.85546875" hidden="1" customWidth="1"/>
    <col min="189" max="189" width="3.5703125" hidden="1" customWidth="1"/>
    <col min="190" max="190" width="1.85546875" hidden="1" customWidth="1"/>
    <col min="191" max="191" width="3.5703125" hidden="1" customWidth="1"/>
    <col min="192" max="192" width="1.85546875" hidden="1" customWidth="1"/>
    <col min="193" max="193" width="3.5703125" hidden="1" customWidth="1"/>
    <col min="194" max="194" width="1.85546875" hidden="1" customWidth="1"/>
    <col min="195" max="195" width="3.5703125" hidden="1" customWidth="1"/>
    <col min="196" max="196" width="1.85546875" hidden="1" customWidth="1"/>
    <col min="197" max="197" width="3.85546875" hidden="1" customWidth="1"/>
    <col min="198" max="198" width="3.5703125" hidden="1" customWidth="1"/>
    <col min="199" max="199" width="1.85546875" hidden="1" customWidth="1"/>
    <col min="200" max="200" width="3.5703125" hidden="1" customWidth="1"/>
    <col min="201" max="201" width="1.85546875" hidden="1" customWidth="1"/>
    <col min="202" max="202" width="3.5703125" hidden="1" customWidth="1"/>
    <col min="203" max="203" width="1.85546875" hidden="1" customWidth="1"/>
    <col min="204" max="205" width="3.85546875" hidden="1" customWidth="1"/>
  </cols>
  <sheetData>
    <row r="1" spans="1:205" ht="15.75" x14ac:dyDescent="0.2">
      <c r="E1" s="2" t="s">
        <v>0</v>
      </c>
    </row>
    <row r="2" spans="1:205" x14ac:dyDescent="0.2">
      <c r="E2" t="s">
        <v>1</v>
      </c>
      <c r="F2" s="1" t="s">
        <v>2</v>
      </c>
    </row>
    <row r="3" spans="1:205" x14ac:dyDescent="0.2">
      <c r="E3" t="s">
        <v>3</v>
      </c>
      <c r="F3" s="1" t="s">
        <v>4</v>
      </c>
    </row>
    <row r="4" spans="1:205" x14ac:dyDescent="0.2">
      <c r="E4" t="s">
        <v>5</v>
      </c>
      <c r="F4" s="1" t="s">
        <v>6</v>
      </c>
    </row>
    <row r="5" spans="1:205" x14ac:dyDescent="0.2">
      <c r="E5" t="s">
        <v>7</v>
      </c>
      <c r="F5" s="1" t="s">
        <v>8</v>
      </c>
    </row>
    <row r="6" spans="1:205" x14ac:dyDescent="0.2">
      <c r="E6" t="s">
        <v>9</v>
      </c>
      <c r="F6" s="1" t="s">
        <v>10</v>
      </c>
    </row>
    <row r="7" spans="1:205" x14ac:dyDescent="0.2">
      <c r="E7" t="s">
        <v>11</v>
      </c>
      <c r="F7" s="1" t="s">
        <v>12</v>
      </c>
      <c r="CP7" t="s">
        <v>13</v>
      </c>
    </row>
    <row r="8" spans="1:205" x14ac:dyDescent="0.2">
      <c r="E8" t="s">
        <v>14</v>
      </c>
      <c r="F8" s="1" t="s">
        <v>15</v>
      </c>
      <c r="CP8" t="s">
        <v>16</v>
      </c>
    </row>
    <row r="9" spans="1:205" x14ac:dyDescent="0.2">
      <c r="E9" t="s">
        <v>17</v>
      </c>
      <c r="F9" s="1" t="s">
        <v>18</v>
      </c>
      <c r="CP9" t="s">
        <v>207</v>
      </c>
    </row>
    <row r="11" spans="1:20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 x14ac:dyDescent="0.2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0" t="s">
        <v>42</v>
      </c>
      <c r="T12" s="20" t="s">
        <v>43</v>
      </c>
      <c r="U12" s="20" t="s">
        <v>44</v>
      </c>
      <c r="V12" s="19" t="s">
        <v>45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 t="s">
        <v>50</v>
      </c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 t="s">
        <v>53</v>
      </c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 t="s">
        <v>56</v>
      </c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</row>
    <row r="13" spans="1:205" ht="12" customHeight="1" x14ac:dyDescent="0.2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17"/>
      <c r="S13" s="20"/>
      <c r="T13" s="20"/>
      <c r="U13" s="20"/>
      <c r="V13" s="19" t="s">
        <v>46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 t="s">
        <v>49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 t="s">
        <v>51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 t="s">
        <v>52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 t="s">
        <v>54</v>
      </c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 t="s">
        <v>55</v>
      </c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 t="s">
        <v>57</v>
      </c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 t="s">
        <v>58</v>
      </c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</row>
    <row r="14" spans="1:205" ht="24" customHeight="1" x14ac:dyDescent="0.2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/>
      <c r="N14" s="17"/>
      <c r="O14" s="17"/>
      <c r="P14" s="17" t="s">
        <v>33</v>
      </c>
      <c r="Q14" s="17"/>
      <c r="R14" s="17"/>
      <c r="S14" s="20"/>
      <c r="T14" s="20"/>
      <c r="U14" s="20"/>
      <c r="V14" s="18" t="s">
        <v>32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6" t="s">
        <v>47</v>
      </c>
      <c r="AK14" s="18" t="s">
        <v>33</v>
      </c>
      <c r="AL14" s="18"/>
      <c r="AM14" s="18"/>
      <c r="AN14" s="18"/>
      <c r="AO14" s="18"/>
      <c r="AP14" s="18"/>
      <c r="AQ14" s="16" t="s">
        <v>47</v>
      </c>
      <c r="AR14" s="16" t="s">
        <v>48</v>
      </c>
      <c r="AS14" s="18" t="s">
        <v>32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6" t="s">
        <v>47</v>
      </c>
      <c r="BH14" s="18" t="s">
        <v>33</v>
      </c>
      <c r="BI14" s="18"/>
      <c r="BJ14" s="18"/>
      <c r="BK14" s="18"/>
      <c r="BL14" s="18"/>
      <c r="BM14" s="18"/>
      <c r="BN14" s="16" t="s">
        <v>47</v>
      </c>
      <c r="BO14" s="16" t="s">
        <v>48</v>
      </c>
      <c r="BP14" s="18" t="s">
        <v>32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6" t="s">
        <v>47</v>
      </c>
      <c r="CE14" s="18" t="s">
        <v>33</v>
      </c>
      <c r="CF14" s="18"/>
      <c r="CG14" s="18"/>
      <c r="CH14" s="18"/>
      <c r="CI14" s="18"/>
      <c r="CJ14" s="18"/>
      <c r="CK14" s="16" t="s">
        <v>47</v>
      </c>
      <c r="CL14" s="16" t="s">
        <v>48</v>
      </c>
      <c r="CM14" s="18" t="s">
        <v>32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6" t="s">
        <v>47</v>
      </c>
      <c r="DB14" s="18" t="s">
        <v>33</v>
      </c>
      <c r="DC14" s="18"/>
      <c r="DD14" s="18"/>
      <c r="DE14" s="18"/>
      <c r="DF14" s="18"/>
      <c r="DG14" s="18"/>
      <c r="DH14" s="16" t="s">
        <v>47</v>
      </c>
      <c r="DI14" s="16" t="s">
        <v>48</v>
      </c>
      <c r="DJ14" s="18" t="s">
        <v>32</v>
      </c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6" t="s">
        <v>47</v>
      </c>
      <c r="DY14" s="18" t="s">
        <v>33</v>
      </c>
      <c r="DZ14" s="18"/>
      <c r="EA14" s="18"/>
      <c r="EB14" s="18"/>
      <c r="EC14" s="18"/>
      <c r="ED14" s="18"/>
      <c r="EE14" s="16" t="s">
        <v>47</v>
      </c>
      <c r="EF14" s="16" t="s">
        <v>48</v>
      </c>
      <c r="EG14" s="18" t="s">
        <v>32</v>
      </c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6" t="s">
        <v>47</v>
      </c>
      <c r="EV14" s="18" t="s">
        <v>33</v>
      </c>
      <c r="EW14" s="18"/>
      <c r="EX14" s="18"/>
      <c r="EY14" s="18"/>
      <c r="EZ14" s="18"/>
      <c r="FA14" s="18"/>
      <c r="FB14" s="16" t="s">
        <v>47</v>
      </c>
      <c r="FC14" s="16" t="s">
        <v>48</v>
      </c>
      <c r="FD14" s="18" t="s">
        <v>32</v>
      </c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6" t="s">
        <v>47</v>
      </c>
      <c r="FS14" s="18" t="s">
        <v>33</v>
      </c>
      <c r="FT14" s="18"/>
      <c r="FU14" s="18"/>
      <c r="FV14" s="18"/>
      <c r="FW14" s="18"/>
      <c r="FX14" s="18"/>
      <c r="FY14" s="16" t="s">
        <v>47</v>
      </c>
      <c r="FZ14" s="16" t="s">
        <v>48</v>
      </c>
      <c r="GA14" s="18" t="s">
        <v>32</v>
      </c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6" t="s">
        <v>47</v>
      </c>
      <c r="GP14" s="18" t="s">
        <v>33</v>
      </c>
      <c r="GQ14" s="18"/>
      <c r="GR14" s="18"/>
      <c r="GS14" s="18"/>
      <c r="GT14" s="18"/>
      <c r="GU14" s="18"/>
      <c r="GV14" s="16" t="s">
        <v>47</v>
      </c>
      <c r="GW14" s="16" t="s">
        <v>48</v>
      </c>
    </row>
    <row r="15" spans="1:205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35</v>
      </c>
      <c r="Q15" s="5" t="s">
        <v>36</v>
      </c>
      <c r="R15" s="5" t="s">
        <v>41</v>
      </c>
      <c r="S15" s="20"/>
      <c r="T15" s="20"/>
      <c r="U15" s="20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7" t="s">
        <v>38</v>
      </c>
      <c r="AE15" s="17"/>
      <c r="AF15" s="17" t="s">
        <v>39</v>
      </c>
      <c r="AG15" s="17"/>
      <c r="AH15" s="17" t="s">
        <v>40</v>
      </c>
      <c r="AI15" s="17"/>
      <c r="AJ15" s="16"/>
      <c r="AK15" s="17" t="s">
        <v>35</v>
      </c>
      <c r="AL15" s="17"/>
      <c r="AM15" s="17" t="s">
        <v>36</v>
      </c>
      <c r="AN15" s="17"/>
      <c r="AO15" s="17" t="s">
        <v>41</v>
      </c>
      <c r="AP15" s="17"/>
      <c r="AQ15" s="16"/>
      <c r="AR15" s="16"/>
      <c r="AS15" s="17" t="s">
        <v>34</v>
      </c>
      <c r="AT15" s="17"/>
      <c r="AU15" s="17" t="s">
        <v>35</v>
      </c>
      <c r="AV15" s="17"/>
      <c r="AW15" s="17" t="s">
        <v>36</v>
      </c>
      <c r="AX15" s="17"/>
      <c r="AY15" s="17" t="s">
        <v>37</v>
      </c>
      <c r="AZ15" s="17"/>
      <c r="BA15" s="17" t="s">
        <v>38</v>
      </c>
      <c r="BB15" s="17"/>
      <c r="BC15" s="17" t="s">
        <v>39</v>
      </c>
      <c r="BD15" s="17"/>
      <c r="BE15" s="17" t="s">
        <v>40</v>
      </c>
      <c r="BF15" s="17"/>
      <c r="BG15" s="16"/>
      <c r="BH15" s="17" t="s">
        <v>35</v>
      </c>
      <c r="BI15" s="17"/>
      <c r="BJ15" s="17" t="s">
        <v>36</v>
      </c>
      <c r="BK15" s="17"/>
      <c r="BL15" s="17" t="s">
        <v>41</v>
      </c>
      <c r="BM15" s="17"/>
      <c r="BN15" s="16"/>
      <c r="BO15" s="16"/>
      <c r="BP15" s="17" t="s">
        <v>34</v>
      </c>
      <c r="BQ15" s="17"/>
      <c r="BR15" s="17" t="s">
        <v>35</v>
      </c>
      <c r="BS15" s="17"/>
      <c r="BT15" s="17" t="s">
        <v>36</v>
      </c>
      <c r="BU15" s="17"/>
      <c r="BV15" s="17" t="s">
        <v>37</v>
      </c>
      <c r="BW15" s="17"/>
      <c r="BX15" s="17" t="s">
        <v>38</v>
      </c>
      <c r="BY15" s="17"/>
      <c r="BZ15" s="17" t="s">
        <v>39</v>
      </c>
      <c r="CA15" s="17"/>
      <c r="CB15" s="17" t="s">
        <v>40</v>
      </c>
      <c r="CC15" s="17"/>
      <c r="CD15" s="16"/>
      <c r="CE15" s="17" t="s">
        <v>35</v>
      </c>
      <c r="CF15" s="17"/>
      <c r="CG15" s="17" t="s">
        <v>36</v>
      </c>
      <c r="CH15" s="17"/>
      <c r="CI15" s="17" t="s">
        <v>41</v>
      </c>
      <c r="CJ15" s="17"/>
      <c r="CK15" s="16"/>
      <c r="CL15" s="16"/>
      <c r="CM15" s="17" t="s">
        <v>34</v>
      </c>
      <c r="CN15" s="17"/>
      <c r="CO15" s="17" t="s">
        <v>35</v>
      </c>
      <c r="CP15" s="17"/>
      <c r="CQ15" s="17" t="s">
        <v>36</v>
      </c>
      <c r="CR15" s="17"/>
      <c r="CS15" s="17" t="s">
        <v>37</v>
      </c>
      <c r="CT15" s="17"/>
      <c r="CU15" s="17" t="s">
        <v>38</v>
      </c>
      <c r="CV15" s="17"/>
      <c r="CW15" s="17" t="s">
        <v>39</v>
      </c>
      <c r="CX15" s="17"/>
      <c r="CY15" s="17" t="s">
        <v>40</v>
      </c>
      <c r="CZ15" s="17"/>
      <c r="DA15" s="16"/>
      <c r="DB15" s="17" t="s">
        <v>35</v>
      </c>
      <c r="DC15" s="17"/>
      <c r="DD15" s="17" t="s">
        <v>36</v>
      </c>
      <c r="DE15" s="17"/>
      <c r="DF15" s="17" t="s">
        <v>41</v>
      </c>
      <c r="DG15" s="17"/>
      <c r="DH15" s="16"/>
      <c r="DI15" s="16"/>
      <c r="DJ15" s="17" t="s">
        <v>34</v>
      </c>
      <c r="DK15" s="17"/>
      <c r="DL15" s="17" t="s">
        <v>35</v>
      </c>
      <c r="DM15" s="17"/>
      <c r="DN15" s="17" t="s">
        <v>36</v>
      </c>
      <c r="DO15" s="17"/>
      <c r="DP15" s="17" t="s">
        <v>37</v>
      </c>
      <c r="DQ15" s="17"/>
      <c r="DR15" s="17" t="s">
        <v>38</v>
      </c>
      <c r="DS15" s="17"/>
      <c r="DT15" s="17" t="s">
        <v>39</v>
      </c>
      <c r="DU15" s="17"/>
      <c r="DV15" s="17" t="s">
        <v>40</v>
      </c>
      <c r="DW15" s="17"/>
      <c r="DX15" s="16"/>
      <c r="DY15" s="17" t="s">
        <v>35</v>
      </c>
      <c r="DZ15" s="17"/>
      <c r="EA15" s="17" t="s">
        <v>36</v>
      </c>
      <c r="EB15" s="17"/>
      <c r="EC15" s="17" t="s">
        <v>41</v>
      </c>
      <c r="ED15" s="17"/>
      <c r="EE15" s="16"/>
      <c r="EF15" s="16"/>
      <c r="EG15" s="17" t="s">
        <v>34</v>
      </c>
      <c r="EH15" s="17"/>
      <c r="EI15" s="17" t="s">
        <v>35</v>
      </c>
      <c r="EJ15" s="17"/>
      <c r="EK15" s="17" t="s">
        <v>36</v>
      </c>
      <c r="EL15" s="17"/>
      <c r="EM15" s="17" t="s">
        <v>37</v>
      </c>
      <c r="EN15" s="17"/>
      <c r="EO15" s="17" t="s">
        <v>38</v>
      </c>
      <c r="EP15" s="17"/>
      <c r="EQ15" s="17" t="s">
        <v>39</v>
      </c>
      <c r="ER15" s="17"/>
      <c r="ES15" s="17" t="s">
        <v>40</v>
      </c>
      <c r="ET15" s="17"/>
      <c r="EU15" s="16"/>
      <c r="EV15" s="17" t="s">
        <v>35</v>
      </c>
      <c r="EW15" s="17"/>
      <c r="EX15" s="17" t="s">
        <v>36</v>
      </c>
      <c r="EY15" s="17"/>
      <c r="EZ15" s="17" t="s">
        <v>41</v>
      </c>
      <c r="FA15" s="17"/>
      <c r="FB15" s="16"/>
      <c r="FC15" s="16"/>
      <c r="FD15" s="17" t="s">
        <v>34</v>
      </c>
      <c r="FE15" s="17"/>
      <c r="FF15" s="17" t="s">
        <v>35</v>
      </c>
      <c r="FG15" s="17"/>
      <c r="FH15" s="17" t="s">
        <v>36</v>
      </c>
      <c r="FI15" s="17"/>
      <c r="FJ15" s="17" t="s">
        <v>37</v>
      </c>
      <c r="FK15" s="17"/>
      <c r="FL15" s="17" t="s">
        <v>38</v>
      </c>
      <c r="FM15" s="17"/>
      <c r="FN15" s="17" t="s">
        <v>39</v>
      </c>
      <c r="FO15" s="17"/>
      <c r="FP15" s="17" t="s">
        <v>40</v>
      </c>
      <c r="FQ15" s="17"/>
      <c r="FR15" s="16"/>
      <c r="FS15" s="17" t="s">
        <v>35</v>
      </c>
      <c r="FT15" s="17"/>
      <c r="FU15" s="17" t="s">
        <v>36</v>
      </c>
      <c r="FV15" s="17"/>
      <c r="FW15" s="17" t="s">
        <v>41</v>
      </c>
      <c r="FX15" s="17"/>
      <c r="FY15" s="16"/>
      <c r="FZ15" s="16"/>
      <c r="GA15" s="17" t="s">
        <v>34</v>
      </c>
      <c r="GB15" s="17"/>
      <c r="GC15" s="17" t="s">
        <v>35</v>
      </c>
      <c r="GD15" s="17"/>
      <c r="GE15" s="17" t="s">
        <v>36</v>
      </c>
      <c r="GF15" s="17"/>
      <c r="GG15" s="17" t="s">
        <v>37</v>
      </c>
      <c r="GH15" s="17"/>
      <c r="GI15" s="17" t="s">
        <v>38</v>
      </c>
      <c r="GJ15" s="17"/>
      <c r="GK15" s="17" t="s">
        <v>39</v>
      </c>
      <c r="GL15" s="17"/>
      <c r="GM15" s="17" t="s">
        <v>40</v>
      </c>
      <c r="GN15" s="17"/>
      <c r="GO15" s="16"/>
      <c r="GP15" s="17" t="s">
        <v>35</v>
      </c>
      <c r="GQ15" s="17"/>
      <c r="GR15" s="17" t="s">
        <v>36</v>
      </c>
      <c r="GS15" s="17"/>
      <c r="GT15" s="17" t="s">
        <v>41</v>
      </c>
      <c r="GU15" s="17"/>
      <c r="GV15" s="16"/>
      <c r="GW15" s="16"/>
    </row>
    <row r="16" spans="1:205" ht="20.100000000000001" customHeight="1" x14ac:dyDescent="0.2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2"/>
      <c r="GW16" s="13"/>
    </row>
    <row r="17" spans="1:205" x14ac:dyDescent="0.2">
      <c r="A17" s="6"/>
      <c r="B17" s="6"/>
      <c r="C17" s="6"/>
      <c r="D17" s="6" t="s">
        <v>61</v>
      </c>
      <c r="E17" s="3" t="s">
        <v>62</v>
      </c>
      <c r="F17" s="6">
        <f>COUNTIF(V17:GU17,"e")</f>
        <v>0</v>
      </c>
      <c r="G17" s="6">
        <f>COUNTIF(V17:GU17,"z")</f>
        <v>1</v>
      </c>
      <c r="H17" s="6">
        <f t="shared" ref="H17:H28" si="0">SUM(I17:R17)</f>
        <v>30</v>
      </c>
      <c r="I17" s="6">
        <f t="shared" ref="I17:I28" si="1">V17+AS17+BP17+CM17+DJ17+EG17+FD17+GA17</f>
        <v>0</v>
      </c>
      <c r="J17" s="6">
        <f t="shared" ref="J17:J28" si="2">X17+AU17+BR17+CO17+DL17+EI17+FF17+GC17</f>
        <v>0</v>
      </c>
      <c r="K17" s="6">
        <f t="shared" ref="K17:K28" si="3">Z17+AW17+BT17+CQ17+DN17+EK17+FH17+GE17</f>
        <v>0</v>
      </c>
      <c r="L17" s="6">
        <f t="shared" ref="L17:L28" si="4">AB17+AY17+BV17+CS17+DP17+EM17+FJ17+GG17</f>
        <v>0</v>
      </c>
      <c r="M17" s="6">
        <f t="shared" ref="M17:M28" si="5">AD17+BA17+BX17+CU17+DR17+EO17+FL17+GI17</f>
        <v>0</v>
      </c>
      <c r="N17" s="6">
        <f t="shared" ref="N17:N28" si="6">AF17+BC17+BZ17+CW17+DT17+EQ17+FN17+GK17</f>
        <v>0</v>
      </c>
      <c r="O17" s="6">
        <f t="shared" ref="O17:O28" si="7">AH17+BE17+CB17+CY17+DV17+ES17+FP17+GM17</f>
        <v>0</v>
      </c>
      <c r="P17" s="6">
        <f t="shared" ref="P17:P28" si="8">AK17+BH17+CE17+DB17+DY17+EV17+FS17+GP17</f>
        <v>30</v>
      </c>
      <c r="Q17" s="6">
        <f t="shared" ref="Q17:Q28" si="9">AM17+BJ17+CG17+DD17+EA17+EX17+FU17+GR17</f>
        <v>0</v>
      </c>
      <c r="R17" s="6">
        <f t="shared" ref="R17:R28" si="10">AO17+BL17+CI17+DF17+EC17+EZ17+FW17+GT17</f>
        <v>0</v>
      </c>
      <c r="S17" s="7">
        <f t="shared" ref="S17:S28" si="11">AR17+BO17+CL17+DI17+EF17+FC17+FZ17+GW17</f>
        <v>0</v>
      </c>
      <c r="T17" s="7">
        <f t="shared" ref="T17:T28" si="12">AQ17+BN17+CK17+DH17+EE17+FB17+FY17+GV17</f>
        <v>0</v>
      </c>
      <c r="U17" s="7">
        <v>0</v>
      </c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7"/>
      <c r="AK17" s="11">
        <v>30</v>
      </c>
      <c r="AL17" s="10" t="s">
        <v>60</v>
      </c>
      <c r="AM17" s="11"/>
      <c r="AN17" s="10"/>
      <c r="AO17" s="11"/>
      <c r="AP17" s="10"/>
      <c r="AQ17" s="7">
        <v>0</v>
      </c>
      <c r="AR17" s="7">
        <f t="shared" ref="AR17:AR28" si="13">AJ17+AQ17</f>
        <v>0</v>
      </c>
      <c r="AS17" s="11"/>
      <c r="AT17" s="10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/>
      <c r="BM17" s="10"/>
      <c r="BN17" s="7"/>
      <c r="BO17" s="7">
        <f t="shared" ref="BO17:BO28" si="14">BG17+BN17</f>
        <v>0</v>
      </c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11"/>
      <c r="CF17" s="10"/>
      <c r="CG17" s="11"/>
      <c r="CH17" s="10"/>
      <c r="CI17" s="11"/>
      <c r="CJ17" s="10"/>
      <c r="CK17" s="7"/>
      <c r="CL17" s="7">
        <f t="shared" ref="CL17:CL28" si="15">CD17+CK17</f>
        <v>0</v>
      </c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11"/>
      <c r="CZ17" s="10"/>
      <c r="DA17" s="7"/>
      <c r="DB17" s="11"/>
      <c r="DC17" s="10"/>
      <c r="DD17" s="11"/>
      <c r="DE17" s="10"/>
      <c r="DF17" s="11"/>
      <c r="DG17" s="10"/>
      <c r="DH17" s="7"/>
      <c r="DI17" s="7">
        <f t="shared" ref="DI17:DI28" si="16">DA17+DH17</f>
        <v>0</v>
      </c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11"/>
      <c r="DU17" s="10"/>
      <c r="DV17" s="11"/>
      <c r="DW17" s="10"/>
      <c r="DX17" s="7"/>
      <c r="DY17" s="11"/>
      <c r="DZ17" s="10"/>
      <c r="EA17" s="11"/>
      <c r="EB17" s="10"/>
      <c r="EC17" s="11"/>
      <c r="ED17" s="10"/>
      <c r="EE17" s="7"/>
      <c r="EF17" s="7">
        <f t="shared" ref="EF17:EF28" si="17">DX17+EE17</f>
        <v>0</v>
      </c>
      <c r="EG17" s="11"/>
      <c r="EH17" s="10"/>
      <c r="EI17" s="11"/>
      <c r="EJ17" s="10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7"/>
      <c r="FC17" s="7">
        <f t="shared" ref="FC17:FC28" si="18">EU17+FB17</f>
        <v>0</v>
      </c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7"/>
      <c r="FZ17" s="7">
        <f t="shared" ref="FZ17:FZ28" si="19">FR17+FY17</f>
        <v>0</v>
      </c>
      <c r="GA17" s="11"/>
      <c r="GB17" s="10"/>
      <c r="GC17" s="11"/>
      <c r="GD17" s="10"/>
      <c r="GE17" s="11"/>
      <c r="GF17" s="10"/>
      <c r="GG17" s="11"/>
      <c r="GH17" s="10"/>
      <c r="GI17" s="11"/>
      <c r="GJ17" s="10"/>
      <c r="GK17" s="11"/>
      <c r="GL17" s="10"/>
      <c r="GM17" s="11"/>
      <c r="GN17" s="10"/>
      <c r="GO17" s="7"/>
      <c r="GP17" s="11"/>
      <c r="GQ17" s="10"/>
      <c r="GR17" s="11"/>
      <c r="GS17" s="10"/>
      <c r="GT17" s="11"/>
      <c r="GU17" s="10"/>
      <c r="GV17" s="7"/>
      <c r="GW17" s="7">
        <f t="shared" ref="GW17:GW28" si="20">GO17+GV17</f>
        <v>0</v>
      </c>
    </row>
    <row r="18" spans="1:205" x14ac:dyDescent="0.2">
      <c r="A18" s="6"/>
      <c r="B18" s="6"/>
      <c r="C18" s="6"/>
      <c r="D18" s="6" t="s">
        <v>63</v>
      </c>
      <c r="E18" s="3" t="s">
        <v>64</v>
      </c>
      <c r="F18" s="6">
        <f>COUNTIF(V18:GU18,"e")</f>
        <v>0</v>
      </c>
      <c r="G18" s="6">
        <f>COUNTIF(V18:GU18,"z")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30</v>
      </c>
      <c r="Q18" s="6">
        <f t="shared" si="9"/>
        <v>0</v>
      </c>
      <c r="R18" s="6">
        <f t="shared" si="10"/>
        <v>0</v>
      </c>
      <c r="S18" s="7">
        <f t="shared" si="11"/>
        <v>0</v>
      </c>
      <c r="T18" s="7">
        <f t="shared" si="12"/>
        <v>0</v>
      </c>
      <c r="U18" s="7">
        <v>0</v>
      </c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7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7"/>
      <c r="BH18" s="11">
        <v>30</v>
      </c>
      <c r="BI18" s="10" t="s">
        <v>60</v>
      </c>
      <c r="BJ18" s="11"/>
      <c r="BK18" s="10"/>
      <c r="BL18" s="11"/>
      <c r="BM18" s="10"/>
      <c r="BN18" s="7">
        <v>0</v>
      </c>
      <c r="BO18" s="7">
        <f t="shared" si="14"/>
        <v>0</v>
      </c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11"/>
      <c r="CZ18" s="10"/>
      <c r="DA18" s="7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11"/>
      <c r="DU18" s="10"/>
      <c r="DV18" s="11"/>
      <c r="DW18" s="10"/>
      <c r="DX18" s="7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11"/>
      <c r="GH18" s="10"/>
      <c r="GI18" s="11"/>
      <c r="GJ18" s="10"/>
      <c r="GK18" s="11"/>
      <c r="GL18" s="10"/>
      <c r="GM18" s="11"/>
      <c r="GN18" s="10"/>
      <c r="GO18" s="7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">
      <c r="A19" s="6">
        <v>1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45</v>
      </c>
      <c r="I19" s="6">
        <f t="shared" si="1"/>
        <v>45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4</v>
      </c>
      <c r="T19" s="7">
        <f t="shared" si="12"/>
        <v>0</v>
      </c>
      <c r="U19" s="7">
        <f>$B$19*1.8</f>
        <v>1.8</v>
      </c>
      <c r="V19" s="11">
        <f>$B$19*45</f>
        <v>45</v>
      </c>
      <c r="W19" s="10" t="s">
        <v>60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7">
        <f>$B$19*4</f>
        <v>4</v>
      </c>
      <c r="AK19" s="11"/>
      <c r="AL19" s="10"/>
      <c r="AM19" s="11"/>
      <c r="AN19" s="10"/>
      <c r="AO19" s="11"/>
      <c r="AP19" s="10"/>
      <c r="AQ19" s="7"/>
      <c r="AR19" s="7">
        <f t="shared" si="13"/>
        <v>4</v>
      </c>
      <c r="AS19" s="11"/>
      <c r="AT19" s="10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11"/>
      <c r="CZ19" s="10"/>
      <c r="DA19" s="7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11"/>
      <c r="DU19" s="10"/>
      <c r="DV19" s="11"/>
      <c r="DW19" s="10"/>
      <c r="DX19" s="7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11"/>
      <c r="GH19" s="10"/>
      <c r="GI19" s="11"/>
      <c r="GJ19" s="10"/>
      <c r="GK19" s="11"/>
      <c r="GL19" s="10"/>
      <c r="GM19" s="11"/>
      <c r="GN19" s="10"/>
      <c r="GO19" s="7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">
      <c r="A20" s="6"/>
      <c r="B20" s="6"/>
      <c r="C20" s="6"/>
      <c r="D20" s="6" t="s">
        <v>66</v>
      </c>
      <c r="E20" s="3" t="s">
        <v>67</v>
      </c>
      <c r="F20" s="6">
        <f t="shared" ref="F20:F27" si="21">COUNTIF(V20:GU20,"e")</f>
        <v>0</v>
      </c>
      <c r="G20" s="6">
        <f t="shared" ref="G20:G27" si="22">COUNTIF(V20:GU20,"z")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1</v>
      </c>
      <c r="T20" s="7">
        <f t="shared" si="12"/>
        <v>0</v>
      </c>
      <c r="U20" s="7">
        <v>0.67</v>
      </c>
      <c r="V20" s="11">
        <v>15</v>
      </c>
      <c r="W20" s="10" t="s">
        <v>60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7">
        <v>1</v>
      </c>
      <c r="AK20" s="11"/>
      <c r="AL20" s="10"/>
      <c r="AM20" s="11"/>
      <c r="AN20" s="10"/>
      <c r="AO20" s="11"/>
      <c r="AP20" s="10"/>
      <c r="AQ20" s="7"/>
      <c r="AR20" s="7">
        <f t="shared" si="13"/>
        <v>1</v>
      </c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7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11"/>
      <c r="CZ20" s="10"/>
      <c r="DA20" s="7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11"/>
      <c r="DU20" s="10"/>
      <c r="DV20" s="11"/>
      <c r="DW20" s="10"/>
      <c r="DX20" s="7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11"/>
      <c r="GH20" s="10"/>
      <c r="GI20" s="11"/>
      <c r="GJ20" s="10"/>
      <c r="GK20" s="11"/>
      <c r="GL20" s="10"/>
      <c r="GM20" s="11"/>
      <c r="GN20" s="10"/>
      <c r="GO20" s="7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">
      <c r="A21" s="6"/>
      <c r="B21" s="6"/>
      <c r="C21" s="6"/>
      <c r="D21" s="6" t="s">
        <v>68</v>
      </c>
      <c r="E21" s="3" t="s">
        <v>69</v>
      </c>
      <c r="F21" s="6">
        <f t="shared" si="21"/>
        <v>0</v>
      </c>
      <c r="G21" s="6">
        <f t="shared" si="22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1</v>
      </c>
      <c r="T21" s="7">
        <f t="shared" si="12"/>
        <v>0</v>
      </c>
      <c r="U21" s="7">
        <v>0.5</v>
      </c>
      <c r="V21" s="11">
        <v>15</v>
      </c>
      <c r="W21" s="10" t="s">
        <v>60</v>
      </c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7">
        <v>1</v>
      </c>
      <c r="AK21" s="11"/>
      <c r="AL21" s="10"/>
      <c r="AM21" s="11"/>
      <c r="AN21" s="10"/>
      <c r="AO21" s="11"/>
      <c r="AP21" s="10"/>
      <c r="AQ21" s="7"/>
      <c r="AR21" s="7">
        <f t="shared" si="13"/>
        <v>1</v>
      </c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7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11"/>
      <c r="CZ21" s="10"/>
      <c r="DA21" s="7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11"/>
      <c r="DU21" s="10"/>
      <c r="DV21" s="11"/>
      <c r="DW21" s="10"/>
      <c r="DX21" s="7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11"/>
      <c r="GH21" s="10"/>
      <c r="GI21" s="11"/>
      <c r="GJ21" s="10"/>
      <c r="GK21" s="11"/>
      <c r="GL21" s="10"/>
      <c r="GM21" s="11"/>
      <c r="GN21" s="10"/>
      <c r="GO21" s="7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">
      <c r="A22" s="6"/>
      <c r="B22" s="6"/>
      <c r="C22" s="6"/>
      <c r="D22" s="6" t="s">
        <v>70</v>
      </c>
      <c r="E22" s="3" t="s">
        <v>71</v>
      </c>
      <c r="F22" s="6">
        <f t="shared" si="21"/>
        <v>0</v>
      </c>
      <c r="G22" s="6">
        <f t="shared" si="22"/>
        <v>1</v>
      </c>
      <c r="H22" s="6">
        <f t="shared" si="0"/>
        <v>5</v>
      </c>
      <c r="I22" s="6">
        <f t="shared" si="1"/>
        <v>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>
        <v>5</v>
      </c>
      <c r="W22" s="10" t="s">
        <v>60</v>
      </c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7">
        <v>0</v>
      </c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7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11"/>
      <c r="CZ22" s="10"/>
      <c r="DA22" s="7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7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11"/>
      <c r="GH22" s="10"/>
      <c r="GI22" s="11"/>
      <c r="GJ22" s="10"/>
      <c r="GK22" s="11"/>
      <c r="GL22" s="10"/>
      <c r="GM22" s="11"/>
      <c r="GN22" s="10"/>
      <c r="GO22" s="7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">
      <c r="A23" s="6"/>
      <c r="B23" s="6"/>
      <c r="C23" s="6"/>
      <c r="D23" s="6" t="s">
        <v>72</v>
      </c>
      <c r="E23" s="3" t="s">
        <v>73</v>
      </c>
      <c r="F23" s="6">
        <f t="shared" si="21"/>
        <v>0</v>
      </c>
      <c r="G23" s="6">
        <f t="shared" si="22"/>
        <v>1</v>
      </c>
      <c r="H23" s="6">
        <f t="shared" si="0"/>
        <v>75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75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5</v>
      </c>
      <c r="T23" s="7">
        <f t="shared" si="12"/>
        <v>0</v>
      </c>
      <c r="U23" s="7">
        <v>2.7</v>
      </c>
      <c r="V23" s="11"/>
      <c r="W23" s="10"/>
      <c r="X23" s="11"/>
      <c r="Y23" s="10"/>
      <c r="Z23" s="11"/>
      <c r="AA23" s="10"/>
      <c r="AB23" s="11">
        <v>75</v>
      </c>
      <c r="AC23" s="10" t="s">
        <v>60</v>
      </c>
      <c r="AD23" s="11"/>
      <c r="AE23" s="10"/>
      <c r="AF23" s="11"/>
      <c r="AG23" s="10"/>
      <c r="AH23" s="11"/>
      <c r="AI23" s="10"/>
      <c r="AJ23" s="7">
        <v>5</v>
      </c>
      <c r="AK23" s="11"/>
      <c r="AL23" s="10"/>
      <c r="AM23" s="11"/>
      <c r="AN23" s="10"/>
      <c r="AO23" s="11"/>
      <c r="AP23" s="10"/>
      <c r="AQ23" s="7"/>
      <c r="AR23" s="7">
        <f t="shared" si="13"/>
        <v>5</v>
      </c>
      <c r="AS23" s="11"/>
      <c r="AT23" s="10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7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11"/>
      <c r="CZ23" s="10"/>
      <c r="DA23" s="7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11"/>
      <c r="DU23" s="10"/>
      <c r="DV23" s="11"/>
      <c r="DW23" s="10"/>
      <c r="DX23" s="7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11"/>
      <c r="GH23" s="10"/>
      <c r="GI23" s="11"/>
      <c r="GJ23" s="10"/>
      <c r="GK23" s="11"/>
      <c r="GL23" s="10"/>
      <c r="GM23" s="11"/>
      <c r="GN23" s="10"/>
      <c r="GO23" s="7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">
      <c r="A24" s="6"/>
      <c r="B24" s="6"/>
      <c r="C24" s="6"/>
      <c r="D24" s="6" t="s">
        <v>75</v>
      </c>
      <c r="E24" s="3" t="s">
        <v>76</v>
      </c>
      <c r="F24" s="6">
        <f t="shared" si="21"/>
        <v>1</v>
      </c>
      <c r="G24" s="6">
        <f t="shared" si="22"/>
        <v>0</v>
      </c>
      <c r="H24" s="6">
        <f t="shared" si="0"/>
        <v>75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75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5</v>
      </c>
      <c r="T24" s="7">
        <f t="shared" si="12"/>
        <v>0</v>
      </c>
      <c r="U24" s="7">
        <v>2.7</v>
      </c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7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11"/>
      <c r="AX24" s="10"/>
      <c r="AY24" s="11">
        <v>75</v>
      </c>
      <c r="AZ24" s="10" t="s">
        <v>74</v>
      </c>
      <c r="BA24" s="11"/>
      <c r="BB24" s="10"/>
      <c r="BC24" s="11"/>
      <c r="BD24" s="10"/>
      <c r="BE24" s="11"/>
      <c r="BF24" s="10"/>
      <c r="BG24" s="7">
        <v>5</v>
      </c>
      <c r="BH24" s="11"/>
      <c r="BI24" s="10"/>
      <c r="BJ24" s="11"/>
      <c r="BK24" s="10"/>
      <c r="BL24" s="11"/>
      <c r="BM24" s="10"/>
      <c r="BN24" s="7"/>
      <c r="BO24" s="7">
        <f t="shared" si="14"/>
        <v>5</v>
      </c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11"/>
      <c r="CZ24" s="10"/>
      <c r="DA24" s="7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11"/>
      <c r="DU24" s="10"/>
      <c r="DV24" s="11"/>
      <c r="DW24" s="10"/>
      <c r="DX24" s="7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/>
      <c r="EH24" s="10"/>
      <c r="EI24" s="11"/>
      <c r="EJ24" s="10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7"/>
      <c r="FC24" s="7">
        <f t="shared" si="18"/>
        <v>0</v>
      </c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11"/>
      <c r="GF24" s="10"/>
      <c r="GG24" s="11"/>
      <c r="GH24" s="10"/>
      <c r="GI24" s="11"/>
      <c r="GJ24" s="10"/>
      <c r="GK24" s="11"/>
      <c r="GL24" s="10"/>
      <c r="GM24" s="11"/>
      <c r="GN24" s="10"/>
      <c r="GO24" s="7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">
      <c r="A25" s="6"/>
      <c r="B25" s="6"/>
      <c r="C25" s="6"/>
      <c r="D25" s="6" t="s">
        <v>77</v>
      </c>
      <c r="E25" s="3" t="s">
        <v>78</v>
      </c>
      <c r="F25" s="6">
        <f t="shared" si="21"/>
        <v>0</v>
      </c>
      <c r="G25" s="6">
        <f t="shared" si="22"/>
        <v>1</v>
      </c>
      <c r="H25" s="6">
        <f t="shared" si="0"/>
        <v>15</v>
      </c>
      <c r="I25" s="6">
        <f t="shared" si="1"/>
        <v>0</v>
      </c>
      <c r="J25" s="6">
        <f t="shared" si="2"/>
        <v>15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1</v>
      </c>
      <c r="T25" s="7">
        <f t="shared" si="12"/>
        <v>0</v>
      </c>
      <c r="U25" s="7">
        <v>0.5</v>
      </c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7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>
        <v>15</v>
      </c>
      <c r="AV25" s="10" t="s">
        <v>60</v>
      </c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7">
        <v>1</v>
      </c>
      <c r="BH25" s="11"/>
      <c r="BI25" s="10"/>
      <c r="BJ25" s="11"/>
      <c r="BK25" s="10"/>
      <c r="BL25" s="11"/>
      <c r="BM25" s="10"/>
      <c r="BN25" s="7"/>
      <c r="BO25" s="7">
        <f t="shared" si="14"/>
        <v>1</v>
      </c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11"/>
      <c r="CZ25" s="10"/>
      <c r="DA25" s="7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11"/>
      <c r="DU25" s="10"/>
      <c r="DV25" s="11"/>
      <c r="DW25" s="10"/>
      <c r="DX25" s="7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11"/>
      <c r="EL25" s="10"/>
      <c r="EM25" s="11"/>
      <c r="EN25" s="10"/>
      <c r="EO25" s="11"/>
      <c r="EP25" s="10"/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11"/>
      <c r="GF25" s="10"/>
      <c r="GG25" s="11"/>
      <c r="GH25" s="10"/>
      <c r="GI25" s="11"/>
      <c r="GJ25" s="10"/>
      <c r="GK25" s="11"/>
      <c r="GL25" s="10"/>
      <c r="GM25" s="11"/>
      <c r="GN25" s="10"/>
      <c r="GO25" s="7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x14ac:dyDescent="0.2">
      <c r="A26" s="6"/>
      <c r="B26" s="6"/>
      <c r="C26" s="6"/>
      <c r="D26" s="6" t="s">
        <v>79</v>
      </c>
      <c r="E26" s="3" t="s">
        <v>80</v>
      </c>
      <c r="F26" s="6">
        <f t="shared" si="21"/>
        <v>0</v>
      </c>
      <c r="G26" s="6">
        <f t="shared" si="22"/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1</v>
      </c>
      <c r="T26" s="7">
        <f t="shared" si="12"/>
        <v>0</v>
      </c>
      <c r="U26" s="7">
        <v>0.56999999999999995</v>
      </c>
      <c r="V26" s="11">
        <v>15</v>
      </c>
      <c r="W26" s="10" t="s">
        <v>60</v>
      </c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7">
        <v>1</v>
      </c>
      <c r="AK26" s="11"/>
      <c r="AL26" s="10"/>
      <c r="AM26" s="11"/>
      <c r="AN26" s="10"/>
      <c r="AO26" s="11"/>
      <c r="AP26" s="10"/>
      <c r="AQ26" s="7"/>
      <c r="AR26" s="7">
        <f t="shared" si="13"/>
        <v>1</v>
      </c>
      <c r="AS26" s="11"/>
      <c r="AT26" s="10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11"/>
      <c r="CZ26" s="10"/>
      <c r="DA26" s="7"/>
      <c r="DB26" s="11"/>
      <c r="DC26" s="10"/>
      <c r="DD26" s="11"/>
      <c r="DE26" s="10"/>
      <c r="DF26" s="11"/>
      <c r="DG26" s="10"/>
      <c r="DH26" s="7"/>
      <c r="DI26" s="7">
        <f t="shared" si="16"/>
        <v>0</v>
      </c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11"/>
      <c r="DU26" s="10"/>
      <c r="DV26" s="11"/>
      <c r="DW26" s="10"/>
      <c r="DX26" s="7"/>
      <c r="DY26" s="11"/>
      <c r="DZ26" s="10"/>
      <c r="EA26" s="11"/>
      <c r="EB26" s="10"/>
      <c r="EC26" s="11"/>
      <c r="ED26" s="10"/>
      <c r="EE26" s="7"/>
      <c r="EF26" s="7">
        <f t="shared" si="17"/>
        <v>0</v>
      </c>
      <c r="EG26" s="11"/>
      <c r="EH26" s="10"/>
      <c r="EI26" s="11"/>
      <c r="EJ26" s="10"/>
      <c r="EK26" s="11"/>
      <c r="EL26" s="10"/>
      <c r="EM26" s="11"/>
      <c r="EN26" s="10"/>
      <c r="EO26" s="11"/>
      <c r="EP26" s="10"/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11"/>
      <c r="FI26" s="10"/>
      <c r="FJ26" s="11"/>
      <c r="FK26" s="10"/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11"/>
      <c r="GF26" s="10"/>
      <c r="GG26" s="11"/>
      <c r="GH26" s="10"/>
      <c r="GI26" s="11"/>
      <c r="GJ26" s="10"/>
      <c r="GK26" s="11"/>
      <c r="GL26" s="10"/>
      <c r="GM26" s="11"/>
      <c r="GN26" s="10"/>
      <c r="GO26" s="7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x14ac:dyDescent="0.2">
      <c r="A27" s="6"/>
      <c r="B27" s="6"/>
      <c r="C27" s="6"/>
      <c r="D27" s="6" t="s">
        <v>81</v>
      </c>
      <c r="E27" s="3" t="s">
        <v>82</v>
      </c>
      <c r="F27" s="6">
        <f t="shared" si="21"/>
        <v>0</v>
      </c>
      <c r="G27" s="6">
        <f t="shared" si="22"/>
        <v>1</v>
      </c>
      <c r="H27" s="6">
        <f t="shared" si="0"/>
        <v>30</v>
      </c>
      <c r="I27" s="6">
        <f t="shared" si="1"/>
        <v>30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2</v>
      </c>
      <c r="T27" s="7">
        <f t="shared" si="12"/>
        <v>0</v>
      </c>
      <c r="U27" s="7">
        <v>1.2</v>
      </c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7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>
        <v>30</v>
      </c>
      <c r="AT27" s="10" t="s">
        <v>60</v>
      </c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7">
        <v>2</v>
      </c>
      <c r="BH27" s="11"/>
      <c r="BI27" s="10"/>
      <c r="BJ27" s="11"/>
      <c r="BK27" s="10"/>
      <c r="BL27" s="11"/>
      <c r="BM27" s="10"/>
      <c r="BN27" s="7"/>
      <c r="BO27" s="7">
        <f t="shared" si="14"/>
        <v>2</v>
      </c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11"/>
      <c r="CZ27" s="10"/>
      <c r="DA27" s="7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11"/>
      <c r="DU27" s="10"/>
      <c r="DV27" s="11"/>
      <c r="DW27" s="10"/>
      <c r="DX27" s="7"/>
      <c r="DY27" s="11"/>
      <c r="DZ27" s="10"/>
      <c r="EA27" s="11"/>
      <c r="EB27" s="10"/>
      <c r="EC27" s="11"/>
      <c r="ED27" s="10"/>
      <c r="EE27" s="7"/>
      <c r="EF27" s="7">
        <f t="shared" si="17"/>
        <v>0</v>
      </c>
      <c r="EG27" s="11"/>
      <c r="EH27" s="10"/>
      <c r="EI27" s="11"/>
      <c r="EJ27" s="10"/>
      <c r="EK27" s="11"/>
      <c r="EL27" s="10"/>
      <c r="EM27" s="11"/>
      <c r="EN27" s="10"/>
      <c r="EO27" s="11"/>
      <c r="EP27" s="10"/>
      <c r="EQ27" s="11"/>
      <c r="ER27" s="10"/>
      <c r="ES27" s="11"/>
      <c r="ET27" s="10"/>
      <c r="EU27" s="7"/>
      <c r="EV27" s="11"/>
      <c r="EW27" s="10"/>
      <c r="EX27" s="11"/>
      <c r="EY27" s="10"/>
      <c r="EZ27" s="11"/>
      <c r="FA27" s="10"/>
      <c r="FB27" s="7"/>
      <c r="FC27" s="7">
        <f t="shared" si="18"/>
        <v>0</v>
      </c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11"/>
      <c r="GF27" s="10"/>
      <c r="GG27" s="11"/>
      <c r="GH27" s="10"/>
      <c r="GI27" s="11"/>
      <c r="GJ27" s="10"/>
      <c r="GK27" s="11"/>
      <c r="GL27" s="10"/>
      <c r="GM27" s="11"/>
      <c r="GN27" s="10"/>
      <c r="GO27" s="7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x14ac:dyDescent="0.2">
      <c r="A28" s="6">
        <v>11</v>
      </c>
      <c r="B28" s="6">
        <v>1</v>
      </c>
      <c r="C28" s="6"/>
      <c r="D28" s="6"/>
      <c r="E28" s="3" t="s">
        <v>83</v>
      </c>
      <c r="F28" s="6">
        <f>$B$28*COUNTIF(V28:GU28,"e")</f>
        <v>0</v>
      </c>
      <c r="G28" s="6">
        <f>$B$28*COUNTIF(V28:GU28,"z")</f>
        <v>1</v>
      </c>
      <c r="H28" s="6">
        <f t="shared" si="0"/>
        <v>180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180</v>
      </c>
      <c r="R28" s="6">
        <f t="shared" si="10"/>
        <v>0</v>
      </c>
      <c r="S28" s="7">
        <f t="shared" si="11"/>
        <v>9</v>
      </c>
      <c r="T28" s="7">
        <f t="shared" si="12"/>
        <v>9</v>
      </c>
      <c r="U28" s="7">
        <f>$B$28*6.7</f>
        <v>6.7</v>
      </c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7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7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11"/>
      <c r="CZ28" s="10"/>
      <c r="DA28" s="7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11"/>
      <c r="DU28" s="10"/>
      <c r="DV28" s="11"/>
      <c r="DW28" s="10"/>
      <c r="DX28" s="7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/>
      <c r="EH28" s="10"/>
      <c r="EI28" s="11"/>
      <c r="EJ28" s="10"/>
      <c r="EK28" s="11"/>
      <c r="EL28" s="10"/>
      <c r="EM28" s="11"/>
      <c r="EN28" s="10"/>
      <c r="EO28" s="11"/>
      <c r="EP28" s="10"/>
      <c r="EQ28" s="11"/>
      <c r="ER28" s="10"/>
      <c r="ES28" s="11"/>
      <c r="ET28" s="10"/>
      <c r="EU28" s="7"/>
      <c r="EV28" s="11"/>
      <c r="EW28" s="10"/>
      <c r="EX28" s="11"/>
      <c r="EY28" s="10"/>
      <c r="EZ28" s="11"/>
      <c r="FA28" s="10"/>
      <c r="FB28" s="7"/>
      <c r="FC28" s="7">
        <f t="shared" si="18"/>
        <v>0</v>
      </c>
      <c r="FD28" s="11"/>
      <c r="FE28" s="10"/>
      <c r="FF28" s="11"/>
      <c r="FG28" s="10"/>
      <c r="FH28" s="11"/>
      <c r="FI28" s="10"/>
      <c r="FJ28" s="11"/>
      <c r="FK28" s="10"/>
      <c r="FL28" s="11"/>
      <c r="FM28" s="10"/>
      <c r="FN28" s="11"/>
      <c r="FO28" s="10"/>
      <c r="FP28" s="11"/>
      <c r="FQ28" s="10"/>
      <c r="FR28" s="7"/>
      <c r="FS28" s="11"/>
      <c r="FT28" s="10"/>
      <c r="FU28" s="11">
        <f>$B$28*180</f>
        <v>180</v>
      </c>
      <c r="FV28" s="10" t="s">
        <v>60</v>
      </c>
      <c r="FW28" s="11"/>
      <c r="FX28" s="10"/>
      <c r="FY28" s="7">
        <f>$B$28*9</f>
        <v>9</v>
      </c>
      <c r="FZ28" s="7">
        <f t="shared" si="19"/>
        <v>9</v>
      </c>
      <c r="GA28" s="11"/>
      <c r="GB28" s="10"/>
      <c r="GC28" s="11"/>
      <c r="GD28" s="10"/>
      <c r="GE28" s="11"/>
      <c r="GF28" s="10"/>
      <c r="GG28" s="11"/>
      <c r="GH28" s="10"/>
      <c r="GI28" s="11"/>
      <c r="GJ28" s="10"/>
      <c r="GK28" s="11"/>
      <c r="GL28" s="10"/>
      <c r="GM28" s="11"/>
      <c r="GN28" s="10"/>
      <c r="GO28" s="7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5.95" customHeight="1" x14ac:dyDescent="0.2">
      <c r="A29" s="6"/>
      <c r="B29" s="6"/>
      <c r="C29" s="6"/>
      <c r="D29" s="6"/>
      <c r="E29" s="6" t="s">
        <v>30</v>
      </c>
      <c r="F29" s="6">
        <f t="shared" ref="F29:AK29" si="23">SUM(F17:F28)</f>
        <v>1</v>
      </c>
      <c r="G29" s="6">
        <f t="shared" si="23"/>
        <v>11</v>
      </c>
      <c r="H29" s="6">
        <f t="shared" si="23"/>
        <v>530</v>
      </c>
      <c r="I29" s="6">
        <f t="shared" si="23"/>
        <v>125</v>
      </c>
      <c r="J29" s="6">
        <f t="shared" si="23"/>
        <v>15</v>
      </c>
      <c r="K29" s="6">
        <f t="shared" si="23"/>
        <v>0</v>
      </c>
      <c r="L29" s="6">
        <f t="shared" si="23"/>
        <v>150</v>
      </c>
      <c r="M29" s="6">
        <f t="shared" si="23"/>
        <v>0</v>
      </c>
      <c r="N29" s="6">
        <f t="shared" si="23"/>
        <v>0</v>
      </c>
      <c r="O29" s="6">
        <f t="shared" si="23"/>
        <v>0</v>
      </c>
      <c r="P29" s="6">
        <f t="shared" si="23"/>
        <v>60</v>
      </c>
      <c r="Q29" s="6">
        <f t="shared" si="23"/>
        <v>180</v>
      </c>
      <c r="R29" s="6">
        <f t="shared" si="23"/>
        <v>0</v>
      </c>
      <c r="S29" s="7">
        <f t="shared" si="23"/>
        <v>29</v>
      </c>
      <c r="T29" s="7">
        <f t="shared" si="23"/>
        <v>9</v>
      </c>
      <c r="U29" s="7">
        <f t="shared" si="23"/>
        <v>17.34</v>
      </c>
      <c r="V29" s="11">
        <f t="shared" si="23"/>
        <v>95</v>
      </c>
      <c r="W29" s="10">
        <f t="shared" si="23"/>
        <v>0</v>
      </c>
      <c r="X29" s="11">
        <f t="shared" si="23"/>
        <v>0</v>
      </c>
      <c r="Y29" s="10">
        <f t="shared" si="23"/>
        <v>0</v>
      </c>
      <c r="Z29" s="11">
        <f t="shared" si="23"/>
        <v>0</v>
      </c>
      <c r="AA29" s="10">
        <f t="shared" si="23"/>
        <v>0</v>
      </c>
      <c r="AB29" s="11">
        <f t="shared" si="23"/>
        <v>75</v>
      </c>
      <c r="AC29" s="10">
        <f t="shared" si="23"/>
        <v>0</v>
      </c>
      <c r="AD29" s="11">
        <f t="shared" si="23"/>
        <v>0</v>
      </c>
      <c r="AE29" s="10">
        <f t="shared" si="23"/>
        <v>0</v>
      </c>
      <c r="AF29" s="11">
        <f t="shared" si="23"/>
        <v>0</v>
      </c>
      <c r="AG29" s="10">
        <f t="shared" si="23"/>
        <v>0</v>
      </c>
      <c r="AH29" s="11">
        <f t="shared" si="23"/>
        <v>0</v>
      </c>
      <c r="AI29" s="10">
        <f t="shared" si="23"/>
        <v>0</v>
      </c>
      <c r="AJ29" s="7">
        <f t="shared" si="23"/>
        <v>12</v>
      </c>
      <c r="AK29" s="11">
        <f t="shared" si="23"/>
        <v>30</v>
      </c>
      <c r="AL29" s="10">
        <f t="shared" ref="AL29:BQ29" si="24">SUM(AL17:AL28)</f>
        <v>0</v>
      </c>
      <c r="AM29" s="11">
        <f t="shared" si="24"/>
        <v>0</v>
      </c>
      <c r="AN29" s="10">
        <f t="shared" si="24"/>
        <v>0</v>
      </c>
      <c r="AO29" s="11">
        <f t="shared" si="24"/>
        <v>0</v>
      </c>
      <c r="AP29" s="10">
        <f t="shared" si="24"/>
        <v>0</v>
      </c>
      <c r="AQ29" s="7">
        <f t="shared" si="24"/>
        <v>0</v>
      </c>
      <c r="AR29" s="7">
        <f t="shared" si="24"/>
        <v>12</v>
      </c>
      <c r="AS29" s="11">
        <f t="shared" si="24"/>
        <v>30</v>
      </c>
      <c r="AT29" s="10">
        <f t="shared" si="24"/>
        <v>0</v>
      </c>
      <c r="AU29" s="11">
        <f t="shared" si="24"/>
        <v>15</v>
      </c>
      <c r="AV29" s="10">
        <f t="shared" si="24"/>
        <v>0</v>
      </c>
      <c r="AW29" s="11">
        <f t="shared" si="24"/>
        <v>0</v>
      </c>
      <c r="AX29" s="10">
        <f t="shared" si="24"/>
        <v>0</v>
      </c>
      <c r="AY29" s="11">
        <f t="shared" si="24"/>
        <v>75</v>
      </c>
      <c r="AZ29" s="10">
        <f t="shared" si="24"/>
        <v>0</v>
      </c>
      <c r="BA29" s="11">
        <f t="shared" si="24"/>
        <v>0</v>
      </c>
      <c r="BB29" s="10">
        <f t="shared" si="24"/>
        <v>0</v>
      </c>
      <c r="BC29" s="11">
        <f t="shared" si="24"/>
        <v>0</v>
      </c>
      <c r="BD29" s="10">
        <f t="shared" si="24"/>
        <v>0</v>
      </c>
      <c r="BE29" s="11">
        <f t="shared" si="24"/>
        <v>0</v>
      </c>
      <c r="BF29" s="10">
        <f t="shared" si="24"/>
        <v>0</v>
      </c>
      <c r="BG29" s="7">
        <f t="shared" si="24"/>
        <v>8</v>
      </c>
      <c r="BH29" s="11">
        <f t="shared" si="24"/>
        <v>30</v>
      </c>
      <c r="BI29" s="10">
        <f t="shared" si="24"/>
        <v>0</v>
      </c>
      <c r="BJ29" s="11">
        <f t="shared" si="24"/>
        <v>0</v>
      </c>
      <c r="BK29" s="10">
        <f t="shared" si="24"/>
        <v>0</v>
      </c>
      <c r="BL29" s="11">
        <f t="shared" si="24"/>
        <v>0</v>
      </c>
      <c r="BM29" s="10">
        <f t="shared" si="24"/>
        <v>0</v>
      </c>
      <c r="BN29" s="7">
        <f t="shared" si="24"/>
        <v>0</v>
      </c>
      <c r="BO29" s="7">
        <f t="shared" si="24"/>
        <v>8</v>
      </c>
      <c r="BP29" s="11">
        <f t="shared" si="24"/>
        <v>0</v>
      </c>
      <c r="BQ29" s="10">
        <f t="shared" si="24"/>
        <v>0</v>
      </c>
      <c r="BR29" s="11">
        <f t="shared" ref="BR29:CW29" si="25">SUM(BR17:BR28)</f>
        <v>0</v>
      </c>
      <c r="BS29" s="10">
        <f t="shared" si="25"/>
        <v>0</v>
      </c>
      <c r="BT29" s="11">
        <f t="shared" si="25"/>
        <v>0</v>
      </c>
      <c r="BU29" s="10">
        <f t="shared" si="25"/>
        <v>0</v>
      </c>
      <c r="BV29" s="11">
        <f t="shared" si="25"/>
        <v>0</v>
      </c>
      <c r="BW29" s="10">
        <f t="shared" si="25"/>
        <v>0</v>
      </c>
      <c r="BX29" s="11">
        <f t="shared" si="25"/>
        <v>0</v>
      </c>
      <c r="BY29" s="10">
        <f t="shared" si="25"/>
        <v>0</v>
      </c>
      <c r="BZ29" s="11">
        <f t="shared" si="25"/>
        <v>0</v>
      </c>
      <c r="CA29" s="10">
        <f t="shared" si="25"/>
        <v>0</v>
      </c>
      <c r="CB29" s="11">
        <f t="shared" si="25"/>
        <v>0</v>
      </c>
      <c r="CC29" s="10">
        <f t="shared" si="25"/>
        <v>0</v>
      </c>
      <c r="CD29" s="7">
        <f t="shared" si="25"/>
        <v>0</v>
      </c>
      <c r="CE29" s="11">
        <f t="shared" si="25"/>
        <v>0</v>
      </c>
      <c r="CF29" s="10">
        <f t="shared" si="25"/>
        <v>0</v>
      </c>
      <c r="CG29" s="11">
        <f t="shared" si="25"/>
        <v>0</v>
      </c>
      <c r="CH29" s="10">
        <f t="shared" si="25"/>
        <v>0</v>
      </c>
      <c r="CI29" s="11">
        <f t="shared" si="25"/>
        <v>0</v>
      </c>
      <c r="CJ29" s="10">
        <f t="shared" si="25"/>
        <v>0</v>
      </c>
      <c r="CK29" s="7">
        <f t="shared" si="25"/>
        <v>0</v>
      </c>
      <c r="CL29" s="7">
        <f t="shared" si="25"/>
        <v>0</v>
      </c>
      <c r="CM29" s="11">
        <f t="shared" si="25"/>
        <v>0</v>
      </c>
      <c r="CN29" s="10">
        <f t="shared" si="25"/>
        <v>0</v>
      </c>
      <c r="CO29" s="11">
        <f t="shared" si="25"/>
        <v>0</v>
      </c>
      <c r="CP29" s="10">
        <f t="shared" si="25"/>
        <v>0</v>
      </c>
      <c r="CQ29" s="11">
        <f t="shared" si="25"/>
        <v>0</v>
      </c>
      <c r="CR29" s="10">
        <f t="shared" si="25"/>
        <v>0</v>
      </c>
      <c r="CS29" s="11">
        <f t="shared" si="25"/>
        <v>0</v>
      </c>
      <c r="CT29" s="10">
        <f t="shared" si="25"/>
        <v>0</v>
      </c>
      <c r="CU29" s="11">
        <f t="shared" si="25"/>
        <v>0</v>
      </c>
      <c r="CV29" s="10">
        <f t="shared" si="25"/>
        <v>0</v>
      </c>
      <c r="CW29" s="11">
        <f t="shared" si="25"/>
        <v>0</v>
      </c>
      <c r="CX29" s="10">
        <f t="shared" ref="CX29:EC29" si="26">SUM(CX17:CX28)</f>
        <v>0</v>
      </c>
      <c r="CY29" s="11">
        <f t="shared" si="26"/>
        <v>0</v>
      </c>
      <c r="CZ29" s="10">
        <f t="shared" si="26"/>
        <v>0</v>
      </c>
      <c r="DA29" s="7">
        <f t="shared" si="26"/>
        <v>0</v>
      </c>
      <c r="DB29" s="11">
        <f t="shared" si="26"/>
        <v>0</v>
      </c>
      <c r="DC29" s="10">
        <f t="shared" si="26"/>
        <v>0</v>
      </c>
      <c r="DD29" s="11">
        <f t="shared" si="26"/>
        <v>0</v>
      </c>
      <c r="DE29" s="10">
        <f t="shared" si="26"/>
        <v>0</v>
      </c>
      <c r="DF29" s="11">
        <f t="shared" si="26"/>
        <v>0</v>
      </c>
      <c r="DG29" s="10">
        <f t="shared" si="26"/>
        <v>0</v>
      </c>
      <c r="DH29" s="7">
        <f t="shared" si="26"/>
        <v>0</v>
      </c>
      <c r="DI29" s="7">
        <f t="shared" si="26"/>
        <v>0</v>
      </c>
      <c r="DJ29" s="11">
        <f t="shared" si="26"/>
        <v>0</v>
      </c>
      <c r="DK29" s="10">
        <f t="shared" si="26"/>
        <v>0</v>
      </c>
      <c r="DL29" s="11">
        <f t="shared" si="26"/>
        <v>0</v>
      </c>
      <c r="DM29" s="10">
        <f t="shared" si="26"/>
        <v>0</v>
      </c>
      <c r="DN29" s="11">
        <f t="shared" si="26"/>
        <v>0</v>
      </c>
      <c r="DO29" s="10">
        <f t="shared" si="26"/>
        <v>0</v>
      </c>
      <c r="DP29" s="11">
        <f t="shared" si="26"/>
        <v>0</v>
      </c>
      <c r="DQ29" s="10">
        <f t="shared" si="26"/>
        <v>0</v>
      </c>
      <c r="DR29" s="11">
        <f t="shared" si="26"/>
        <v>0</v>
      </c>
      <c r="DS29" s="10">
        <f t="shared" si="26"/>
        <v>0</v>
      </c>
      <c r="DT29" s="11">
        <f t="shared" si="26"/>
        <v>0</v>
      </c>
      <c r="DU29" s="10">
        <f t="shared" si="26"/>
        <v>0</v>
      </c>
      <c r="DV29" s="11">
        <f t="shared" si="26"/>
        <v>0</v>
      </c>
      <c r="DW29" s="10">
        <f t="shared" si="26"/>
        <v>0</v>
      </c>
      <c r="DX29" s="7">
        <f t="shared" si="26"/>
        <v>0</v>
      </c>
      <c r="DY29" s="11">
        <f t="shared" si="26"/>
        <v>0</v>
      </c>
      <c r="DZ29" s="10">
        <f t="shared" si="26"/>
        <v>0</v>
      </c>
      <c r="EA29" s="11">
        <f t="shared" si="26"/>
        <v>0</v>
      </c>
      <c r="EB29" s="10">
        <f t="shared" si="26"/>
        <v>0</v>
      </c>
      <c r="EC29" s="11">
        <f t="shared" si="26"/>
        <v>0</v>
      </c>
      <c r="ED29" s="10">
        <f t="shared" ref="ED29:FI29" si="27">SUM(ED17:ED28)</f>
        <v>0</v>
      </c>
      <c r="EE29" s="7">
        <f t="shared" si="27"/>
        <v>0</v>
      </c>
      <c r="EF29" s="7">
        <f t="shared" si="27"/>
        <v>0</v>
      </c>
      <c r="EG29" s="11">
        <f t="shared" si="27"/>
        <v>0</v>
      </c>
      <c r="EH29" s="10">
        <f t="shared" si="27"/>
        <v>0</v>
      </c>
      <c r="EI29" s="11">
        <f t="shared" si="27"/>
        <v>0</v>
      </c>
      <c r="EJ29" s="10">
        <f t="shared" si="27"/>
        <v>0</v>
      </c>
      <c r="EK29" s="11">
        <f t="shared" si="27"/>
        <v>0</v>
      </c>
      <c r="EL29" s="10">
        <f t="shared" si="27"/>
        <v>0</v>
      </c>
      <c r="EM29" s="11">
        <f t="shared" si="27"/>
        <v>0</v>
      </c>
      <c r="EN29" s="10">
        <f t="shared" si="27"/>
        <v>0</v>
      </c>
      <c r="EO29" s="11">
        <f t="shared" si="27"/>
        <v>0</v>
      </c>
      <c r="EP29" s="10">
        <f t="shared" si="27"/>
        <v>0</v>
      </c>
      <c r="EQ29" s="11">
        <f t="shared" si="27"/>
        <v>0</v>
      </c>
      <c r="ER29" s="10">
        <f t="shared" si="27"/>
        <v>0</v>
      </c>
      <c r="ES29" s="11">
        <f t="shared" si="27"/>
        <v>0</v>
      </c>
      <c r="ET29" s="10">
        <f t="shared" si="27"/>
        <v>0</v>
      </c>
      <c r="EU29" s="7">
        <f t="shared" si="27"/>
        <v>0</v>
      </c>
      <c r="EV29" s="11">
        <f t="shared" si="27"/>
        <v>0</v>
      </c>
      <c r="EW29" s="10">
        <f t="shared" si="27"/>
        <v>0</v>
      </c>
      <c r="EX29" s="11">
        <f t="shared" si="27"/>
        <v>0</v>
      </c>
      <c r="EY29" s="10">
        <f t="shared" si="27"/>
        <v>0</v>
      </c>
      <c r="EZ29" s="11">
        <f t="shared" si="27"/>
        <v>0</v>
      </c>
      <c r="FA29" s="10">
        <f t="shared" si="27"/>
        <v>0</v>
      </c>
      <c r="FB29" s="7">
        <f t="shared" si="27"/>
        <v>0</v>
      </c>
      <c r="FC29" s="7">
        <f t="shared" si="27"/>
        <v>0</v>
      </c>
      <c r="FD29" s="11">
        <f t="shared" si="27"/>
        <v>0</v>
      </c>
      <c r="FE29" s="10">
        <f t="shared" si="27"/>
        <v>0</v>
      </c>
      <c r="FF29" s="11">
        <f t="shared" si="27"/>
        <v>0</v>
      </c>
      <c r="FG29" s="10">
        <f t="shared" si="27"/>
        <v>0</v>
      </c>
      <c r="FH29" s="11">
        <f t="shared" si="27"/>
        <v>0</v>
      </c>
      <c r="FI29" s="10">
        <f t="shared" si="27"/>
        <v>0</v>
      </c>
      <c r="FJ29" s="11">
        <f t="shared" ref="FJ29:GO29" si="28">SUM(FJ17:FJ28)</f>
        <v>0</v>
      </c>
      <c r="FK29" s="10">
        <f t="shared" si="28"/>
        <v>0</v>
      </c>
      <c r="FL29" s="11">
        <f t="shared" si="28"/>
        <v>0</v>
      </c>
      <c r="FM29" s="10">
        <f t="shared" si="28"/>
        <v>0</v>
      </c>
      <c r="FN29" s="11">
        <f t="shared" si="28"/>
        <v>0</v>
      </c>
      <c r="FO29" s="10">
        <f t="shared" si="28"/>
        <v>0</v>
      </c>
      <c r="FP29" s="11">
        <f t="shared" si="28"/>
        <v>0</v>
      </c>
      <c r="FQ29" s="10">
        <f t="shared" si="28"/>
        <v>0</v>
      </c>
      <c r="FR29" s="7">
        <f t="shared" si="28"/>
        <v>0</v>
      </c>
      <c r="FS29" s="11">
        <f t="shared" si="28"/>
        <v>0</v>
      </c>
      <c r="FT29" s="10">
        <f t="shared" si="28"/>
        <v>0</v>
      </c>
      <c r="FU29" s="11">
        <f t="shared" si="28"/>
        <v>180</v>
      </c>
      <c r="FV29" s="10">
        <f t="shared" si="28"/>
        <v>0</v>
      </c>
      <c r="FW29" s="11">
        <f t="shared" si="28"/>
        <v>0</v>
      </c>
      <c r="FX29" s="10">
        <f t="shared" si="28"/>
        <v>0</v>
      </c>
      <c r="FY29" s="7">
        <f t="shared" si="28"/>
        <v>9</v>
      </c>
      <c r="FZ29" s="7">
        <f t="shared" si="28"/>
        <v>9</v>
      </c>
      <c r="GA29" s="11">
        <f t="shared" si="28"/>
        <v>0</v>
      </c>
      <c r="GB29" s="10">
        <f t="shared" si="28"/>
        <v>0</v>
      </c>
      <c r="GC29" s="11">
        <f t="shared" si="28"/>
        <v>0</v>
      </c>
      <c r="GD29" s="10">
        <f t="shared" si="28"/>
        <v>0</v>
      </c>
      <c r="GE29" s="11">
        <f t="shared" si="28"/>
        <v>0</v>
      </c>
      <c r="GF29" s="10">
        <f t="shared" si="28"/>
        <v>0</v>
      </c>
      <c r="GG29" s="11">
        <f t="shared" si="28"/>
        <v>0</v>
      </c>
      <c r="GH29" s="10">
        <f t="shared" si="28"/>
        <v>0</v>
      </c>
      <c r="GI29" s="11">
        <f t="shared" si="28"/>
        <v>0</v>
      </c>
      <c r="GJ29" s="10">
        <f t="shared" si="28"/>
        <v>0</v>
      </c>
      <c r="GK29" s="11">
        <f t="shared" si="28"/>
        <v>0</v>
      </c>
      <c r="GL29" s="10">
        <f t="shared" si="28"/>
        <v>0</v>
      </c>
      <c r="GM29" s="11">
        <f t="shared" si="28"/>
        <v>0</v>
      </c>
      <c r="GN29" s="10">
        <f t="shared" si="28"/>
        <v>0</v>
      </c>
      <c r="GO29" s="7">
        <f t="shared" si="28"/>
        <v>0</v>
      </c>
      <c r="GP29" s="11">
        <f t="shared" ref="GP29:GW29" si="29">SUM(GP17:GP28)</f>
        <v>0</v>
      </c>
      <c r="GQ29" s="10">
        <f t="shared" si="29"/>
        <v>0</v>
      </c>
      <c r="GR29" s="11">
        <f t="shared" si="29"/>
        <v>0</v>
      </c>
      <c r="GS29" s="10">
        <f t="shared" si="29"/>
        <v>0</v>
      </c>
      <c r="GT29" s="11">
        <f t="shared" si="29"/>
        <v>0</v>
      </c>
      <c r="GU29" s="10">
        <f t="shared" si="29"/>
        <v>0</v>
      </c>
      <c r="GV29" s="7">
        <f t="shared" si="29"/>
        <v>0</v>
      </c>
      <c r="GW29" s="7">
        <f t="shared" si="29"/>
        <v>0</v>
      </c>
    </row>
    <row r="30" spans="1:205" ht="20.100000000000001" customHeight="1" x14ac:dyDescent="0.2">
      <c r="A30" s="12" t="s">
        <v>84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2"/>
      <c r="GW30" s="13"/>
    </row>
    <row r="31" spans="1:205" x14ac:dyDescent="0.2">
      <c r="A31" s="6"/>
      <c r="B31" s="6"/>
      <c r="C31" s="6"/>
      <c r="D31" s="6" t="s">
        <v>85</v>
      </c>
      <c r="E31" s="3" t="s">
        <v>86</v>
      </c>
      <c r="F31" s="6">
        <f>COUNTIF(V31:GU31,"e")</f>
        <v>1</v>
      </c>
      <c r="G31" s="6">
        <f>COUNTIF(V31:GU31,"z")</f>
        <v>1</v>
      </c>
      <c r="H31" s="6">
        <f>SUM(I31:R31)</f>
        <v>60</v>
      </c>
      <c r="I31" s="6">
        <f>V31+AS31+BP31+CM31+DJ31+EG31+FD31+GA31</f>
        <v>30</v>
      </c>
      <c r="J31" s="6">
        <f>X31+AU31+BR31+CO31+DL31+EI31+FF31+GC31</f>
        <v>30</v>
      </c>
      <c r="K31" s="6">
        <f>Z31+AW31+BT31+CQ31+DN31+EK31+FH31+GE31</f>
        <v>0</v>
      </c>
      <c r="L31" s="6">
        <f>AB31+AY31+BV31+CS31+DP31+EM31+FJ31+GG31</f>
        <v>0</v>
      </c>
      <c r="M31" s="6">
        <f>AD31+BA31+BX31+CU31+DR31+EO31+FL31+GI31</f>
        <v>0</v>
      </c>
      <c r="N31" s="6">
        <f>AF31+BC31+BZ31+CW31+DT31+EQ31+FN31+GK31</f>
        <v>0</v>
      </c>
      <c r="O31" s="6">
        <f>AH31+BE31+CB31+CY31+DV31+ES31+FP31+GM31</f>
        <v>0</v>
      </c>
      <c r="P31" s="6">
        <f>AK31+BH31+CE31+DB31+DY31+EV31+FS31+GP31</f>
        <v>0</v>
      </c>
      <c r="Q31" s="6">
        <f>AM31+BJ31+CG31+DD31+EA31+EX31+FU31+GR31</f>
        <v>0</v>
      </c>
      <c r="R31" s="6">
        <f>AO31+BL31+CI31+DF31+EC31+EZ31+FW31+GT31</f>
        <v>0</v>
      </c>
      <c r="S31" s="7">
        <f>AR31+BO31+CL31+DI31+EF31+FC31+FZ31+GW31</f>
        <v>6</v>
      </c>
      <c r="T31" s="7">
        <f>AQ31+BN31+CK31+DH31+EE31+FB31+FY31+GV31</f>
        <v>0</v>
      </c>
      <c r="U31" s="7">
        <v>2.6</v>
      </c>
      <c r="V31" s="11">
        <v>30</v>
      </c>
      <c r="W31" s="10" t="s">
        <v>74</v>
      </c>
      <c r="X31" s="11">
        <v>30</v>
      </c>
      <c r="Y31" s="10" t="s">
        <v>60</v>
      </c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7">
        <v>6</v>
      </c>
      <c r="AK31" s="11"/>
      <c r="AL31" s="10"/>
      <c r="AM31" s="11"/>
      <c r="AN31" s="10"/>
      <c r="AO31" s="11"/>
      <c r="AP31" s="10"/>
      <c r="AQ31" s="7"/>
      <c r="AR31" s="7">
        <f>AJ31+AQ31</f>
        <v>6</v>
      </c>
      <c r="AS31" s="11"/>
      <c r="AT31" s="10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7"/>
      <c r="BH31" s="11"/>
      <c r="BI31" s="10"/>
      <c r="BJ31" s="11"/>
      <c r="BK31" s="10"/>
      <c r="BL31" s="11"/>
      <c r="BM31" s="10"/>
      <c r="BN31" s="7"/>
      <c r="BO31" s="7">
        <f>BG31+BN31</f>
        <v>0</v>
      </c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11"/>
      <c r="CF31" s="10"/>
      <c r="CG31" s="11"/>
      <c r="CH31" s="10"/>
      <c r="CI31" s="11"/>
      <c r="CJ31" s="10"/>
      <c r="CK31" s="7"/>
      <c r="CL31" s="7">
        <f>CD31+CK31</f>
        <v>0</v>
      </c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11"/>
      <c r="CZ31" s="10"/>
      <c r="DA31" s="7"/>
      <c r="DB31" s="11"/>
      <c r="DC31" s="10"/>
      <c r="DD31" s="11"/>
      <c r="DE31" s="10"/>
      <c r="DF31" s="11"/>
      <c r="DG31" s="10"/>
      <c r="DH31" s="7"/>
      <c r="DI31" s="7">
        <f>DA31+DH31</f>
        <v>0</v>
      </c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11"/>
      <c r="DU31" s="10"/>
      <c r="DV31" s="11"/>
      <c r="DW31" s="10"/>
      <c r="DX31" s="7"/>
      <c r="DY31" s="11"/>
      <c r="DZ31" s="10"/>
      <c r="EA31" s="11"/>
      <c r="EB31" s="10"/>
      <c r="EC31" s="11"/>
      <c r="ED31" s="10"/>
      <c r="EE31" s="7"/>
      <c r="EF31" s="7">
        <f>DX31+EE31</f>
        <v>0</v>
      </c>
      <c r="EG31" s="11"/>
      <c r="EH31" s="10"/>
      <c r="EI31" s="11"/>
      <c r="EJ31" s="10"/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7"/>
      <c r="FC31" s="7">
        <f>EU31+FB31</f>
        <v>0</v>
      </c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7"/>
      <c r="FZ31" s="7">
        <f>FR31+FY31</f>
        <v>0</v>
      </c>
      <c r="GA31" s="11"/>
      <c r="GB31" s="10"/>
      <c r="GC31" s="11"/>
      <c r="GD31" s="10"/>
      <c r="GE31" s="11"/>
      <c r="GF31" s="10"/>
      <c r="GG31" s="11"/>
      <c r="GH31" s="10"/>
      <c r="GI31" s="11"/>
      <c r="GJ31" s="10"/>
      <c r="GK31" s="11"/>
      <c r="GL31" s="10"/>
      <c r="GM31" s="11"/>
      <c r="GN31" s="10"/>
      <c r="GO31" s="7"/>
      <c r="GP31" s="11"/>
      <c r="GQ31" s="10"/>
      <c r="GR31" s="11"/>
      <c r="GS31" s="10"/>
      <c r="GT31" s="11"/>
      <c r="GU31" s="10"/>
      <c r="GV31" s="7"/>
      <c r="GW31" s="7">
        <f>GO31+GV31</f>
        <v>0</v>
      </c>
    </row>
    <row r="32" spans="1:205" x14ac:dyDescent="0.2">
      <c r="A32" s="6"/>
      <c r="B32" s="6"/>
      <c r="C32" s="6"/>
      <c r="D32" s="6" t="s">
        <v>87</v>
      </c>
      <c r="E32" s="3" t="s">
        <v>88</v>
      </c>
      <c r="F32" s="6">
        <f>COUNTIF(V32:GU32,"e")</f>
        <v>1</v>
      </c>
      <c r="G32" s="6">
        <f>COUNTIF(V32:GU32,"z")</f>
        <v>1</v>
      </c>
      <c r="H32" s="6">
        <f>SUM(I32:R32)</f>
        <v>60</v>
      </c>
      <c r="I32" s="6">
        <f>V32+AS32+BP32+CM32+DJ32+EG32+FD32+GA32</f>
        <v>30</v>
      </c>
      <c r="J32" s="6">
        <f>X32+AU32+BR32+CO32+DL32+EI32+FF32+GC32</f>
        <v>30</v>
      </c>
      <c r="K32" s="6">
        <f>Z32+AW32+BT32+CQ32+DN32+EK32+FH32+GE32</f>
        <v>0</v>
      </c>
      <c r="L32" s="6">
        <f>AB32+AY32+BV32+CS32+DP32+EM32+FJ32+GG32</f>
        <v>0</v>
      </c>
      <c r="M32" s="6">
        <f>AD32+BA32+BX32+CU32+DR32+EO32+FL32+GI32</f>
        <v>0</v>
      </c>
      <c r="N32" s="6">
        <f>AF32+BC32+BZ32+CW32+DT32+EQ32+FN32+GK32</f>
        <v>0</v>
      </c>
      <c r="O32" s="6">
        <f>AH32+BE32+CB32+CY32+DV32+ES32+FP32+GM32</f>
        <v>0</v>
      </c>
      <c r="P32" s="6">
        <f>AK32+BH32+CE32+DB32+DY32+EV32+FS32+GP32</f>
        <v>0</v>
      </c>
      <c r="Q32" s="6">
        <f>AM32+BJ32+CG32+DD32+EA32+EX32+FU32+GR32</f>
        <v>0</v>
      </c>
      <c r="R32" s="6">
        <f>AO32+BL32+CI32+DF32+EC32+EZ32+FW32+GT32</f>
        <v>0</v>
      </c>
      <c r="S32" s="7">
        <f>AR32+BO32+CL32+DI32+EF32+FC32+FZ32+GW32</f>
        <v>6</v>
      </c>
      <c r="T32" s="7">
        <f>AQ32+BN32+CK32+DH32+EE32+FB32+FY32+GV32</f>
        <v>0</v>
      </c>
      <c r="U32" s="7">
        <v>2.6</v>
      </c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7"/>
      <c r="AK32" s="11"/>
      <c r="AL32" s="10"/>
      <c r="AM32" s="11"/>
      <c r="AN32" s="10"/>
      <c r="AO32" s="11"/>
      <c r="AP32" s="10"/>
      <c r="AQ32" s="7"/>
      <c r="AR32" s="7">
        <f>AJ32+AQ32</f>
        <v>0</v>
      </c>
      <c r="AS32" s="11">
        <v>30</v>
      </c>
      <c r="AT32" s="10" t="s">
        <v>74</v>
      </c>
      <c r="AU32" s="11">
        <v>30</v>
      </c>
      <c r="AV32" s="10" t="s">
        <v>60</v>
      </c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7">
        <v>6</v>
      </c>
      <c r="BH32" s="11"/>
      <c r="BI32" s="10"/>
      <c r="BJ32" s="11"/>
      <c r="BK32" s="10"/>
      <c r="BL32" s="11"/>
      <c r="BM32" s="10"/>
      <c r="BN32" s="7"/>
      <c r="BO32" s="7">
        <f>BG32+BN32</f>
        <v>6</v>
      </c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11"/>
      <c r="CF32" s="10"/>
      <c r="CG32" s="11"/>
      <c r="CH32" s="10"/>
      <c r="CI32" s="11"/>
      <c r="CJ32" s="10"/>
      <c r="CK32" s="7"/>
      <c r="CL32" s="7">
        <f>CD32+CK32</f>
        <v>0</v>
      </c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11"/>
      <c r="CZ32" s="10"/>
      <c r="DA32" s="7"/>
      <c r="DB32" s="11"/>
      <c r="DC32" s="10"/>
      <c r="DD32" s="11"/>
      <c r="DE32" s="10"/>
      <c r="DF32" s="11"/>
      <c r="DG32" s="10"/>
      <c r="DH32" s="7"/>
      <c r="DI32" s="7">
        <f>DA32+DH32</f>
        <v>0</v>
      </c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11"/>
      <c r="DU32" s="10"/>
      <c r="DV32" s="11"/>
      <c r="DW32" s="10"/>
      <c r="DX32" s="7"/>
      <c r="DY32" s="11"/>
      <c r="DZ32" s="10"/>
      <c r="EA32" s="11"/>
      <c r="EB32" s="10"/>
      <c r="EC32" s="11"/>
      <c r="ED32" s="10"/>
      <c r="EE32" s="7"/>
      <c r="EF32" s="7">
        <f>DX32+EE32</f>
        <v>0</v>
      </c>
      <c r="EG32" s="11"/>
      <c r="EH32" s="10"/>
      <c r="EI32" s="11"/>
      <c r="EJ32" s="10"/>
      <c r="EK32" s="11"/>
      <c r="EL32" s="10"/>
      <c r="EM32" s="11"/>
      <c r="EN32" s="10"/>
      <c r="EO32" s="11"/>
      <c r="EP32" s="10"/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7"/>
      <c r="FC32" s="7">
        <f>EU32+FB32</f>
        <v>0</v>
      </c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7"/>
      <c r="FZ32" s="7">
        <f>FR32+FY32</f>
        <v>0</v>
      </c>
      <c r="GA32" s="11"/>
      <c r="GB32" s="10"/>
      <c r="GC32" s="11"/>
      <c r="GD32" s="10"/>
      <c r="GE32" s="11"/>
      <c r="GF32" s="10"/>
      <c r="GG32" s="11"/>
      <c r="GH32" s="10"/>
      <c r="GI32" s="11"/>
      <c r="GJ32" s="10"/>
      <c r="GK32" s="11"/>
      <c r="GL32" s="10"/>
      <c r="GM32" s="11"/>
      <c r="GN32" s="10"/>
      <c r="GO32" s="7"/>
      <c r="GP32" s="11"/>
      <c r="GQ32" s="10"/>
      <c r="GR32" s="11"/>
      <c r="GS32" s="10"/>
      <c r="GT32" s="11"/>
      <c r="GU32" s="10"/>
      <c r="GV32" s="7"/>
      <c r="GW32" s="7">
        <f>GO32+GV32</f>
        <v>0</v>
      </c>
    </row>
    <row r="33" spans="1:205" x14ac:dyDescent="0.2">
      <c r="A33" s="6"/>
      <c r="B33" s="6"/>
      <c r="C33" s="6"/>
      <c r="D33" s="6" t="s">
        <v>89</v>
      </c>
      <c r="E33" s="3" t="s">
        <v>90</v>
      </c>
      <c r="F33" s="6">
        <f>COUNTIF(V33:GU33,"e")</f>
        <v>1</v>
      </c>
      <c r="G33" s="6">
        <f>COUNTIF(V33:GU33,"z")</f>
        <v>2</v>
      </c>
      <c r="H33" s="6">
        <f>SUM(I33:R33)</f>
        <v>120</v>
      </c>
      <c r="I33" s="6">
        <f>V33+AS33+BP33+CM33+DJ33+EG33+FD33+GA33</f>
        <v>45</v>
      </c>
      <c r="J33" s="6">
        <f>X33+AU33+BR33+CO33+DL33+EI33+FF33+GC33</f>
        <v>45</v>
      </c>
      <c r="K33" s="6">
        <f>Z33+AW33+BT33+CQ33+DN33+EK33+FH33+GE33</f>
        <v>0</v>
      </c>
      <c r="L33" s="6">
        <f>AB33+AY33+BV33+CS33+DP33+EM33+FJ33+GG33</f>
        <v>0</v>
      </c>
      <c r="M33" s="6">
        <f>AD33+BA33+BX33+CU33+DR33+EO33+FL33+GI33</f>
        <v>0</v>
      </c>
      <c r="N33" s="6">
        <f>AF33+BC33+BZ33+CW33+DT33+EQ33+FN33+GK33</f>
        <v>0</v>
      </c>
      <c r="O33" s="6">
        <f>AH33+BE33+CB33+CY33+DV33+ES33+FP33+GM33</f>
        <v>0</v>
      </c>
      <c r="P33" s="6">
        <f>AK33+BH33+CE33+DB33+DY33+EV33+FS33+GP33</f>
        <v>0</v>
      </c>
      <c r="Q33" s="6">
        <f>AM33+BJ33+CG33+DD33+EA33+EX33+FU33+GR33</f>
        <v>30</v>
      </c>
      <c r="R33" s="6">
        <f>AO33+BL33+CI33+DF33+EC33+EZ33+FW33+GT33</f>
        <v>0</v>
      </c>
      <c r="S33" s="7">
        <f>AR33+BO33+CL33+DI33+EF33+FC33+FZ33+GW33</f>
        <v>12</v>
      </c>
      <c r="T33" s="7">
        <f>AQ33+BN33+CK33+DH33+EE33+FB33+FY33+GV33</f>
        <v>3</v>
      </c>
      <c r="U33" s="7">
        <v>5</v>
      </c>
      <c r="V33" s="11">
        <v>45</v>
      </c>
      <c r="W33" s="10" t="s">
        <v>74</v>
      </c>
      <c r="X33" s="11">
        <v>45</v>
      </c>
      <c r="Y33" s="10" t="s">
        <v>60</v>
      </c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7">
        <v>9</v>
      </c>
      <c r="AK33" s="11"/>
      <c r="AL33" s="10"/>
      <c r="AM33" s="11">
        <v>30</v>
      </c>
      <c r="AN33" s="10" t="s">
        <v>60</v>
      </c>
      <c r="AO33" s="11"/>
      <c r="AP33" s="10"/>
      <c r="AQ33" s="7">
        <v>3</v>
      </c>
      <c r="AR33" s="7">
        <f>AJ33+AQ33</f>
        <v>12</v>
      </c>
      <c r="AS33" s="11"/>
      <c r="AT33" s="10"/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7"/>
      <c r="BO33" s="7">
        <f>BG33+BN33</f>
        <v>0</v>
      </c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11"/>
      <c r="CF33" s="10"/>
      <c r="CG33" s="11"/>
      <c r="CH33" s="10"/>
      <c r="CI33" s="11"/>
      <c r="CJ33" s="10"/>
      <c r="CK33" s="7"/>
      <c r="CL33" s="7">
        <f>CD33+CK33</f>
        <v>0</v>
      </c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11"/>
      <c r="CZ33" s="10"/>
      <c r="DA33" s="7"/>
      <c r="DB33" s="11"/>
      <c r="DC33" s="10"/>
      <c r="DD33" s="11"/>
      <c r="DE33" s="10"/>
      <c r="DF33" s="11"/>
      <c r="DG33" s="10"/>
      <c r="DH33" s="7"/>
      <c r="DI33" s="7">
        <f>DA33+DH33</f>
        <v>0</v>
      </c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11"/>
      <c r="DU33" s="10"/>
      <c r="DV33" s="11"/>
      <c r="DW33" s="10"/>
      <c r="DX33" s="7"/>
      <c r="DY33" s="11"/>
      <c r="DZ33" s="10"/>
      <c r="EA33" s="11"/>
      <c r="EB33" s="10"/>
      <c r="EC33" s="11"/>
      <c r="ED33" s="10"/>
      <c r="EE33" s="7"/>
      <c r="EF33" s="7">
        <f>DX33+EE33</f>
        <v>0</v>
      </c>
      <c r="EG33" s="11"/>
      <c r="EH33" s="10"/>
      <c r="EI33" s="11"/>
      <c r="EJ33" s="10"/>
      <c r="EK33" s="11"/>
      <c r="EL33" s="10"/>
      <c r="EM33" s="11"/>
      <c r="EN33" s="10"/>
      <c r="EO33" s="11"/>
      <c r="EP33" s="10"/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7"/>
      <c r="FC33" s="7">
        <f>EU33+FB33</f>
        <v>0</v>
      </c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7"/>
      <c r="FZ33" s="7">
        <f>FR33+FY33</f>
        <v>0</v>
      </c>
      <c r="GA33" s="11"/>
      <c r="GB33" s="10"/>
      <c r="GC33" s="11"/>
      <c r="GD33" s="10"/>
      <c r="GE33" s="11"/>
      <c r="GF33" s="10"/>
      <c r="GG33" s="11"/>
      <c r="GH33" s="10"/>
      <c r="GI33" s="11"/>
      <c r="GJ33" s="10"/>
      <c r="GK33" s="11"/>
      <c r="GL33" s="10"/>
      <c r="GM33" s="11"/>
      <c r="GN33" s="10"/>
      <c r="GO33" s="7"/>
      <c r="GP33" s="11"/>
      <c r="GQ33" s="10"/>
      <c r="GR33" s="11"/>
      <c r="GS33" s="10"/>
      <c r="GT33" s="11"/>
      <c r="GU33" s="10"/>
      <c r="GV33" s="7"/>
      <c r="GW33" s="7">
        <f>GO33+GV33</f>
        <v>0</v>
      </c>
    </row>
    <row r="34" spans="1:205" x14ac:dyDescent="0.2">
      <c r="A34" s="6"/>
      <c r="B34" s="6"/>
      <c r="C34" s="6"/>
      <c r="D34" s="6" t="s">
        <v>91</v>
      </c>
      <c r="E34" s="3" t="s">
        <v>92</v>
      </c>
      <c r="F34" s="6">
        <f>COUNTIF(V34:GU34,"e")</f>
        <v>1</v>
      </c>
      <c r="G34" s="6">
        <f>COUNTIF(V34:GU34,"z")</f>
        <v>2</v>
      </c>
      <c r="H34" s="6">
        <f>SUM(I34:R34)</f>
        <v>120</v>
      </c>
      <c r="I34" s="6">
        <f>V34+AS34+BP34+CM34+DJ34+EG34+FD34+GA34</f>
        <v>30</v>
      </c>
      <c r="J34" s="6">
        <f>X34+AU34+BR34+CO34+DL34+EI34+FF34+GC34</f>
        <v>30</v>
      </c>
      <c r="K34" s="6">
        <f>Z34+AW34+BT34+CQ34+DN34+EK34+FH34+GE34</f>
        <v>0</v>
      </c>
      <c r="L34" s="6">
        <f>AB34+AY34+BV34+CS34+DP34+EM34+FJ34+GG34</f>
        <v>0</v>
      </c>
      <c r="M34" s="6">
        <f>AD34+BA34+BX34+CU34+DR34+EO34+FL34+GI34</f>
        <v>0</v>
      </c>
      <c r="N34" s="6">
        <f>AF34+BC34+BZ34+CW34+DT34+EQ34+FN34+GK34</f>
        <v>0</v>
      </c>
      <c r="O34" s="6">
        <f>AH34+BE34+CB34+CY34+DV34+ES34+FP34+GM34</f>
        <v>0</v>
      </c>
      <c r="P34" s="6">
        <f>AK34+BH34+CE34+DB34+DY34+EV34+FS34+GP34</f>
        <v>0</v>
      </c>
      <c r="Q34" s="6">
        <f>AM34+BJ34+CG34+DD34+EA34+EX34+FU34+GR34</f>
        <v>60</v>
      </c>
      <c r="R34" s="6">
        <f>AO34+BL34+CI34+DF34+EC34+EZ34+FW34+GT34</f>
        <v>0</v>
      </c>
      <c r="S34" s="7">
        <f>AR34+BO34+CL34+DI34+EF34+FC34+FZ34+GW34</f>
        <v>12</v>
      </c>
      <c r="T34" s="7">
        <f>AQ34+BN34+CK34+DH34+EE34+FB34+FY34+GV34</f>
        <v>4</v>
      </c>
      <c r="U34" s="7">
        <v>5.3</v>
      </c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7"/>
      <c r="AK34" s="11"/>
      <c r="AL34" s="10"/>
      <c r="AM34" s="11"/>
      <c r="AN34" s="10"/>
      <c r="AO34" s="11"/>
      <c r="AP34" s="10"/>
      <c r="AQ34" s="7"/>
      <c r="AR34" s="7">
        <f>AJ34+AQ34</f>
        <v>0</v>
      </c>
      <c r="AS34" s="11">
        <v>30</v>
      </c>
      <c r="AT34" s="10" t="s">
        <v>74</v>
      </c>
      <c r="AU34" s="11">
        <v>30</v>
      </c>
      <c r="AV34" s="10" t="s">
        <v>60</v>
      </c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7">
        <v>8</v>
      </c>
      <c r="BH34" s="11"/>
      <c r="BI34" s="10"/>
      <c r="BJ34" s="11">
        <v>60</v>
      </c>
      <c r="BK34" s="10" t="s">
        <v>60</v>
      </c>
      <c r="BL34" s="11"/>
      <c r="BM34" s="10"/>
      <c r="BN34" s="7">
        <v>4</v>
      </c>
      <c r="BO34" s="7">
        <f>BG34+BN34</f>
        <v>12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11"/>
      <c r="CF34" s="10"/>
      <c r="CG34" s="11"/>
      <c r="CH34" s="10"/>
      <c r="CI34" s="11"/>
      <c r="CJ34" s="10"/>
      <c r="CK34" s="7"/>
      <c r="CL34" s="7">
        <f>CD34+CK34</f>
        <v>0</v>
      </c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11"/>
      <c r="CZ34" s="10"/>
      <c r="DA34" s="7"/>
      <c r="DB34" s="11"/>
      <c r="DC34" s="10"/>
      <c r="DD34" s="11"/>
      <c r="DE34" s="10"/>
      <c r="DF34" s="11"/>
      <c r="DG34" s="10"/>
      <c r="DH34" s="7"/>
      <c r="DI34" s="7">
        <f>DA34+DH34</f>
        <v>0</v>
      </c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11"/>
      <c r="DU34" s="10"/>
      <c r="DV34" s="11"/>
      <c r="DW34" s="10"/>
      <c r="DX34" s="7"/>
      <c r="DY34" s="11"/>
      <c r="DZ34" s="10"/>
      <c r="EA34" s="11"/>
      <c r="EB34" s="10"/>
      <c r="EC34" s="11"/>
      <c r="ED34" s="10"/>
      <c r="EE34" s="7"/>
      <c r="EF34" s="7">
        <f>DX34+EE34</f>
        <v>0</v>
      </c>
      <c r="EG34" s="11"/>
      <c r="EH34" s="10"/>
      <c r="EI34" s="11"/>
      <c r="EJ34" s="10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7"/>
      <c r="FC34" s="7">
        <f>EU34+FB34</f>
        <v>0</v>
      </c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7"/>
      <c r="FZ34" s="7">
        <f>FR34+FY34</f>
        <v>0</v>
      </c>
      <c r="GA34" s="11"/>
      <c r="GB34" s="10"/>
      <c r="GC34" s="11"/>
      <c r="GD34" s="10"/>
      <c r="GE34" s="11"/>
      <c r="GF34" s="10"/>
      <c r="GG34" s="11"/>
      <c r="GH34" s="10"/>
      <c r="GI34" s="11"/>
      <c r="GJ34" s="10"/>
      <c r="GK34" s="11"/>
      <c r="GL34" s="10"/>
      <c r="GM34" s="11"/>
      <c r="GN34" s="10"/>
      <c r="GO34" s="7"/>
      <c r="GP34" s="11"/>
      <c r="GQ34" s="10"/>
      <c r="GR34" s="11"/>
      <c r="GS34" s="10"/>
      <c r="GT34" s="11"/>
      <c r="GU34" s="10"/>
      <c r="GV34" s="7"/>
      <c r="GW34" s="7">
        <f>GO34+GV34</f>
        <v>0</v>
      </c>
    </row>
    <row r="35" spans="1:205" ht="15.95" customHeight="1" x14ac:dyDescent="0.2">
      <c r="A35" s="6"/>
      <c r="B35" s="6"/>
      <c r="C35" s="6"/>
      <c r="D35" s="6"/>
      <c r="E35" s="6" t="s">
        <v>30</v>
      </c>
      <c r="F35" s="6">
        <f t="shared" ref="F35:AK35" si="30">SUM(F31:F34)</f>
        <v>4</v>
      </c>
      <c r="G35" s="6">
        <f t="shared" si="30"/>
        <v>6</v>
      </c>
      <c r="H35" s="6">
        <f t="shared" si="30"/>
        <v>360</v>
      </c>
      <c r="I35" s="6">
        <f t="shared" si="30"/>
        <v>135</v>
      </c>
      <c r="J35" s="6">
        <f t="shared" si="30"/>
        <v>135</v>
      </c>
      <c r="K35" s="6">
        <f t="shared" si="30"/>
        <v>0</v>
      </c>
      <c r="L35" s="6">
        <f t="shared" si="30"/>
        <v>0</v>
      </c>
      <c r="M35" s="6">
        <f t="shared" si="30"/>
        <v>0</v>
      </c>
      <c r="N35" s="6">
        <f t="shared" si="30"/>
        <v>0</v>
      </c>
      <c r="O35" s="6">
        <f t="shared" si="30"/>
        <v>0</v>
      </c>
      <c r="P35" s="6">
        <f t="shared" si="30"/>
        <v>0</v>
      </c>
      <c r="Q35" s="6">
        <f t="shared" si="30"/>
        <v>90</v>
      </c>
      <c r="R35" s="6">
        <f t="shared" si="30"/>
        <v>0</v>
      </c>
      <c r="S35" s="7">
        <f t="shared" si="30"/>
        <v>36</v>
      </c>
      <c r="T35" s="7">
        <f t="shared" si="30"/>
        <v>7</v>
      </c>
      <c r="U35" s="7">
        <f t="shared" si="30"/>
        <v>15.5</v>
      </c>
      <c r="V35" s="11">
        <f t="shared" si="30"/>
        <v>75</v>
      </c>
      <c r="W35" s="10">
        <f t="shared" si="30"/>
        <v>0</v>
      </c>
      <c r="X35" s="11">
        <f t="shared" si="30"/>
        <v>75</v>
      </c>
      <c r="Y35" s="10">
        <f t="shared" si="30"/>
        <v>0</v>
      </c>
      <c r="Z35" s="11">
        <f t="shared" si="30"/>
        <v>0</v>
      </c>
      <c r="AA35" s="10">
        <f t="shared" si="30"/>
        <v>0</v>
      </c>
      <c r="AB35" s="11">
        <f t="shared" si="30"/>
        <v>0</v>
      </c>
      <c r="AC35" s="10">
        <f t="shared" si="30"/>
        <v>0</v>
      </c>
      <c r="AD35" s="11">
        <f t="shared" si="30"/>
        <v>0</v>
      </c>
      <c r="AE35" s="10">
        <f t="shared" si="30"/>
        <v>0</v>
      </c>
      <c r="AF35" s="11">
        <f t="shared" si="30"/>
        <v>0</v>
      </c>
      <c r="AG35" s="10">
        <f t="shared" si="30"/>
        <v>0</v>
      </c>
      <c r="AH35" s="11">
        <f t="shared" si="30"/>
        <v>0</v>
      </c>
      <c r="AI35" s="10">
        <f t="shared" si="30"/>
        <v>0</v>
      </c>
      <c r="AJ35" s="7">
        <f t="shared" si="30"/>
        <v>15</v>
      </c>
      <c r="AK35" s="11">
        <f t="shared" si="30"/>
        <v>0</v>
      </c>
      <c r="AL35" s="10">
        <f t="shared" ref="AL35:BQ35" si="31">SUM(AL31:AL34)</f>
        <v>0</v>
      </c>
      <c r="AM35" s="11">
        <f t="shared" si="31"/>
        <v>30</v>
      </c>
      <c r="AN35" s="10">
        <f t="shared" si="31"/>
        <v>0</v>
      </c>
      <c r="AO35" s="11">
        <f t="shared" si="31"/>
        <v>0</v>
      </c>
      <c r="AP35" s="10">
        <f t="shared" si="31"/>
        <v>0</v>
      </c>
      <c r="AQ35" s="7">
        <f t="shared" si="31"/>
        <v>3</v>
      </c>
      <c r="AR35" s="7">
        <f t="shared" si="31"/>
        <v>18</v>
      </c>
      <c r="AS35" s="11">
        <f t="shared" si="31"/>
        <v>60</v>
      </c>
      <c r="AT35" s="10">
        <f t="shared" si="31"/>
        <v>0</v>
      </c>
      <c r="AU35" s="11">
        <f t="shared" si="31"/>
        <v>60</v>
      </c>
      <c r="AV35" s="10">
        <f t="shared" si="31"/>
        <v>0</v>
      </c>
      <c r="AW35" s="11">
        <f t="shared" si="31"/>
        <v>0</v>
      </c>
      <c r="AX35" s="10">
        <f t="shared" si="31"/>
        <v>0</v>
      </c>
      <c r="AY35" s="11">
        <f t="shared" si="31"/>
        <v>0</v>
      </c>
      <c r="AZ35" s="10">
        <f t="shared" si="31"/>
        <v>0</v>
      </c>
      <c r="BA35" s="11">
        <f t="shared" si="31"/>
        <v>0</v>
      </c>
      <c r="BB35" s="10">
        <f t="shared" si="31"/>
        <v>0</v>
      </c>
      <c r="BC35" s="11">
        <f t="shared" si="31"/>
        <v>0</v>
      </c>
      <c r="BD35" s="10">
        <f t="shared" si="31"/>
        <v>0</v>
      </c>
      <c r="BE35" s="11">
        <f t="shared" si="31"/>
        <v>0</v>
      </c>
      <c r="BF35" s="10">
        <f t="shared" si="31"/>
        <v>0</v>
      </c>
      <c r="BG35" s="7">
        <f t="shared" si="31"/>
        <v>14</v>
      </c>
      <c r="BH35" s="11">
        <f t="shared" si="31"/>
        <v>0</v>
      </c>
      <c r="BI35" s="10">
        <f t="shared" si="31"/>
        <v>0</v>
      </c>
      <c r="BJ35" s="11">
        <f t="shared" si="31"/>
        <v>60</v>
      </c>
      <c r="BK35" s="10">
        <f t="shared" si="31"/>
        <v>0</v>
      </c>
      <c r="BL35" s="11">
        <f t="shared" si="31"/>
        <v>0</v>
      </c>
      <c r="BM35" s="10">
        <f t="shared" si="31"/>
        <v>0</v>
      </c>
      <c r="BN35" s="7">
        <f t="shared" si="31"/>
        <v>4</v>
      </c>
      <c r="BO35" s="7">
        <f t="shared" si="31"/>
        <v>18</v>
      </c>
      <c r="BP35" s="11">
        <f t="shared" si="31"/>
        <v>0</v>
      </c>
      <c r="BQ35" s="10">
        <f t="shared" si="31"/>
        <v>0</v>
      </c>
      <c r="BR35" s="11">
        <f t="shared" ref="BR35:CW35" si="32">SUM(BR31:BR34)</f>
        <v>0</v>
      </c>
      <c r="BS35" s="10">
        <f t="shared" si="32"/>
        <v>0</v>
      </c>
      <c r="BT35" s="11">
        <f t="shared" si="32"/>
        <v>0</v>
      </c>
      <c r="BU35" s="10">
        <f t="shared" si="32"/>
        <v>0</v>
      </c>
      <c r="BV35" s="11">
        <f t="shared" si="32"/>
        <v>0</v>
      </c>
      <c r="BW35" s="10">
        <f t="shared" si="32"/>
        <v>0</v>
      </c>
      <c r="BX35" s="11">
        <f t="shared" si="32"/>
        <v>0</v>
      </c>
      <c r="BY35" s="10">
        <f t="shared" si="32"/>
        <v>0</v>
      </c>
      <c r="BZ35" s="11">
        <f t="shared" si="32"/>
        <v>0</v>
      </c>
      <c r="CA35" s="10">
        <f t="shared" si="32"/>
        <v>0</v>
      </c>
      <c r="CB35" s="11">
        <f t="shared" si="32"/>
        <v>0</v>
      </c>
      <c r="CC35" s="10">
        <f t="shared" si="32"/>
        <v>0</v>
      </c>
      <c r="CD35" s="7">
        <f t="shared" si="32"/>
        <v>0</v>
      </c>
      <c r="CE35" s="11">
        <f t="shared" si="32"/>
        <v>0</v>
      </c>
      <c r="CF35" s="10">
        <f t="shared" si="32"/>
        <v>0</v>
      </c>
      <c r="CG35" s="11">
        <f t="shared" si="32"/>
        <v>0</v>
      </c>
      <c r="CH35" s="10">
        <f t="shared" si="32"/>
        <v>0</v>
      </c>
      <c r="CI35" s="11">
        <f t="shared" si="32"/>
        <v>0</v>
      </c>
      <c r="CJ35" s="10">
        <f t="shared" si="32"/>
        <v>0</v>
      </c>
      <c r="CK35" s="7">
        <f t="shared" si="32"/>
        <v>0</v>
      </c>
      <c r="CL35" s="7">
        <f t="shared" si="32"/>
        <v>0</v>
      </c>
      <c r="CM35" s="11">
        <f t="shared" si="32"/>
        <v>0</v>
      </c>
      <c r="CN35" s="10">
        <f t="shared" si="32"/>
        <v>0</v>
      </c>
      <c r="CO35" s="11">
        <f t="shared" si="32"/>
        <v>0</v>
      </c>
      <c r="CP35" s="10">
        <f t="shared" si="32"/>
        <v>0</v>
      </c>
      <c r="CQ35" s="11">
        <f t="shared" si="32"/>
        <v>0</v>
      </c>
      <c r="CR35" s="10">
        <f t="shared" si="32"/>
        <v>0</v>
      </c>
      <c r="CS35" s="11">
        <f t="shared" si="32"/>
        <v>0</v>
      </c>
      <c r="CT35" s="10">
        <f t="shared" si="32"/>
        <v>0</v>
      </c>
      <c r="CU35" s="11">
        <f t="shared" si="32"/>
        <v>0</v>
      </c>
      <c r="CV35" s="10">
        <f t="shared" si="32"/>
        <v>0</v>
      </c>
      <c r="CW35" s="11">
        <f t="shared" si="32"/>
        <v>0</v>
      </c>
      <c r="CX35" s="10">
        <f t="shared" ref="CX35:EC35" si="33">SUM(CX31:CX34)</f>
        <v>0</v>
      </c>
      <c r="CY35" s="11">
        <f t="shared" si="33"/>
        <v>0</v>
      </c>
      <c r="CZ35" s="10">
        <f t="shared" si="33"/>
        <v>0</v>
      </c>
      <c r="DA35" s="7">
        <f t="shared" si="33"/>
        <v>0</v>
      </c>
      <c r="DB35" s="11">
        <f t="shared" si="33"/>
        <v>0</v>
      </c>
      <c r="DC35" s="10">
        <f t="shared" si="33"/>
        <v>0</v>
      </c>
      <c r="DD35" s="11">
        <f t="shared" si="33"/>
        <v>0</v>
      </c>
      <c r="DE35" s="10">
        <f t="shared" si="33"/>
        <v>0</v>
      </c>
      <c r="DF35" s="11">
        <f t="shared" si="33"/>
        <v>0</v>
      </c>
      <c r="DG35" s="10">
        <f t="shared" si="33"/>
        <v>0</v>
      </c>
      <c r="DH35" s="7">
        <f t="shared" si="33"/>
        <v>0</v>
      </c>
      <c r="DI35" s="7">
        <f t="shared" si="33"/>
        <v>0</v>
      </c>
      <c r="DJ35" s="11">
        <f t="shared" si="33"/>
        <v>0</v>
      </c>
      <c r="DK35" s="10">
        <f t="shared" si="33"/>
        <v>0</v>
      </c>
      <c r="DL35" s="11">
        <f t="shared" si="33"/>
        <v>0</v>
      </c>
      <c r="DM35" s="10">
        <f t="shared" si="33"/>
        <v>0</v>
      </c>
      <c r="DN35" s="11">
        <f t="shared" si="33"/>
        <v>0</v>
      </c>
      <c r="DO35" s="10">
        <f t="shared" si="33"/>
        <v>0</v>
      </c>
      <c r="DP35" s="11">
        <f t="shared" si="33"/>
        <v>0</v>
      </c>
      <c r="DQ35" s="10">
        <f t="shared" si="33"/>
        <v>0</v>
      </c>
      <c r="DR35" s="11">
        <f t="shared" si="33"/>
        <v>0</v>
      </c>
      <c r="DS35" s="10">
        <f t="shared" si="33"/>
        <v>0</v>
      </c>
      <c r="DT35" s="11">
        <f t="shared" si="33"/>
        <v>0</v>
      </c>
      <c r="DU35" s="10">
        <f t="shared" si="33"/>
        <v>0</v>
      </c>
      <c r="DV35" s="11">
        <f t="shared" si="33"/>
        <v>0</v>
      </c>
      <c r="DW35" s="10">
        <f t="shared" si="33"/>
        <v>0</v>
      </c>
      <c r="DX35" s="7">
        <f t="shared" si="33"/>
        <v>0</v>
      </c>
      <c r="DY35" s="11">
        <f t="shared" si="33"/>
        <v>0</v>
      </c>
      <c r="DZ35" s="10">
        <f t="shared" si="33"/>
        <v>0</v>
      </c>
      <c r="EA35" s="11">
        <f t="shared" si="33"/>
        <v>0</v>
      </c>
      <c r="EB35" s="10">
        <f t="shared" si="33"/>
        <v>0</v>
      </c>
      <c r="EC35" s="11">
        <f t="shared" si="33"/>
        <v>0</v>
      </c>
      <c r="ED35" s="10">
        <f t="shared" ref="ED35:FI35" si="34">SUM(ED31:ED34)</f>
        <v>0</v>
      </c>
      <c r="EE35" s="7">
        <f t="shared" si="34"/>
        <v>0</v>
      </c>
      <c r="EF35" s="7">
        <f t="shared" si="34"/>
        <v>0</v>
      </c>
      <c r="EG35" s="11">
        <f t="shared" si="34"/>
        <v>0</v>
      </c>
      <c r="EH35" s="10">
        <f t="shared" si="34"/>
        <v>0</v>
      </c>
      <c r="EI35" s="11">
        <f t="shared" si="34"/>
        <v>0</v>
      </c>
      <c r="EJ35" s="10">
        <f t="shared" si="34"/>
        <v>0</v>
      </c>
      <c r="EK35" s="11">
        <f t="shared" si="34"/>
        <v>0</v>
      </c>
      <c r="EL35" s="10">
        <f t="shared" si="34"/>
        <v>0</v>
      </c>
      <c r="EM35" s="11">
        <f t="shared" si="34"/>
        <v>0</v>
      </c>
      <c r="EN35" s="10">
        <f t="shared" si="34"/>
        <v>0</v>
      </c>
      <c r="EO35" s="11">
        <f t="shared" si="34"/>
        <v>0</v>
      </c>
      <c r="EP35" s="10">
        <f t="shared" si="34"/>
        <v>0</v>
      </c>
      <c r="EQ35" s="11">
        <f t="shared" si="34"/>
        <v>0</v>
      </c>
      <c r="ER35" s="10">
        <f t="shared" si="34"/>
        <v>0</v>
      </c>
      <c r="ES35" s="11">
        <f t="shared" si="34"/>
        <v>0</v>
      </c>
      <c r="ET35" s="10">
        <f t="shared" si="34"/>
        <v>0</v>
      </c>
      <c r="EU35" s="7">
        <f t="shared" si="34"/>
        <v>0</v>
      </c>
      <c r="EV35" s="11">
        <f t="shared" si="34"/>
        <v>0</v>
      </c>
      <c r="EW35" s="10">
        <f t="shared" si="34"/>
        <v>0</v>
      </c>
      <c r="EX35" s="11">
        <f t="shared" si="34"/>
        <v>0</v>
      </c>
      <c r="EY35" s="10">
        <f t="shared" si="34"/>
        <v>0</v>
      </c>
      <c r="EZ35" s="11">
        <f t="shared" si="34"/>
        <v>0</v>
      </c>
      <c r="FA35" s="10">
        <f t="shared" si="34"/>
        <v>0</v>
      </c>
      <c r="FB35" s="7">
        <f t="shared" si="34"/>
        <v>0</v>
      </c>
      <c r="FC35" s="7">
        <f t="shared" si="34"/>
        <v>0</v>
      </c>
      <c r="FD35" s="11">
        <f t="shared" si="34"/>
        <v>0</v>
      </c>
      <c r="FE35" s="10">
        <f t="shared" si="34"/>
        <v>0</v>
      </c>
      <c r="FF35" s="11">
        <f t="shared" si="34"/>
        <v>0</v>
      </c>
      <c r="FG35" s="10">
        <f t="shared" si="34"/>
        <v>0</v>
      </c>
      <c r="FH35" s="11">
        <f t="shared" si="34"/>
        <v>0</v>
      </c>
      <c r="FI35" s="10">
        <f t="shared" si="34"/>
        <v>0</v>
      </c>
      <c r="FJ35" s="11">
        <f t="shared" ref="FJ35:GO35" si="35">SUM(FJ31:FJ34)</f>
        <v>0</v>
      </c>
      <c r="FK35" s="10">
        <f t="shared" si="35"/>
        <v>0</v>
      </c>
      <c r="FL35" s="11">
        <f t="shared" si="35"/>
        <v>0</v>
      </c>
      <c r="FM35" s="10">
        <f t="shared" si="35"/>
        <v>0</v>
      </c>
      <c r="FN35" s="11">
        <f t="shared" si="35"/>
        <v>0</v>
      </c>
      <c r="FO35" s="10">
        <f t="shared" si="35"/>
        <v>0</v>
      </c>
      <c r="FP35" s="11">
        <f t="shared" si="35"/>
        <v>0</v>
      </c>
      <c r="FQ35" s="10">
        <f t="shared" si="35"/>
        <v>0</v>
      </c>
      <c r="FR35" s="7">
        <f t="shared" si="35"/>
        <v>0</v>
      </c>
      <c r="FS35" s="11">
        <f t="shared" si="35"/>
        <v>0</v>
      </c>
      <c r="FT35" s="10">
        <f t="shared" si="35"/>
        <v>0</v>
      </c>
      <c r="FU35" s="11">
        <f t="shared" si="35"/>
        <v>0</v>
      </c>
      <c r="FV35" s="10">
        <f t="shared" si="35"/>
        <v>0</v>
      </c>
      <c r="FW35" s="11">
        <f t="shared" si="35"/>
        <v>0</v>
      </c>
      <c r="FX35" s="10">
        <f t="shared" si="35"/>
        <v>0</v>
      </c>
      <c r="FY35" s="7">
        <f t="shared" si="35"/>
        <v>0</v>
      </c>
      <c r="FZ35" s="7">
        <f t="shared" si="35"/>
        <v>0</v>
      </c>
      <c r="GA35" s="11">
        <f t="shared" si="35"/>
        <v>0</v>
      </c>
      <c r="GB35" s="10">
        <f t="shared" si="35"/>
        <v>0</v>
      </c>
      <c r="GC35" s="11">
        <f t="shared" si="35"/>
        <v>0</v>
      </c>
      <c r="GD35" s="10">
        <f t="shared" si="35"/>
        <v>0</v>
      </c>
      <c r="GE35" s="11">
        <f t="shared" si="35"/>
        <v>0</v>
      </c>
      <c r="GF35" s="10">
        <f t="shared" si="35"/>
        <v>0</v>
      </c>
      <c r="GG35" s="11">
        <f t="shared" si="35"/>
        <v>0</v>
      </c>
      <c r="GH35" s="10">
        <f t="shared" si="35"/>
        <v>0</v>
      </c>
      <c r="GI35" s="11">
        <f t="shared" si="35"/>
        <v>0</v>
      </c>
      <c r="GJ35" s="10">
        <f t="shared" si="35"/>
        <v>0</v>
      </c>
      <c r="GK35" s="11">
        <f t="shared" si="35"/>
        <v>0</v>
      </c>
      <c r="GL35" s="10">
        <f t="shared" si="35"/>
        <v>0</v>
      </c>
      <c r="GM35" s="11">
        <f t="shared" si="35"/>
        <v>0</v>
      </c>
      <c r="GN35" s="10">
        <f t="shared" si="35"/>
        <v>0</v>
      </c>
      <c r="GO35" s="7">
        <f t="shared" si="35"/>
        <v>0</v>
      </c>
      <c r="GP35" s="11">
        <f t="shared" ref="GP35:GW35" si="36">SUM(GP31:GP34)</f>
        <v>0</v>
      </c>
      <c r="GQ35" s="10">
        <f t="shared" si="36"/>
        <v>0</v>
      </c>
      <c r="GR35" s="11">
        <f t="shared" si="36"/>
        <v>0</v>
      </c>
      <c r="GS35" s="10">
        <f t="shared" si="36"/>
        <v>0</v>
      </c>
      <c r="GT35" s="11">
        <f t="shared" si="36"/>
        <v>0</v>
      </c>
      <c r="GU35" s="10">
        <f t="shared" si="36"/>
        <v>0</v>
      </c>
      <c r="GV35" s="7">
        <f t="shared" si="36"/>
        <v>0</v>
      </c>
      <c r="GW35" s="7">
        <f t="shared" si="36"/>
        <v>0</v>
      </c>
    </row>
    <row r="36" spans="1:205" ht="20.100000000000001" customHeight="1" x14ac:dyDescent="0.2">
      <c r="A36" s="12" t="s">
        <v>93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2"/>
      <c r="GW36" s="13"/>
    </row>
    <row r="37" spans="1:205" x14ac:dyDescent="0.2">
      <c r="A37" s="6">
        <v>2</v>
      </c>
      <c r="B37" s="6">
        <v>1</v>
      </c>
      <c r="C37" s="6"/>
      <c r="D37" s="6"/>
      <c r="E37" s="3" t="s">
        <v>94</v>
      </c>
      <c r="F37" s="6">
        <f>$B$37*COUNTIF(V37:GU37,"e")</f>
        <v>1</v>
      </c>
      <c r="G37" s="6">
        <f>$B$37*COUNTIF(V37:GU37,"z")</f>
        <v>0</v>
      </c>
      <c r="H37" s="6">
        <f t="shared" ref="H37:H63" si="37">SUM(I37:R37)</f>
        <v>30</v>
      </c>
      <c r="I37" s="6">
        <f t="shared" ref="I37:I63" si="38">V37+AS37+BP37+CM37+DJ37+EG37+FD37+GA37</f>
        <v>30</v>
      </c>
      <c r="J37" s="6">
        <f t="shared" ref="J37:J63" si="39">X37+AU37+BR37+CO37+DL37+EI37+FF37+GC37</f>
        <v>0</v>
      </c>
      <c r="K37" s="6">
        <f t="shared" ref="K37:K63" si="40">Z37+AW37+BT37+CQ37+DN37+EK37+FH37+GE37</f>
        <v>0</v>
      </c>
      <c r="L37" s="6">
        <f t="shared" ref="L37:L63" si="41">AB37+AY37+BV37+CS37+DP37+EM37+FJ37+GG37</f>
        <v>0</v>
      </c>
      <c r="M37" s="6">
        <f t="shared" ref="M37:M63" si="42">AD37+BA37+BX37+CU37+DR37+EO37+FL37+GI37</f>
        <v>0</v>
      </c>
      <c r="N37" s="6">
        <f t="shared" ref="N37:N63" si="43">AF37+BC37+BZ37+CW37+DT37+EQ37+FN37+GK37</f>
        <v>0</v>
      </c>
      <c r="O37" s="6">
        <f t="shared" ref="O37:O63" si="44">AH37+BE37+CB37+CY37+DV37+ES37+FP37+GM37</f>
        <v>0</v>
      </c>
      <c r="P37" s="6">
        <f t="shared" ref="P37:P63" si="45">AK37+BH37+CE37+DB37+DY37+EV37+FS37+GP37</f>
        <v>0</v>
      </c>
      <c r="Q37" s="6">
        <f t="shared" ref="Q37:Q63" si="46">AM37+BJ37+CG37+DD37+EA37+EX37+FU37+GR37</f>
        <v>0</v>
      </c>
      <c r="R37" s="6">
        <f t="shared" ref="R37:R63" si="47">AO37+BL37+CI37+DF37+EC37+EZ37+FW37+GT37</f>
        <v>0</v>
      </c>
      <c r="S37" s="7">
        <f t="shared" ref="S37:S63" si="48">AR37+BO37+CL37+DI37+EF37+FC37+FZ37+GW37</f>
        <v>4</v>
      </c>
      <c r="T37" s="7">
        <f t="shared" ref="T37:T63" si="49">AQ37+BN37+CK37+DH37+EE37+FB37+FY37+GV37</f>
        <v>0</v>
      </c>
      <c r="U37" s="7">
        <f>$B$37*1.6</f>
        <v>1.6</v>
      </c>
      <c r="V37" s="11"/>
      <c r="W37" s="10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7"/>
      <c r="AK37" s="11"/>
      <c r="AL37" s="10"/>
      <c r="AM37" s="11"/>
      <c r="AN37" s="10"/>
      <c r="AO37" s="11"/>
      <c r="AP37" s="10"/>
      <c r="AQ37" s="7"/>
      <c r="AR37" s="7">
        <f t="shared" ref="AR37:AR63" si="50">AJ37+AQ37</f>
        <v>0</v>
      </c>
      <c r="AS37" s="11">
        <f>$B$37*30</f>
        <v>30</v>
      </c>
      <c r="AT37" s="10" t="s">
        <v>74</v>
      </c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7">
        <f>$B$37*4</f>
        <v>4</v>
      </c>
      <c r="BH37" s="11"/>
      <c r="BI37" s="10"/>
      <c r="BJ37" s="11"/>
      <c r="BK37" s="10"/>
      <c r="BL37" s="11"/>
      <c r="BM37" s="10"/>
      <c r="BN37" s="7"/>
      <c r="BO37" s="7">
        <f t="shared" ref="BO37:BO63" si="51">BG37+BN37</f>
        <v>4</v>
      </c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11"/>
      <c r="CF37" s="10"/>
      <c r="CG37" s="11"/>
      <c r="CH37" s="10"/>
      <c r="CI37" s="11"/>
      <c r="CJ37" s="10"/>
      <c r="CK37" s="7"/>
      <c r="CL37" s="7">
        <f t="shared" ref="CL37:CL63" si="52">CD37+CK37</f>
        <v>0</v>
      </c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11"/>
      <c r="CZ37" s="10"/>
      <c r="DA37" s="7"/>
      <c r="DB37" s="11"/>
      <c r="DC37" s="10"/>
      <c r="DD37" s="11"/>
      <c r="DE37" s="10"/>
      <c r="DF37" s="11"/>
      <c r="DG37" s="10"/>
      <c r="DH37" s="7"/>
      <c r="DI37" s="7">
        <f t="shared" ref="DI37:DI63" si="53">DA37+DH37</f>
        <v>0</v>
      </c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11"/>
      <c r="DU37" s="10"/>
      <c r="DV37" s="11"/>
      <c r="DW37" s="10"/>
      <c r="DX37" s="7"/>
      <c r="DY37" s="11"/>
      <c r="DZ37" s="10"/>
      <c r="EA37" s="11"/>
      <c r="EB37" s="10"/>
      <c r="EC37" s="11"/>
      <c r="ED37" s="10"/>
      <c r="EE37" s="7"/>
      <c r="EF37" s="7">
        <f t="shared" ref="EF37:EF63" si="54">DX37+EE37</f>
        <v>0</v>
      </c>
      <c r="EG37" s="11"/>
      <c r="EH37" s="10"/>
      <c r="EI37" s="11"/>
      <c r="EJ37" s="10"/>
      <c r="EK37" s="11"/>
      <c r="EL37" s="10"/>
      <c r="EM37" s="11"/>
      <c r="EN37" s="10"/>
      <c r="EO37" s="11"/>
      <c r="EP37" s="10"/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7"/>
      <c r="FC37" s="7">
        <f t="shared" ref="FC37:FC63" si="55">EU37+FB37</f>
        <v>0</v>
      </c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7"/>
      <c r="FZ37" s="7">
        <f t="shared" ref="FZ37:FZ63" si="56">FR37+FY37</f>
        <v>0</v>
      </c>
      <c r="GA37" s="11"/>
      <c r="GB37" s="10"/>
      <c r="GC37" s="11"/>
      <c r="GD37" s="10"/>
      <c r="GE37" s="11"/>
      <c r="GF37" s="10"/>
      <c r="GG37" s="11"/>
      <c r="GH37" s="10"/>
      <c r="GI37" s="11"/>
      <c r="GJ37" s="10"/>
      <c r="GK37" s="11"/>
      <c r="GL37" s="10"/>
      <c r="GM37" s="11"/>
      <c r="GN37" s="10"/>
      <c r="GO37" s="7"/>
      <c r="GP37" s="11"/>
      <c r="GQ37" s="10"/>
      <c r="GR37" s="11"/>
      <c r="GS37" s="10"/>
      <c r="GT37" s="11"/>
      <c r="GU37" s="10"/>
      <c r="GV37" s="7"/>
      <c r="GW37" s="7">
        <f t="shared" ref="GW37:GW63" si="57">GO37+GV37</f>
        <v>0</v>
      </c>
    </row>
    <row r="38" spans="1:205" x14ac:dyDescent="0.2">
      <c r="A38" s="6"/>
      <c r="B38" s="6"/>
      <c r="C38" s="6"/>
      <c r="D38" s="6" t="s">
        <v>95</v>
      </c>
      <c r="E38" s="3" t="s">
        <v>96</v>
      </c>
      <c r="F38" s="6">
        <f t="shared" ref="F38:F43" si="58">COUNTIF(V38:GU38,"e")</f>
        <v>0</v>
      </c>
      <c r="G38" s="6">
        <f t="shared" ref="G38:G43" si="59">COUNTIF(V38:GU38,"z")</f>
        <v>2</v>
      </c>
      <c r="H38" s="6">
        <f t="shared" si="37"/>
        <v>60</v>
      </c>
      <c r="I38" s="6">
        <f t="shared" si="38"/>
        <v>15</v>
      </c>
      <c r="J38" s="6">
        <f t="shared" si="39"/>
        <v>0</v>
      </c>
      <c r="K38" s="6">
        <f t="shared" si="40"/>
        <v>45</v>
      </c>
      <c r="L38" s="6">
        <f t="shared" si="41"/>
        <v>0</v>
      </c>
      <c r="M38" s="6">
        <f t="shared" si="42"/>
        <v>0</v>
      </c>
      <c r="N38" s="6">
        <f t="shared" si="43"/>
        <v>0</v>
      </c>
      <c r="O38" s="6">
        <f t="shared" si="44"/>
        <v>0</v>
      </c>
      <c r="P38" s="6">
        <f t="shared" si="45"/>
        <v>0</v>
      </c>
      <c r="Q38" s="6">
        <f t="shared" si="46"/>
        <v>0</v>
      </c>
      <c r="R38" s="6">
        <f t="shared" si="47"/>
        <v>0</v>
      </c>
      <c r="S38" s="7">
        <f t="shared" si="48"/>
        <v>3</v>
      </c>
      <c r="T38" s="7">
        <f t="shared" si="49"/>
        <v>0</v>
      </c>
      <c r="U38" s="7">
        <v>2</v>
      </c>
      <c r="V38" s="11"/>
      <c r="W38" s="10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7"/>
      <c r="AK38" s="11"/>
      <c r="AL38" s="10"/>
      <c r="AM38" s="11"/>
      <c r="AN38" s="10"/>
      <c r="AO38" s="11"/>
      <c r="AP38" s="10"/>
      <c r="AQ38" s="7"/>
      <c r="AR38" s="7">
        <f t="shared" si="50"/>
        <v>0</v>
      </c>
      <c r="AS38" s="11"/>
      <c r="AT38" s="10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7"/>
      <c r="BH38" s="11"/>
      <c r="BI38" s="10"/>
      <c r="BJ38" s="11"/>
      <c r="BK38" s="10"/>
      <c r="BL38" s="11"/>
      <c r="BM38" s="10"/>
      <c r="BN38" s="7"/>
      <c r="BO38" s="7">
        <f t="shared" si="51"/>
        <v>0</v>
      </c>
      <c r="BP38" s="11">
        <v>15</v>
      </c>
      <c r="BQ38" s="10" t="s">
        <v>60</v>
      </c>
      <c r="BR38" s="11"/>
      <c r="BS38" s="10"/>
      <c r="BT38" s="11">
        <v>45</v>
      </c>
      <c r="BU38" s="10" t="s">
        <v>60</v>
      </c>
      <c r="BV38" s="11"/>
      <c r="BW38" s="10"/>
      <c r="BX38" s="11"/>
      <c r="BY38" s="10"/>
      <c r="BZ38" s="11"/>
      <c r="CA38" s="10"/>
      <c r="CB38" s="11"/>
      <c r="CC38" s="10"/>
      <c r="CD38" s="7">
        <v>3</v>
      </c>
      <c r="CE38" s="11"/>
      <c r="CF38" s="10"/>
      <c r="CG38" s="11"/>
      <c r="CH38" s="10"/>
      <c r="CI38" s="11"/>
      <c r="CJ38" s="10"/>
      <c r="CK38" s="7"/>
      <c r="CL38" s="7">
        <f t="shared" si="52"/>
        <v>3</v>
      </c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11"/>
      <c r="CZ38" s="10"/>
      <c r="DA38" s="7"/>
      <c r="DB38" s="11"/>
      <c r="DC38" s="10"/>
      <c r="DD38" s="11"/>
      <c r="DE38" s="10"/>
      <c r="DF38" s="11"/>
      <c r="DG38" s="10"/>
      <c r="DH38" s="7"/>
      <c r="DI38" s="7">
        <f t="shared" si="53"/>
        <v>0</v>
      </c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11"/>
      <c r="DU38" s="10"/>
      <c r="DV38" s="11"/>
      <c r="DW38" s="10"/>
      <c r="DX38" s="7"/>
      <c r="DY38" s="11"/>
      <c r="DZ38" s="10"/>
      <c r="EA38" s="11"/>
      <c r="EB38" s="10"/>
      <c r="EC38" s="11"/>
      <c r="ED38" s="10"/>
      <c r="EE38" s="7"/>
      <c r="EF38" s="7">
        <f t="shared" si="54"/>
        <v>0</v>
      </c>
      <c r="EG38" s="11"/>
      <c r="EH38" s="10"/>
      <c r="EI38" s="11"/>
      <c r="EJ38" s="10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11"/>
      <c r="EW38" s="10"/>
      <c r="EX38" s="11"/>
      <c r="EY38" s="10"/>
      <c r="EZ38" s="11"/>
      <c r="FA38" s="10"/>
      <c r="FB38" s="7"/>
      <c r="FC38" s="7">
        <f t="shared" si="55"/>
        <v>0</v>
      </c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7"/>
      <c r="FZ38" s="7">
        <f t="shared" si="56"/>
        <v>0</v>
      </c>
      <c r="GA38" s="11"/>
      <c r="GB38" s="10"/>
      <c r="GC38" s="11"/>
      <c r="GD38" s="10"/>
      <c r="GE38" s="11"/>
      <c r="GF38" s="10"/>
      <c r="GG38" s="11"/>
      <c r="GH38" s="10"/>
      <c r="GI38" s="11"/>
      <c r="GJ38" s="10"/>
      <c r="GK38" s="11"/>
      <c r="GL38" s="10"/>
      <c r="GM38" s="11"/>
      <c r="GN38" s="10"/>
      <c r="GO38" s="7"/>
      <c r="GP38" s="11"/>
      <c r="GQ38" s="10"/>
      <c r="GR38" s="11"/>
      <c r="GS38" s="10"/>
      <c r="GT38" s="11"/>
      <c r="GU38" s="10"/>
      <c r="GV38" s="7"/>
      <c r="GW38" s="7">
        <f t="shared" si="57"/>
        <v>0</v>
      </c>
    </row>
    <row r="39" spans="1:205" x14ac:dyDescent="0.2">
      <c r="A39" s="6"/>
      <c r="B39" s="6"/>
      <c r="C39" s="6"/>
      <c r="D39" s="6" t="s">
        <v>97</v>
      </c>
      <c r="E39" s="3" t="s">
        <v>98</v>
      </c>
      <c r="F39" s="6">
        <f t="shared" si="58"/>
        <v>1</v>
      </c>
      <c r="G39" s="6">
        <f t="shared" si="59"/>
        <v>2</v>
      </c>
      <c r="H39" s="6">
        <f t="shared" si="37"/>
        <v>90</v>
      </c>
      <c r="I39" s="6">
        <f t="shared" si="38"/>
        <v>30</v>
      </c>
      <c r="J39" s="6">
        <f t="shared" si="39"/>
        <v>30</v>
      </c>
      <c r="K39" s="6">
        <f t="shared" si="40"/>
        <v>0</v>
      </c>
      <c r="L39" s="6">
        <f t="shared" si="41"/>
        <v>0</v>
      </c>
      <c r="M39" s="6">
        <f t="shared" si="42"/>
        <v>0</v>
      </c>
      <c r="N39" s="6">
        <f t="shared" si="43"/>
        <v>0</v>
      </c>
      <c r="O39" s="6">
        <f t="shared" si="44"/>
        <v>0</v>
      </c>
      <c r="P39" s="6">
        <f t="shared" si="45"/>
        <v>0</v>
      </c>
      <c r="Q39" s="6">
        <f t="shared" si="46"/>
        <v>30</v>
      </c>
      <c r="R39" s="6">
        <f t="shared" si="47"/>
        <v>0</v>
      </c>
      <c r="S39" s="7">
        <f t="shared" si="48"/>
        <v>6</v>
      </c>
      <c r="T39" s="7">
        <f t="shared" si="49"/>
        <v>2</v>
      </c>
      <c r="U39" s="7">
        <v>3.6</v>
      </c>
      <c r="V39" s="11"/>
      <c r="W39" s="10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7"/>
      <c r="AK39" s="11"/>
      <c r="AL39" s="10"/>
      <c r="AM39" s="11"/>
      <c r="AN39" s="10"/>
      <c r="AO39" s="11"/>
      <c r="AP39" s="10"/>
      <c r="AQ39" s="7"/>
      <c r="AR39" s="7">
        <f t="shared" si="50"/>
        <v>0</v>
      </c>
      <c r="AS39" s="11"/>
      <c r="AT39" s="10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7"/>
      <c r="BO39" s="7">
        <f t="shared" si="51"/>
        <v>0</v>
      </c>
      <c r="BP39" s="11">
        <v>30</v>
      </c>
      <c r="BQ39" s="10" t="s">
        <v>74</v>
      </c>
      <c r="BR39" s="11">
        <v>30</v>
      </c>
      <c r="BS39" s="10" t="s">
        <v>60</v>
      </c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>
        <v>4</v>
      </c>
      <c r="CE39" s="11"/>
      <c r="CF39" s="10"/>
      <c r="CG39" s="11">
        <v>30</v>
      </c>
      <c r="CH39" s="10" t="s">
        <v>60</v>
      </c>
      <c r="CI39" s="11"/>
      <c r="CJ39" s="10"/>
      <c r="CK39" s="7">
        <v>2</v>
      </c>
      <c r="CL39" s="7">
        <f t="shared" si="52"/>
        <v>6</v>
      </c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11"/>
      <c r="CZ39" s="10"/>
      <c r="DA39" s="7"/>
      <c r="DB39" s="11"/>
      <c r="DC39" s="10"/>
      <c r="DD39" s="11"/>
      <c r="DE39" s="10"/>
      <c r="DF39" s="11"/>
      <c r="DG39" s="10"/>
      <c r="DH39" s="7"/>
      <c r="DI39" s="7">
        <f t="shared" si="53"/>
        <v>0</v>
      </c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11"/>
      <c r="DU39" s="10"/>
      <c r="DV39" s="11"/>
      <c r="DW39" s="10"/>
      <c r="DX39" s="7"/>
      <c r="DY39" s="11"/>
      <c r="DZ39" s="10"/>
      <c r="EA39" s="11"/>
      <c r="EB39" s="10"/>
      <c r="EC39" s="11"/>
      <c r="ED39" s="10"/>
      <c r="EE39" s="7"/>
      <c r="EF39" s="7">
        <f t="shared" si="54"/>
        <v>0</v>
      </c>
      <c r="EG39" s="11"/>
      <c r="EH39" s="10"/>
      <c r="EI39" s="11"/>
      <c r="EJ39" s="10"/>
      <c r="EK39" s="11"/>
      <c r="EL39" s="10"/>
      <c r="EM39" s="11"/>
      <c r="EN39" s="10"/>
      <c r="EO39" s="11"/>
      <c r="EP39" s="10"/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7"/>
      <c r="FC39" s="7">
        <f t="shared" si="55"/>
        <v>0</v>
      </c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7"/>
      <c r="FZ39" s="7">
        <f t="shared" si="56"/>
        <v>0</v>
      </c>
      <c r="GA39" s="11"/>
      <c r="GB39" s="10"/>
      <c r="GC39" s="11"/>
      <c r="GD39" s="10"/>
      <c r="GE39" s="11"/>
      <c r="GF39" s="10"/>
      <c r="GG39" s="11"/>
      <c r="GH39" s="10"/>
      <c r="GI39" s="11"/>
      <c r="GJ39" s="10"/>
      <c r="GK39" s="11"/>
      <c r="GL39" s="10"/>
      <c r="GM39" s="11"/>
      <c r="GN39" s="10"/>
      <c r="GO39" s="7"/>
      <c r="GP39" s="11"/>
      <c r="GQ39" s="10"/>
      <c r="GR39" s="11"/>
      <c r="GS39" s="10"/>
      <c r="GT39" s="11"/>
      <c r="GU39" s="10"/>
      <c r="GV39" s="7"/>
      <c r="GW39" s="7">
        <f t="shared" si="57"/>
        <v>0</v>
      </c>
    </row>
    <row r="40" spans="1:205" x14ac:dyDescent="0.2">
      <c r="A40" s="6"/>
      <c r="B40" s="6"/>
      <c r="C40" s="6"/>
      <c r="D40" s="6" t="s">
        <v>99</v>
      </c>
      <c r="E40" s="3" t="s">
        <v>100</v>
      </c>
      <c r="F40" s="6">
        <f t="shared" si="58"/>
        <v>0</v>
      </c>
      <c r="G40" s="6">
        <f t="shared" si="59"/>
        <v>3</v>
      </c>
      <c r="H40" s="6">
        <f t="shared" si="37"/>
        <v>60</v>
      </c>
      <c r="I40" s="6">
        <f t="shared" si="38"/>
        <v>30</v>
      </c>
      <c r="J40" s="6">
        <f t="shared" si="39"/>
        <v>15</v>
      </c>
      <c r="K40" s="6">
        <f t="shared" si="40"/>
        <v>0</v>
      </c>
      <c r="L40" s="6">
        <f t="shared" si="41"/>
        <v>0</v>
      </c>
      <c r="M40" s="6">
        <f t="shared" si="42"/>
        <v>0</v>
      </c>
      <c r="N40" s="6">
        <f t="shared" si="43"/>
        <v>0</v>
      </c>
      <c r="O40" s="6">
        <f t="shared" si="44"/>
        <v>0</v>
      </c>
      <c r="P40" s="6">
        <f t="shared" si="45"/>
        <v>0</v>
      </c>
      <c r="Q40" s="6">
        <f t="shared" si="46"/>
        <v>15</v>
      </c>
      <c r="R40" s="6">
        <f t="shared" si="47"/>
        <v>0</v>
      </c>
      <c r="S40" s="7">
        <f t="shared" si="48"/>
        <v>5</v>
      </c>
      <c r="T40" s="7">
        <f t="shared" si="49"/>
        <v>1.5</v>
      </c>
      <c r="U40" s="7">
        <v>2.64</v>
      </c>
      <c r="V40" s="11"/>
      <c r="W40" s="10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7"/>
      <c r="AK40" s="11"/>
      <c r="AL40" s="10"/>
      <c r="AM40" s="11"/>
      <c r="AN40" s="10"/>
      <c r="AO40" s="11"/>
      <c r="AP40" s="10"/>
      <c r="AQ40" s="7"/>
      <c r="AR40" s="7">
        <f t="shared" si="50"/>
        <v>0</v>
      </c>
      <c r="AS40" s="11"/>
      <c r="AT40" s="10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7"/>
      <c r="BH40" s="11"/>
      <c r="BI40" s="10"/>
      <c r="BJ40" s="11"/>
      <c r="BK40" s="10"/>
      <c r="BL40" s="11"/>
      <c r="BM40" s="10"/>
      <c r="BN40" s="7"/>
      <c r="BO40" s="7">
        <f t="shared" si="51"/>
        <v>0</v>
      </c>
      <c r="BP40" s="11">
        <v>30</v>
      </c>
      <c r="BQ40" s="10" t="s">
        <v>60</v>
      </c>
      <c r="BR40" s="11">
        <v>15</v>
      </c>
      <c r="BS40" s="10" t="s">
        <v>60</v>
      </c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>
        <v>3.5</v>
      </c>
      <c r="CE40" s="11"/>
      <c r="CF40" s="10"/>
      <c r="CG40" s="11">
        <v>15</v>
      </c>
      <c r="CH40" s="10" t="s">
        <v>60</v>
      </c>
      <c r="CI40" s="11"/>
      <c r="CJ40" s="10"/>
      <c r="CK40" s="7">
        <v>1.5</v>
      </c>
      <c r="CL40" s="7">
        <f t="shared" si="52"/>
        <v>5</v>
      </c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11"/>
      <c r="CZ40" s="10"/>
      <c r="DA40" s="7"/>
      <c r="DB40" s="11"/>
      <c r="DC40" s="10"/>
      <c r="DD40" s="11"/>
      <c r="DE40" s="10"/>
      <c r="DF40" s="11"/>
      <c r="DG40" s="10"/>
      <c r="DH40" s="7"/>
      <c r="DI40" s="7">
        <f t="shared" si="53"/>
        <v>0</v>
      </c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11"/>
      <c r="DU40" s="10"/>
      <c r="DV40" s="11"/>
      <c r="DW40" s="10"/>
      <c r="DX40" s="7"/>
      <c r="DY40" s="11"/>
      <c r="DZ40" s="10"/>
      <c r="EA40" s="11"/>
      <c r="EB40" s="10"/>
      <c r="EC40" s="11"/>
      <c r="ED40" s="10"/>
      <c r="EE40" s="7"/>
      <c r="EF40" s="7">
        <f t="shared" si="54"/>
        <v>0</v>
      </c>
      <c r="EG40" s="11"/>
      <c r="EH40" s="10"/>
      <c r="EI40" s="11"/>
      <c r="EJ40" s="10"/>
      <c r="EK40" s="11"/>
      <c r="EL40" s="10"/>
      <c r="EM40" s="11"/>
      <c r="EN40" s="10"/>
      <c r="EO40" s="11"/>
      <c r="EP40" s="10"/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7"/>
      <c r="FC40" s="7">
        <f t="shared" si="55"/>
        <v>0</v>
      </c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7"/>
      <c r="FZ40" s="7">
        <f t="shared" si="56"/>
        <v>0</v>
      </c>
      <c r="GA40" s="11"/>
      <c r="GB40" s="10"/>
      <c r="GC40" s="11"/>
      <c r="GD40" s="10"/>
      <c r="GE40" s="11"/>
      <c r="GF40" s="10"/>
      <c r="GG40" s="11"/>
      <c r="GH40" s="10"/>
      <c r="GI40" s="11"/>
      <c r="GJ40" s="10"/>
      <c r="GK40" s="11"/>
      <c r="GL40" s="10"/>
      <c r="GM40" s="11"/>
      <c r="GN40" s="10"/>
      <c r="GO40" s="7"/>
      <c r="GP40" s="11"/>
      <c r="GQ40" s="10"/>
      <c r="GR40" s="11"/>
      <c r="GS40" s="10"/>
      <c r="GT40" s="11"/>
      <c r="GU40" s="10"/>
      <c r="GV40" s="7"/>
      <c r="GW40" s="7">
        <f t="shared" si="57"/>
        <v>0</v>
      </c>
    </row>
    <row r="41" spans="1:205" x14ac:dyDescent="0.2">
      <c r="A41" s="6"/>
      <c r="B41" s="6"/>
      <c r="C41" s="6"/>
      <c r="D41" s="6" t="s">
        <v>101</v>
      </c>
      <c r="E41" s="3" t="s">
        <v>102</v>
      </c>
      <c r="F41" s="6">
        <f t="shared" si="58"/>
        <v>0</v>
      </c>
      <c r="G41" s="6">
        <f t="shared" si="59"/>
        <v>3</v>
      </c>
      <c r="H41" s="6">
        <f t="shared" si="37"/>
        <v>60</v>
      </c>
      <c r="I41" s="6">
        <f t="shared" si="38"/>
        <v>15</v>
      </c>
      <c r="J41" s="6">
        <f t="shared" si="39"/>
        <v>15</v>
      </c>
      <c r="K41" s="6">
        <f t="shared" si="40"/>
        <v>0</v>
      </c>
      <c r="L41" s="6">
        <f t="shared" si="41"/>
        <v>0</v>
      </c>
      <c r="M41" s="6">
        <f t="shared" si="42"/>
        <v>0</v>
      </c>
      <c r="N41" s="6">
        <f t="shared" si="43"/>
        <v>0</v>
      </c>
      <c r="O41" s="6">
        <f t="shared" si="44"/>
        <v>0</v>
      </c>
      <c r="P41" s="6">
        <f t="shared" si="45"/>
        <v>0</v>
      </c>
      <c r="Q41" s="6">
        <f t="shared" si="46"/>
        <v>30</v>
      </c>
      <c r="R41" s="6">
        <f t="shared" si="47"/>
        <v>0</v>
      </c>
      <c r="S41" s="7">
        <f t="shared" si="48"/>
        <v>5</v>
      </c>
      <c r="T41" s="7">
        <f t="shared" si="49"/>
        <v>2</v>
      </c>
      <c r="U41" s="7">
        <v>2.17</v>
      </c>
      <c r="V41" s="11"/>
      <c r="W41" s="10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7"/>
      <c r="AK41" s="11"/>
      <c r="AL41" s="10"/>
      <c r="AM41" s="11"/>
      <c r="AN41" s="10"/>
      <c r="AO41" s="11"/>
      <c r="AP41" s="10"/>
      <c r="AQ41" s="7"/>
      <c r="AR41" s="7">
        <f t="shared" si="50"/>
        <v>0</v>
      </c>
      <c r="AS41" s="11"/>
      <c r="AT41" s="10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7"/>
      <c r="BH41" s="11"/>
      <c r="BI41" s="10"/>
      <c r="BJ41" s="11"/>
      <c r="BK41" s="10"/>
      <c r="BL41" s="11"/>
      <c r="BM41" s="10"/>
      <c r="BN41" s="7"/>
      <c r="BO41" s="7">
        <f t="shared" si="51"/>
        <v>0</v>
      </c>
      <c r="BP41" s="11">
        <v>15</v>
      </c>
      <c r="BQ41" s="10" t="s">
        <v>60</v>
      </c>
      <c r="BR41" s="11">
        <v>15</v>
      </c>
      <c r="BS41" s="10" t="s">
        <v>60</v>
      </c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>
        <v>3</v>
      </c>
      <c r="CE41" s="11"/>
      <c r="CF41" s="10"/>
      <c r="CG41" s="11">
        <v>30</v>
      </c>
      <c r="CH41" s="10" t="s">
        <v>60</v>
      </c>
      <c r="CI41" s="11"/>
      <c r="CJ41" s="10"/>
      <c r="CK41" s="7">
        <v>2</v>
      </c>
      <c r="CL41" s="7">
        <f t="shared" si="52"/>
        <v>5</v>
      </c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11"/>
      <c r="CZ41" s="10"/>
      <c r="DA41" s="7"/>
      <c r="DB41" s="11"/>
      <c r="DC41" s="10"/>
      <c r="DD41" s="11"/>
      <c r="DE41" s="10"/>
      <c r="DF41" s="11"/>
      <c r="DG41" s="10"/>
      <c r="DH41" s="7"/>
      <c r="DI41" s="7">
        <f t="shared" si="53"/>
        <v>0</v>
      </c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11"/>
      <c r="DU41" s="10"/>
      <c r="DV41" s="11"/>
      <c r="DW41" s="10"/>
      <c r="DX41" s="7"/>
      <c r="DY41" s="11"/>
      <c r="DZ41" s="10"/>
      <c r="EA41" s="11"/>
      <c r="EB41" s="10"/>
      <c r="EC41" s="11"/>
      <c r="ED41" s="10"/>
      <c r="EE41" s="7"/>
      <c r="EF41" s="7">
        <f t="shared" si="54"/>
        <v>0</v>
      </c>
      <c r="EG41" s="11"/>
      <c r="EH41" s="10"/>
      <c r="EI41" s="11"/>
      <c r="EJ41" s="10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7"/>
      <c r="FC41" s="7">
        <f t="shared" si="55"/>
        <v>0</v>
      </c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7"/>
      <c r="FZ41" s="7">
        <f t="shared" si="56"/>
        <v>0</v>
      </c>
      <c r="GA41" s="11"/>
      <c r="GB41" s="10"/>
      <c r="GC41" s="11"/>
      <c r="GD41" s="10"/>
      <c r="GE41" s="11"/>
      <c r="GF41" s="10"/>
      <c r="GG41" s="11"/>
      <c r="GH41" s="10"/>
      <c r="GI41" s="11"/>
      <c r="GJ41" s="10"/>
      <c r="GK41" s="11"/>
      <c r="GL41" s="10"/>
      <c r="GM41" s="11"/>
      <c r="GN41" s="10"/>
      <c r="GO41" s="7"/>
      <c r="GP41" s="11"/>
      <c r="GQ41" s="10"/>
      <c r="GR41" s="11"/>
      <c r="GS41" s="10"/>
      <c r="GT41" s="11"/>
      <c r="GU41" s="10"/>
      <c r="GV41" s="7"/>
      <c r="GW41" s="7">
        <f t="shared" si="57"/>
        <v>0</v>
      </c>
    </row>
    <row r="42" spans="1:205" x14ac:dyDescent="0.2">
      <c r="A42" s="6"/>
      <c r="B42" s="6"/>
      <c r="C42" s="6"/>
      <c r="D42" s="6" t="s">
        <v>103</v>
      </c>
      <c r="E42" s="3" t="s">
        <v>104</v>
      </c>
      <c r="F42" s="6">
        <f t="shared" si="58"/>
        <v>0</v>
      </c>
      <c r="G42" s="6">
        <f t="shared" si="59"/>
        <v>3</v>
      </c>
      <c r="H42" s="6">
        <f t="shared" si="37"/>
        <v>60</v>
      </c>
      <c r="I42" s="6">
        <f t="shared" si="38"/>
        <v>15</v>
      </c>
      <c r="J42" s="6">
        <f t="shared" si="39"/>
        <v>15</v>
      </c>
      <c r="K42" s="6">
        <f t="shared" si="40"/>
        <v>0</v>
      </c>
      <c r="L42" s="6">
        <f t="shared" si="41"/>
        <v>0</v>
      </c>
      <c r="M42" s="6">
        <f t="shared" si="42"/>
        <v>0</v>
      </c>
      <c r="N42" s="6">
        <f t="shared" si="43"/>
        <v>0</v>
      </c>
      <c r="O42" s="6">
        <f t="shared" si="44"/>
        <v>0</v>
      </c>
      <c r="P42" s="6">
        <f t="shared" si="45"/>
        <v>0</v>
      </c>
      <c r="Q42" s="6">
        <f t="shared" si="46"/>
        <v>30</v>
      </c>
      <c r="R42" s="6">
        <f t="shared" si="47"/>
        <v>0</v>
      </c>
      <c r="S42" s="7">
        <f t="shared" si="48"/>
        <v>5</v>
      </c>
      <c r="T42" s="7">
        <f t="shared" si="49"/>
        <v>2</v>
      </c>
      <c r="U42" s="7">
        <v>2.54</v>
      </c>
      <c r="V42" s="11"/>
      <c r="W42" s="10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7"/>
      <c r="AK42" s="11"/>
      <c r="AL42" s="10"/>
      <c r="AM42" s="11"/>
      <c r="AN42" s="10"/>
      <c r="AO42" s="11"/>
      <c r="AP42" s="10"/>
      <c r="AQ42" s="7"/>
      <c r="AR42" s="7">
        <f t="shared" si="50"/>
        <v>0</v>
      </c>
      <c r="AS42" s="11"/>
      <c r="AT42" s="10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7"/>
      <c r="BO42" s="7">
        <f t="shared" si="51"/>
        <v>0</v>
      </c>
      <c r="BP42" s="11">
        <v>15</v>
      </c>
      <c r="BQ42" s="10" t="s">
        <v>60</v>
      </c>
      <c r="BR42" s="11">
        <v>15</v>
      </c>
      <c r="BS42" s="10" t="s">
        <v>60</v>
      </c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>
        <v>3</v>
      </c>
      <c r="CE42" s="11"/>
      <c r="CF42" s="10"/>
      <c r="CG42" s="11">
        <v>30</v>
      </c>
      <c r="CH42" s="10" t="s">
        <v>60</v>
      </c>
      <c r="CI42" s="11"/>
      <c r="CJ42" s="10"/>
      <c r="CK42" s="7">
        <v>2</v>
      </c>
      <c r="CL42" s="7">
        <f t="shared" si="52"/>
        <v>5</v>
      </c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11"/>
      <c r="CZ42" s="10"/>
      <c r="DA42" s="7"/>
      <c r="DB42" s="11"/>
      <c r="DC42" s="10"/>
      <c r="DD42" s="11"/>
      <c r="DE42" s="10"/>
      <c r="DF42" s="11"/>
      <c r="DG42" s="10"/>
      <c r="DH42" s="7"/>
      <c r="DI42" s="7">
        <f t="shared" si="53"/>
        <v>0</v>
      </c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11"/>
      <c r="DU42" s="10"/>
      <c r="DV42" s="11"/>
      <c r="DW42" s="10"/>
      <c r="DX42" s="7"/>
      <c r="DY42" s="11"/>
      <c r="DZ42" s="10"/>
      <c r="EA42" s="11"/>
      <c r="EB42" s="10"/>
      <c r="EC42" s="11"/>
      <c r="ED42" s="10"/>
      <c r="EE42" s="7"/>
      <c r="EF42" s="7">
        <f t="shared" si="54"/>
        <v>0</v>
      </c>
      <c r="EG42" s="11"/>
      <c r="EH42" s="10"/>
      <c r="EI42" s="11"/>
      <c r="EJ42" s="10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7"/>
      <c r="FC42" s="7">
        <f t="shared" si="55"/>
        <v>0</v>
      </c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7"/>
      <c r="FZ42" s="7">
        <f t="shared" si="56"/>
        <v>0</v>
      </c>
      <c r="GA42" s="11"/>
      <c r="GB42" s="10"/>
      <c r="GC42" s="11"/>
      <c r="GD42" s="10"/>
      <c r="GE42" s="11"/>
      <c r="GF42" s="10"/>
      <c r="GG42" s="11"/>
      <c r="GH42" s="10"/>
      <c r="GI42" s="11"/>
      <c r="GJ42" s="10"/>
      <c r="GK42" s="11"/>
      <c r="GL42" s="10"/>
      <c r="GM42" s="11"/>
      <c r="GN42" s="10"/>
      <c r="GO42" s="7"/>
      <c r="GP42" s="11"/>
      <c r="GQ42" s="10"/>
      <c r="GR42" s="11"/>
      <c r="GS42" s="10"/>
      <c r="GT42" s="11"/>
      <c r="GU42" s="10"/>
      <c r="GV42" s="7"/>
      <c r="GW42" s="7">
        <f t="shared" si="57"/>
        <v>0</v>
      </c>
    </row>
    <row r="43" spans="1:205" x14ac:dyDescent="0.2">
      <c r="A43" s="6"/>
      <c r="B43" s="6"/>
      <c r="C43" s="6"/>
      <c r="D43" s="6" t="s">
        <v>105</v>
      </c>
      <c r="E43" s="3" t="s">
        <v>106</v>
      </c>
      <c r="F43" s="6">
        <f t="shared" si="58"/>
        <v>1</v>
      </c>
      <c r="G43" s="6">
        <f t="shared" si="59"/>
        <v>2</v>
      </c>
      <c r="H43" s="6">
        <f t="shared" si="37"/>
        <v>75</v>
      </c>
      <c r="I43" s="6">
        <f t="shared" si="38"/>
        <v>30</v>
      </c>
      <c r="J43" s="6">
        <f t="shared" si="39"/>
        <v>0</v>
      </c>
      <c r="K43" s="6">
        <f t="shared" si="40"/>
        <v>0</v>
      </c>
      <c r="L43" s="6">
        <f t="shared" si="41"/>
        <v>0</v>
      </c>
      <c r="M43" s="6">
        <f t="shared" si="42"/>
        <v>15</v>
      </c>
      <c r="N43" s="6">
        <f t="shared" si="43"/>
        <v>0</v>
      </c>
      <c r="O43" s="6">
        <f t="shared" si="44"/>
        <v>0</v>
      </c>
      <c r="P43" s="6">
        <f t="shared" si="45"/>
        <v>0</v>
      </c>
      <c r="Q43" s="6">
        <f t="shared" si="46"/>
        <v>30</v>
      </c>
      <c r="R43" s="6">
        <f t="shared" si="47"/>
        <v>0</v>
      </c>
      <c r="S43" s="7">
        <f t="shared" si="48"/>
        <v>6</v>
      </c>
      <c r="T43" s="7">
        <f t="shared" si="49"/>
        <v>2</v>
      </c>
      <c r="U43" s="7">
        <v>3.17</v>
      </c>
      <c r="V43" s="11"/>
      <c r="W43" s="10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7"/>
      <c r="AK43" s="11"/>
      <c r="AL43" s="10"/>
      <c r="AM43" s="11"/>
      <c r="AN43" s="10"/>
      <c r="AO43" s="11"/>
      <c r="AP43" s="10"/>
      <c r="AQ43" s="7"/>
      <c r="AR43" s="7">
        <f t="shared" si="50"/>
        <v>0</v>
      </c>
      <c r="AS43" s="11"/>
      <c r="AT43" s="10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7"/>
      <c r="BO43" s="7">
        <f t="shared" si="51"/>
        <v>0</v>
      </c>
      <c r="BP43" s="11">
        <v>30</v>
      </c>
      <c r="BQ43" s="10" t="s">
        <v>74</v>
      </c>
      <c r="BR43" s="11"/>
      <c r="BS43" s="10"/>
      <c r="BT43" s="11"/>
      <c r="BU43" s="10"/>
      <c r="BV43" s="11"/>
      <c r="BW43" s="10"/>
      <c r="BX43" s="11">
        <v>15</v>
      </c>
      <c r="BY43" s="10" t="s">
        <v>60</v>
      </c>
      <c r="BZ43" s="11"/>
      <c r="CA43" s="10"/>
      <c r="CB43" s="11"/>
      <c r="CC43" s="10"/>
      <c r="CD43" s="7">
        <v>4</v>
      </c>
      <c r="CE43" s="11"/>
      <c r="CF43" s="10"/>
      <c r="CG43" s="11">
        <v>30</v>
      </c>
      <c r="CH43" s="10" t="s">
        <v>60</v>
      </c>
      <c r="CI43" s="11"/>
      <c r="CJ43" s="10"/>
      <c r="CK43" s="7">
        <v>2</v>
      </c>
      <c r="CL43" s="7">
        <f t="shared" si="52"/>
        <v>6</v>
      </c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11"/>
      <c r="CZ43" s="10"/>
      <c r="DA43" s="7"/>
      <c r="DB43" s="11"/>
      <c r="DC43" s="10"/>
      <c r="DD43" s="11"/>
      <c r="DE43" s="10"/>
      <c r="DF43" s="11"/>
      <c r="DG43" s="10"/>
      <c r="DH43" s="7"/>
      <c r="DI43" s="7">
        <f t="shared" si="53"/>
        <v>0</v>
      </c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11"/>
      <c r="DU43" s="10"/>
      <c r="DV43" s="11"/>
      <c r="DW43" s="10"/>
      <c r="DX43" s="7"/>
      <c r="DY43" s="11"/>
      <c r="DZ43" s="10"/>
      <c r="EA43" s="11"/>
      <c r="EB43" s="10"/>
      <c r="EC43" s="11"/>
      <c r="ED43" s="10"/>
      <c r="EE43" s="7"/>
      <c r="EF43" s="7">
        <f t="shared" si="54"/>
        <v>0</v>
      </c>
      <c r="EG43" s="11"/>
      <c r="EH43" s="10"/>
      <c r="EI43" s="11"/>
      <c r="EJ43" s="10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7"/>
      <c r="FC43" s="7">
        <f t="shared" si="55"/>
        <v>0</v>
      </c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7"/>
      <c r="FZ43" s="7">
        <f t="shared" si="56"/>
        <v>0</v>
      </c>
      <c r="GA43" s="11"/>
      <c r="GB43" s="10"/>
      <c r="GC43" s="11"/>
      <c r="GD43" s="10"/>
      <c r="GE43" s="11"/>
      <c r="GF43" s="10"/>
      <c r="GG43" s="11"/>
      <c r="GH43" s="10"/>
      <c r="GI43" s="11"/>
      <c r="GJ43" s="10"/>
      <c r="GK43" s="11"/>
      <c r="GL43" s="10"/>
      <c r="GM43" s="11"/>
      <c r="GN43" s="10"/>
      <c r="GO43" s="7"/>
      <c r="GP43" s="11"/>
      <c r="GQ43" s="10"/>
      <c r="GR43" s="11"/>
      <c r="GS43" s="10"/>
      <c r="GT43" s="11"/>
      <c r="GU43" s="10"/>
      <c r="GV43" s="7"/>
      <c r="GW43" s="7">
        <f t="shared" si="57"/>
        <v>0</v>
      </c>
    </row>
    <row r="44" spans="1:205" x14ac:dyDescent="0.2">
      <c r="A44" s="6">
        <v>3</v>
      </c>
      <c r="B44" s="6">
        <v>1</v>
      </c>
      <c r="C44" s="6"/>
      <c r="D44" s="6"/>
      <c r="E44" s="3" t="s">
        <v>107</v>
      </c>
      <c r="F44" s="6">
        <f>$B$44*COUNTIF(V44:GU44,"e")</f>
        <v>0</v>
      </c>
      <c r="G44" s="6">
        <f>$B$44*COUNTIF(V44:GU44,"z")</f>
        <v>2</v>
      </c>
      <c r="H44" s="6">
        <f t="shared" si="37"/>
        <v>75</v>
      </c>
      <c r="I44" s="6">
        <f t="shared" si="38"/>
        <v>30</v>
      </c>
      <c r="J44" s="6">
        <f t="shared" si="39"/>
        <v>0</v>
      </c>
      <c r="K44" s="6">
        <f t="shared" si="40"/>
        <v>45</v>
      </c>
      <c r="L44" s="6">
        <f t="shared" si="41"/>
        <v>0</v>
      </c>
      <c r="M44" s="6">
        <f t="shared" si="42"/>
        <v>0</v>
      </c>
      <c r="N44" s="6">
        <f t="shared" si="43"/>
        <v>0</v>
      </c>
      <c r="O44" s="6">
        <f t="shared" si="44"/>
        <v>0</v>
      </c>
      <c r="P44" s="6">
        <f t="shared" si="45"/>
        <v>0</v>
      </c>
      <c r="Q44" s="6">
        <f t="shared" si="46"/>
        <v>0</v>
      </c>
      <c r="R44" s="6">
        <f t="shared" si="47"/>
        <v>0</v>
      </c>
      <c r="S44" s="7">
        <f t="shared" si="48"/>
        <v>5</v>
      </c>
      <c r="T44" s="7">
        <f t="shared" si="49"/>
        <v>0</v>
      </c>
      <c r="U44" s="7">
        <f>$B$44*2.9</f>
        <v>2.9</v>
      </c>
      <c r="V44" s="11"/>
      <c r="W44" s="10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7"/>
      <c r="AK44" s="11"/>
      <c r="AL44" s="10"/>
      <c r="AM44" s="11"/>
      <c r="AN44" s="10"/>
      <c r="AO44" s="11"/>
      <c r="AP44" s="10"/>
      <c r="AQ44" s="7"/>
      <c r="AR44" s="7">
        <f t="shared" si="50"/>
        <v>0</v>
      </c>
      <c r="AS44" s="11"/>
      <c r="AT44" s="10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7"/>
      <c r="BO44" s="7">
        <f t="shared" si="51"/>
        <v>0</v>
      </c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11"/>
      <c r="CF44" s="10"/>
      <c r="CG44" s="11"/>
      <c r="CH44" s="10"/>
      <c r="CI44" s="11"/>
      <c r="CJ44" s="10"/>
      <c r="CK44" s="7"/>
      <c r="CL44" s="7">
        <f t="shared" si="52"/>
        <v>0</v>
      </c>
      <c r="CM44" s="11">
        <f>$B$44*30</f>
        <v>30</v>
      </c>
      <c r="CN44" s="10" t="s">
        <v>60</v>
      </c>
      <c r="CO44" s="11"/>
      <c r="CP44" s="10"/>
      <c r="CQ44" s="11">
        <f>$B$44*45</f>
        <v>45</v>
      </c>
      <c r="CR44" s="10" t="s">
        <v>60</v>
      </c>
      <c r="CS44" s="11"/>
      <c r="CT44" s="10"/>
      <c r="CU44" s="11"/>
      <c r="CV44" s="10"/>
      <c r="CW44" s="11"/>
      <c r="CX44" s="10"/>
      <c r="CY44" s="11"/>
      <c r="CZ44" s="10"/>
      <c r="DA44" s="7">
        <f>$B$44*5</f>
        <v>5</v>
      </c>
      <c r="DB44" s="11"/>
      <c r="DC44" s="10"/>
      <c r="DD44" s="11"/>
      <c r="DE44" s="10"/>
      <c r="DF44" s="11"/>
      <c r="DG44" s="10"/>
      <c r="DH44" s="7"/>
      <c r="DI44" s="7">
        <f t="shared" si="53"/>
        <v>5</v>
      </c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11"/>
      <c r="DU44" s="10"/>
      <c r="DV44" s="11"/>
      <c r="DW44" s="10"/>
      <c r="DX44" s="7"/>
      <c r="DY44" s="11"/>
      <c r="DZ44" s="10"/>
      <c r="EA44" s="11"/>
      <c r="EB44" s="10"/>
      <c r="EC44" s="11"/>
      <c r="ED44" s="10"/>
      <c r="EE44" s="7"/>
      <c r="EF44" s="7">
        <f t="shared" si="54"/>
        <v>0</v>
      </c>
      <c r="EG44" s="11"/>
      <c r="EH44" s="10"/>
      <c r="EI44" s="11"/>
      <c r="EJ44" s="10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7"/>
      <c r="FC44" s="7">
        <f t="shared" si="55"/>
        <v>0</v>
      </c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7"/>
      <c r="FZ44" s="7">
        <f t="shared" si="56"/>
        <v>0</v>
      </c>
      <c r="GA44" s="11"/>
      <c r="GB44" s="10"/>
      <c r="GC44" s="11"/>
      <c r="GD44" s="10"/>
      <c r="GE44" s="11"/>
      <c r="GF44" s="10"/>
      <c r="GG44" s="11"/>
      <c r="GH44" s="10"/>
      <c r="GI44" s="11"/>
      <c r="GJ44" s="10"/>
      <c r="GK44" s="11"/>
      <c r="GL44" s="10"/>
      <c r="GM44" s="11"/>
      <c r="GN44" s="10"/>
      <c r="GO44" s="7"/>
      <c r="GP44" s="11"/>
      <c r="GQ44" s="10"/>
      <c r="GR44" s="11"/>
      <c r="GS44" s="10"/>
      <c r="GT44" s="11"/>
      <c r="GU44" s="10"/>
      <c r="GV44" s="7"/>
      <c r="GW44" s="7">
        <f t="shared" si="57"/>
        <v>0</v>
      </c>
    </row>
    <row r="45" spans="1:205" x14ac:dyDescent="0.2">
      <c r="A45" s="6">
        <v>4</v>
      </c>
      <c r="B45" s="6">
        <v>1</v>
      </c>
      <c r="C45" s="6"/>
      <c r="D45" s="6"/>
      <c r="E45" s="3" t="s">
        <v>108</v>
      </c>
      <c r="F45" s="6">
        <f>$B$45*COUNTIF(V45:GU45,"e")</f>
        <v>0</v>
      </c>
      <c r="G45" s="6">
        <f>$B$45*COUNTIF(V45:GU45,"z")</f>
        <v>2</v>
      </c>
      <c r="H45" s="6">
        <f t="shared" si="37"/>
        <v>60</v>
      </c>
      <c r="I45" s="6">
        <f t="shared" si="38"/>
        <v>15</v>
      </c>
      <c r="J45" s="6">
        <f t="shared" si="39"/>
        <v>0</v>
      </c>
      <c r="K45" s="6">
        <f t="shared" si="40"/>
        <v>45</v>
      </c>
      <c r="L45" s="6">
        <f t="shared" si="41"/>
        <v>0</v>
      </c>
      <c r="M45" s="6">
        <f t="shared" si="42"/>
        <v>0</v>
      </c>
      <c r="N45" s="6">
        <f t="shared" si="43"/>
        <v>0</v>
      </c>
      <c r="O45" s="6">
        <f t="shared" si="44"/>
        <v>0</v>
      </c>
      <c r="P45" s="6">
        <f t="shared" si="45"/>
        <v>0</v>
      </c>
      <c r="Q45" s="6">
        <f t="shared" si="46"/>
        <v>0</v>
      </c>
      <c r="R45" s="6">
        <f t="shared" si="47"/>
        <v>0</v>
      </c>
      <c r="S45" s="7">
        <f t="shared" si="48"/>
        <v>4</v>
      </c>
      <c r="T45" s="7">
        <f t="shared" si="49"/>
        <v>0</v>
      </c>
      <c r="U45" s="7">
        <f>$B$45*2.37</f>
        <v>2.37</v>
      </c>
      <c r="V45" s="11"/>
      <c r="W45" s="10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7"/>
      <c r="AK45" s="11"/>
      <c r="AL45" s="10"/>
      <c r="AM45" s="11"/>
      <c r="AN45" s="10"/>
      <c r="AO45" s="11"/>
      <c r="AP45" s="10"/>
      <c r="AQ45" s="7"/>
      <c r="AR45" s="7">
        <f t="shared" si="50"/>
        <v>0</v>
      </c>
      <c r="AS45" s="11"/>
      <c r="AT45" s="10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7"/>
      <c r="BO45" s="7">
        <f t="shared" si="51"/>
        <v>0</v>
      </c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11"/>
      <c r="CF45" s="10"/>
      <c r="CG45" s="11"/>
      <c r="CH45" s="10"/>
      <c r="CI45" s="11"/>
      <c r="CJ45" s="10"/>
      <c r="CK45" s="7"/>
      <c r="CL45" s="7">
        <f t="shared" si="52"/>
        <v>0</v>
      </c>
      <c r="CM45" s="11">
        <f>$B$45*15</f>
        <v>15</v>
      </c>
      <c r="CN45" s="10" t="s">
        <v>60</v>
      </c>
      <c r="CO45" s="11"/>
      <c r="CP45" s="10"/>
      <c r="CQ45" s="11">
        <f>$B$45*45</f>
        <v>45</v>
      </c>
      <c r="CR45" s="10" t="s">
        <v>60</v>
      </c>
      <c r="CS45" s="11"/>
      <c r="CT45" s="10"/>
      <c r="CU45" s="11"/>
      <c r="CV45" s="10"/>
      <c r="CW45" s="11"/>
      <c r="CX45" s="10"/>
      <c r="CY45" s="11"/>
      <c r="CZ45" s="10"/>
      <c r="DA45" s="7">
        <f>$B$45*4</f>
        <v>4</v>
      </c>
      <c r="DB45" s="11"/>
      <c r="DC45" s="10"/>
      <c r="DD45" s="11"/>
      <c r="DE45" s="10"/>
      <c r="DF45" s="11"/>
      <c r="DG45" s="10"/>
      <c r="DH45" s="7"/>
      <c r="DI45" s="7">
        <f t="shared" si="53"/>
        <v>4</v>
      </c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11"/>
      <c r="DU45" s="10"/>
      <c r="DV45" s="11"/>
      <c r="DW45" s="10"/>
      <c r="DX45" s="7"/>
      <c r="DY45" s="11"/>
      <c r="DZ45" s="10"/>
      <c r="EA45" s="11"/>
      <c r="EB45" s="10"/>
      <c r="EC45" s="11"/>
      <c r="ED45" s="10"/>
      <c r="EE45" s="7"/>
      <c r="EF45" s="7">
        <f t="shared" si="54"/>
        <v>0</v>
      </c>
      <c r="EG45" s="11"/>
      <c r="EH45" s="10"/>
      <c r="EI45" s="11"/>
      <c r="EJ45" s="10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7"/>
      <c r="FC45" s="7">
        <f t="shared" si="55"/>
        <v>0</v>
      </c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7"/>
      <c r="FZ45" s="7">
        <f t="shared" si="56"/>
        <v>0</v>
      </c>
      <c r="GA45" s="11"/>
      <c r="GB45" s="10"/>
      <c r="GC45" s="11"/>
      <c r="GD45" s="10"/>
      <c r="GE45" s="11"/>
      <c r="GF45" s="10"/>
      <c r="GG45" s="11"/>
      <c r="GH45" s="10"/>
      <c r="GI45" s="11"/>
      <c r="GJ45" s="10"/>
      <c r="GK45" s="11"/>
      <c r="GL45" s="10"/>
      <c r="GM45" s="11"/>
      <c r="GN45" s="10"/>
      <c r="GO45" s="7"/>
      <c r="GP45" s="11"/>
      <c r="GQ45" s="10"/>
      <c r="GR45" s="11"/>
      <c r="GS45" s="10"/>
      <c r="GT45" s="11"/>
      <c r="GU45" s="10"/>
      <c r="GV45" s="7"/>
      <c r="GW45" s="7">
        <f t="shared" si="57"/>
        <v>0</v>
      </c>
    </row>
    <row r="46" spans="1:205" x14ac:dyDescent="0.2">
      <c r="A46" s="6"/>
      <c r="B46" s="6"/>
      <c r="C46" s="6"/>
      <c r="D46" s="6" t="s">
        <v>109</v>
      </c>
      <c r="E46" s="3" t="s">
        <v>110</v>
      </c>
      <c r="F46" s="6">
        <f t="shared" ref="F46:F51" si="60">COUNTIF(V46:GU46,"e")</f>
        <v>1</v>
      </c>
      <c r="G46" s="6">
        <f t="shared" ref="G46:G51" si="61">COUNTIF(V46:GU46,"z")</f>
        <v>2</v>
      </c>
      <c r="H46" s="6">
        <f t="shared" si="37"/>
        <v>90</v>
      </c>
      <c r="I46" s="6">
        <f t="shared" si="38"/>
        <v>30</v>
      </c>
      <c r="J46" s="6">
        <f t="shared" si="39"/>
        <v>30</v>
      </c>
      <c r="K46" s="6">
        <f t="shared" si="40"/>
        <v>0</v>
      </c>
      <c r="L46" s="6">
        <f t="shared" si="41"/>
        <v>0</v>
      </c>
      <c r="M46" s="6">
        <f t="shared" si="42"/>
        <v>0</v>
      </c>
      <c r="N46" s="6">
        <f t="shared" si="43"/>
        <v>0</v>
      </c>
      <c r="O46" s="6">
        <f t="shared" si="44"/>
        <v>0</v>
      </c>
      <c r="P46" s="6">
        <f t="shared" si="45"/>
        <v>0</v>
      </c>
      <c r="Q46" s="6">
        <f t="shared" si="46"/>
        <v>30</v>
      </c>
      <c r="R46" s="6">
        <f t="shared" si="47"/>
        <v>0</v>
      </c>
      <c r="S46" s="7">
        <f t="shared" si="48"/>
        <v>6</v>
      </c>
      <c r="T46" s="7">
        <f t="shared" si="49"/>
        <v>2</v>
      </c>
      <c r="U46" s="7">
        <v>3.7</v>
      </c>
      <c r="V46" s="11"/>
      <c r="W46" s="10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7"/>
      <c r="AK46" s="11"/>
      <c r="AL46" s="10"/>
      <c r="AM46" s="11"/>
      <c r="AN46" s="10"/>
      <c r="AO46" s="11"/>
      <c r="AP46" s="10"/>
      <c r="AQ46" s="7"/>
      <c r="AR46" s="7">
        <f t="shared" si="50"/>
        <v>0</v>
      </c>
      <c r="AS46" s="11"/>
      <c r="AT46" s="10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7"/>
      <c r="BH46" s="11"/>
      <c r="BI46" s="10"/>
      <c r="BJ46" s="11"/>
      <c r="BK46" s="10"/>
      <c r="BL46" s="11"/>
      <c r="BM46" s="10"/>
      <c r="BN46" s="7"/>
      <c r="BO46" s="7">
        <f t="shared" si="51"/>
        <v>0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11"/>
      <c r="CF46" s="10"/>
      <c r="CG46" s="11"/>
      <c r="CH46" s="10"/>
      <c r="CI46" s="11"/>
      <c r="CJ46" s="10"/>
      <c r="CK46" s="7"/>
      <c r="CL46" s="7">
        <f t="shared" si="52"/>
        <v>0</v>
      </c>
      <c r="CM46" s="11">
        <v>30</v>
      </c>
      <c r="CN46" s="10" t="s">
        <v>74</v>
      </c>
      <c r="CO46" s="11">
        <v>30</v>
      </c>
      <c r="CP46" s="10" t="s">
        <v>60</v>
      </c>
      <c r="CQ46" s="11"/>
      <c r="CR46" s="10"/>
      <c r="CS46" s="11"/>
      <c r="CT46" s="10"/>
      <c r="CU46" s="11"/>
      <c r="CV46" s="10"/>
      <c r="CW46" s="11"/>
      <c r="CX46" s="10"/>
      <c r="CY46" s="11"/>
      <c r="CZ46" s="10"/>
      <c r="DA46" s="7">
        <v>4</v>
      </c>
      <c r="DB46" s="11"/>
      <c r="DC46" s="10"/>
      <c r="DD46" s="11">
        <v>30</v>
      </c>
      <c r="DE46" s="10" t="s">
        <v>60</v>
      </c>
      <c r="DF46" s="11"/>
      <c r="DG46" s="10"/>
      <c r="DH46" s="7">
        <v>2</v>
      </c>
      <c r="DI46" s="7">
        <f t="shared" si="53"/>
        <v>6</v>
      </c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11"/>
      <c r="DU46" s="10"/>
      <c r="DV46" s="11"/>
      <c r="DW46" s="10"/>
      <c r="DX46" s="7"/>
      <c r="DY46" s="11"/>
      <c r="DZ46" s="10"/>
      <c r="EA46" s="11"/>
      <c r="EB46" s="10"/>
      <c r="EC46" s="11"/>
      <c r="ED46" s="10"/>
      <c r="EE46" s="7"/>
      <c r="EF46" s="7">
        <f t="shared" si="54"/>
        <v>0</v>
      </c>
      <c r="EG46" s="11"/>
      <c r="EH46" s="10"/>
      <c r="EI46" s="11"/>
      <c r="EJ46" s="10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7"/>
      <c r="FC46" s="7">
        <f t="shared" si="55"/>
        <v>0</v>
      </c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7"/>
      <c r="FZ46" s="7">
        <f t="shared" si="56"/>
        <v>0</v>
      </c>
      <c r="GA46" s="11"/>
      <c r="GB46" s="10"/>
      <c r="GC46" s="11"/>
      <c r="GD46" s="10"/>
      <c r="GE46" s="11"/>
      <c r="GF46" s="10"/>
      <c r="GG46" s="11"/>
      <c r="GH46" s="10"/>
      <c r="GI46" s="11"/>
      <c r="GJ46" s="10"/>
      <c r="GK46" s="11"/>
      <c r="GL46" s="10"/>
      <c r="GM46" s="11"/>
      <c r="GN46" s="10"/>
      <c r="GO46" s="7"/>
      <c r="GP46" s="11"/>
      <c r="GQ46" s="10"/>
      <c r="GR46" s="11"/>
      <c r="GS46" s="10"/>
      <c r="GT46" s="11"/>
      <c r="GU46" s="10"/>
      <c r="GV46" s="7"/>
      <c r="GW46" s="7">
        <f t="shared" si="57"/>
        <v>0</v>
      </c>
    </row>
    <row r="47" spans="1:205" x14ac:dyDescent="0.2">
      <c r="A47" s="6"/>
      <c r="B47" s="6"/>
      <c r="C47" s="6"/>
      <c r="D47" s="6" t="s">
        <v>111</v>
      </c>
      <c r="E47" s="3" t="s">
        <v>112</v>
      </c>
      <c r="F47" s="6">
        <f t="shared" si="60"/>
        <v>0</v>
      </c>
      <c r="G47" s="6">
        <f t="shared" si="61"/>
        <v>3</v>
      </c>
      <c r="H47" s="6">
        <f t="shared" si="37"/>
        <v>75</v>
      </c>
      <c r="I47" s="6">
        <f t="shared" si="38"/>
        <v>30</v>
      </c>
      <c r="J47" s="6">
        <f t="shared" si="39"/>
        <v>0</v>
      </c>
      <c r="K47" s="6">
        <f t="shared" si="40"/>
        <v>0</v>
      </c>
      <c r="L47" s="6">
        <f t="shared" si="41"/>
        <v>0</v>
      </c>
      <c r="M47" s="6">
        <f t="shared" si="42"/>
        <v>30</v>
      </c>
      <c r="N47" s="6">
        <f t="shared" si="43"/>
        <v>0</v>
      </c>
      <c r="O47" s="6">
        <f t="shared" si="44"/>
        <v>0</v>
      </c>
      <c r="P47" s="6">
        <f t="shared" si="45"/>
        <v>0</v>
      </c>
      <c r="Q47" s="6">
        <f t="shared" si="46"/>
        <v>15</v>
      </c>
      <c r="R47" s="6">
        <f t="shared" si="47"/>
        <v>0</v>
      </c>
      <c r="S47" s="7">
        <f t="shared" si="48"/>
        <v>5</v>
      </c>
      <c r="T47" s="7">
        <f t="shared" si="49"/>
        <v>1</v>
      </c>
      <c r="U47" s="7">
        <v>2.8</v>
      </c>
      <c r="V47" s="11"/>
      <c r="W47" s="10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7"/>
      <c r="AK47" s="11"/>
      <c r="AL47" s="10"/>
      <c r="AM47" s="11"/>
      <c r="AN47" s="10"/>
      <c r="AO47" s="11"/>
      <c r="AP47" s="10"/>
      <c r="AQ47" s="7"/>
      <c r="AR47" s="7">
        <f t="shared" si="50"/>
        <v>0</v>
      </c>
      <c r="AS47" s="11"/>
      <c r="AT47" s="10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7"/>
      <c r="BH47" s="11"/>
      <c r="BI47" s="10"/>
      <c r="BJ47" s="11"/>
      <c r="BK47" s="10"/>
      <c r="BL47" s="11"/>
      <c r="BM47" s="10"/>
      <c r="BN47" s="7"/>
      <c r="BO47" s="7">
        <f t="shared" si="51"/>
        <v>0</v>
      </c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11"/>
      <c r="CF47" s="10"/>
      <c r="CG47" s="11"/>
      <c r="CH47" s="10"/>
      <c r="CI47" s="11"/>
      <c r="CJ47" s="10"/>
      <c r="CK47" s="7"/>
      <c r="CL47" s="7">
        <f t="shared" si="52"/>
        <v>0</v>
      </c>
      <c r="CM47" s="11">
        <v>30</v>
      </c>
      <c r="CN47" s="10" t="s">
        <v>60</v>
      </c>
      <c r="CO47" s="11"/>
      <c r="CP47" s="10"/>
      <c r="CQ47" s="11"/>
      <c r="CR47" s="10"/>
      <c r="CS47" s="11"/>
      <c r="CT47" s="10"/>
      <c r="CU47" s="11">
        <v>30</v>
      </c>
      <c r="CV47" s="10" t="s">
        <v>60</v>
      </c>
      <c r="CW47" s="11"/>
      <c r="CX47" s="10"/>
      <c r="CY47" s="11"/>
      <c r="CZ47" s="10"/>
      <c r="DA47" s="7">
        <v>4</v>
      </c>
      <c r="DB47" s="11"/>
      <c r="DC47" s="10"/>
      <c r="DD47" s="11">
        <v>15</v>
      </c>
      <c r="DE47" s="10" t="s">
        <v>60</v>
      </c>
      <c r="DF47" s="11"/>
      <c r="DG47" s="10"/>
      <c r="DH47" s="7">
        <v>1</v>
      </c>
      <c r="DI47" s="7">
        <f t="shared" si="53"/>
        <v>5</v>
      </c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11"/>
      <c r="DU47" s="10"/>
      <c r="DV47" s="11"/>
      <c r="DW47" s="10"/>
      <c r="DX47" s="7"/>
      <c r="DY47" s="11"/>
      <c r="DZ47" s="10"/>
      <c r="EA47" s="11"/>
      <c r="EB47" s="10"/>
      <c r="EC47" s="11"/>
      <c r="ED47" s="10"/>
      <c r="EE47" s="7"/>
      <c r="EF47" s="7">
        <f t="shared" si="54"/>
        <v>0</v>
      </c>
      <c r="EG47" s="11"/>
      <c r="EH47" s="10"/>
      <c r="EI47" s="11"/>
      <c r="EJ47" s="10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7"/>
      <c r="FC47" s="7">
        <f t="shared" si="55"/>
        <v>0</v>
      </c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7"/>
      <c r="FZ47" s="7">
        <f t="shared" si="56"/>
        <v>0</v>
      </c>
      <c r="GA47" s="11"/>
      <c r="GB47" s="10"/>
      <c r="GC47" s="11"/>
      <c r="GD47" s="10"/>
      <c r="GE47" s="11"/>
      <c r="GF47" s="10"/>
      <c r="GG47" s="11"/>
      <c r="GH47" s="10"/>
      <c r="GI47" s="11"/>
      <c r="GJ47" s="10"/>
      <c r="GK47" s="11"/>
      <c r="GL47" s="10"/>
      <c r="GM47" s="11"/>
      <c r="GN47" s="10"/>
      <c r="GO47" s="7"/>
      <c r="GP47" s="11"/>
      <c r="GQ47" s="10"/>
      <c r="GR47" s="11"/>
      <c r="GS47" s="10"/>
      <c r="GT47" s="11"/>
      <c r="GU47" s="10"/>
      <c r="GV47" s="7"/>
      <c r="GW47" s="7">
        <f t="shared" si="57"/>
        <v>0</v>
      </c>
    </row>
    <row r="48" spans="1:205" x14ac:dyDescent="0.2">
      <c r="A48" s="6"/>
      <c r="B48" s="6"/>
      <c r="C48" s="6"/>
      <c r="D48" s="6" t="s">
        <v>113</v>
      </c>
      <c r="E48" s="3" t="s">
        <v>114</v>
      </c>
      <c r="F48" s="6">
        <f t="shared" si="60"/>
        <v>0</v>
      </c>
      <c r="G48" s="6">
        <f t="shared" si="61"/>
        <v>3</v>
      </c>
      <c r="H48" s="6">
        <f t="shared" si="37"/>
        <v>60</v>
      </c>
      <c r="I48" s="6">
        <f t="shared" si="38"/>
        <v>15</v>
      </c>
      <c r="J48" s="6">
        <f t="shared" si="39"/>
        <v>0</v>
      </c>
      <c r="K48" s="6">
        <f t="shared" si="40"/>
        <v>0</v>
      </c>
      <c r="L48" s="6">
        <f t="shared" si="41"/>
        <v>0</v>
      </c>
      <c r="M48" s="6">
        <f t="shared" si="42"/>
        <v>15</v>
      </c>
      <c r="N48" s="6">
        <f t="shared" si="43"/>
        <v>0</v>
      </c>
      <c r="O48" s="6">
        <f t="shared" si="44"/>
        <v>0</v>
      </c>
      <c r="P48" s="6">
        <f t="shared" si="45"/>
        <v>0</v>
      </c>
      <c r="Q48" s="6">
        <f t="shared" si="46"/>
        <v>30</v>
      </c>
      <c r="R48" s="6">
        <f t="shared" si="47"/>
        <v>0</v>
      </c>
      <c r="S48" s="7">
        <f t="shared" si="48"/>
        <v>4</v>
      </c>
      <c r="T48" s="7">
        <f t="shared" si="49"/>
        <v>1.5</v>
      </c>
      <c r="U48" s="7">
        <v>2.17</v>
      </c>
      <c r="V48" s="11"/>
      <c r="W48" s="10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7"/>
      <c r="AK48" s="11"/>
      <c r="AL48" s="10"/>
      <c r="AM48" s="11"/>
      <c r="AN48" s="10"/>
      <c r="AO48" s="11"/>
      <c r="AP48" s="10"/>
      <c r="AQ48" s="7"/>
      <c r="AR48" s="7">
        <f t="shared" si="50"/>
        <v>0</v>
      </c>
      <c r="AS48" s="11"/>
      <c r="AT48" s="10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7"/>
      <c r="BH48" s="11"/>
      <c r="BI48" s="10"/>
      <c r="BJ48" s="11"/>
      <c r="BK48" s="10"/>
      <c r="BL48" s="11"/>
      <c r="BM48" s="10"/>
      <c r="BN48" s="7"/>
      <c r="BO48" s="7">
        <f t="shared" si="51"/>
        <v>0</v>
      </c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11"/>
      <c r="CF48" s="10"/>
      <c r="CG48" s="11"/>
      <c r="CH48" s="10"/>
      <c r="CI48" s="11"/>
      <c r="CJ48" s="10"/>
      <c r="CK48" s="7"/>
      <c r="CL48" s="7">
        <f t="shared" si="52"/>
        <v>0</v>
      </c>
      <c r="CM48" s="11">
        <v>15</v>
      </c>
      <c r="CN48" s="10" t="s">
        <v>60</v>
      </c>
      <c r="CO48" s="11"/>
      <c r="CP48" s="10"/>
      <c r="CQ48" s="11"/>
      <c r="CR48" s="10"/>
      <c r="CS48" s="11"/>
      <c r="CT48" s="10"/>
      <c r="CU48" s="11">
        <v>15</v>
      </c>
      <c r="CV48" s="10" t="s">
        <v>60</v>
      </c>
      <c r="CW48" s="11"/>
      <c r="CX48" s="10"/>
      <c r="CY48" s="11"/>
      <c r="CZ48" s="10"/>
      <c r="DA48" s="7">
        <v>2.5</v>
      </c>
      <c r="DB48" s="11"/>
      <c r="DC48" s="10"/>
      <c r="DD48" s="11">
        <v>30</v>
      </c>
      <c r="DE48" s="10" t="s">
        <v>60</v>
      </c>
      <c r="DF48" s="11"/>
      <c r="DG48" s="10"/>
      <c r="DH48" s="7">
        <v>1.5</v>
      </c>
      <c r="DI48" s="7">
        <f t="shared" si="53"/>
        <v>4</v>
      </c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11"/>
      <c r="DU48" s="10"/>
      <c r="DV48" s="11"/>
      <c r="DW48" s="10"/>
      <c r="DX48" s="7"/>
      <c r="DY48" s="11"/>
      <c r="DZ48" s="10"/>
      <c r="EA48" s="11"/>
      <c r="EB48" s="10"/>
      <c r="EC48" s="11"/>
      <c r="ED48" s="10"/>
      <c r="EE48" s="7"/>
      <c r="EF48" s="7">
        <f t="shared" si="54"/>
        <v>0</v>
      </c>
      <c r="EG48" s="11"/>
      <c r="EH48" s="10"/>
      <c r="EI48" s="11"/>
      <c r="EJ48" s="10"/>
      <c r="EK48" s="11"/>
      <c r="EL48" s="10"/>
      <c r="EM48" s="11"/>
      <c r="EN48" s="10"/>
      <c r="EO48" s="11"/>
      <c r="EP48" s="10"/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7"/>
      <c r="FC48" s="7">
        <f t="shared" si="55"/>
        <v>0</v>
      </c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7"/>
      <c r="FZ48" s="7">
        <f t="shared" si="56"/>
        <v>0</v>
      </c>
      <c r="GA48" s="11"/>
      <c r="GB48" s="10"/>
      <c r="GC48" s="11"/>
      <c r="GD48" s="10"/>
      <c r="GE48" s="11"/>
      <c r="GF48" s="10"/>
      <c r="GG48" s="11"/>
      <c r="GH48" s="10"/>
      <c r="GI48" s="11"/>
      <c r="GJ48" s="10"/>
      <c r="GK48" s="11"/>
      <c r="GL48" s="10"/>
      <c r="GM48" s="11"/>
      <c r="GN48" s="10"/>
      <c r="GO48" s="7"/>
      <c r="GP48" s="11"/>
      <c r="GQ48" s="10"/>
      <c r="GR48" s="11"/>
      <c r="GS48" s="10"/>
      <c r="GT48" s="11"/>
      <c r="GU48" s="10"/>
      <c r="GV48" s="7"/>
      <c r="GW48" s="7">
        <f t="shared" si="57"/>
        <v>0</v>
      </c>
    </row>
    <row r="49" spans="1:205" x14ac:dyDescent="0.2">
      <c r="A49" s="6"/>
      <c r="B49" s="6"/>
      <c r="C49" s="6"/>
      <c r="D49" s="6" t="s">
        <v>115</v>
      </c>
      <c r="E49" s="3" t="s">
        <v>116</v>
      </c>
      <c r="F49" s="6">
        <f t="shared" si="60"/>
        <v>1</v>
      </c>
      <c r="G49" s="6">
        <f t="shared" si="61"/>
        <v>2</v>
      </c>
      <c r="H49" s="6">
        <f t="shared" si="37"/>
        <v>60</v>
      </c>
      <c r="I49" s="6">
        <f t="shared" si="38"/>
        <v>15</v>
      </c>
      <c r="J49" s="6">
        <f t="shared" si="39"/>
        <v>15</v>
      </c>
      <c r="K49" s="6">
        <f t="shared" si="40"/>
        <v>0</v>
      </c>
      <c r="L49" s="6">
        <f t="shared" si="41"/>
        <v>0</v>
      </c>
      <c r="M49" s="6">
        <f t="shared" si="42"/>
        <v>0</v>
      </c>
      <c r="N49" s="6">
        <f t="shared" si="43"/>
        <v>0</v>
      </c>
      <c r="O49" s="6">
        <f t="shared" si="44"/>
        <v>0</v>
      </c>
      <c r="P49" s="6">
        <f t="shared" si="45"/>
        <v>0</v>
      </c>
      <c r="Q49" s="6">
        <f t="shared" si="46"/>
        <v>30</v>
      </c>
      <c r="R49" s="6">
        <f t="shared" si="47"/>
        <v>0</v>
      </c>
      <c r="S49" s="7">
        <f t="shared" si="48"/>
        <v>6</v>
      </c>
      <c r="T49" s="7">
        <f t="shared" si="49"/>
        <v>2</v>
      </c>
      <c r="U49" s="7">
        <v>2.5</v>
      </c>
      <c r="V49" s="11"/>
      <c r="W49" s="10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7"/>
      <c r="AK49" s="11"/>
      <c r="AL49" s="10"/>
      <c r="AM49" s="11"/>
      <c r="AN49" s="10"/>
      <c r="AO49" s="11"/>
      <c r="AP49" s="10"/>
      <c r="AQ49" s="7"/>
      <c r="AR49" s="7">
        <f t="shared" si="50"/>
        <v>0</v>
      </c>
      <c r="AS49" s="11"/>
      <c r="AT49" s="10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/>
      <c r="BM49" s="10"/>
      <c r="BN49" s="7"/>
      <c r="BO49" s="7">
        <f t="shared" si="51"/>
        <v>0</v>
      </c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11"/>
      <c r="CF49" s="10"/>
      <c r="CG49" s="11"/>
      <c r="CH49" s="10"/>
      <c r="CI49" s="11"/>
      <c r="CJ49" s="10"/>
      <c r="CK49" s="7"/>
      <c r="CL49" s="7">
        <f t="shared" si="52"/>
        <v>0</v>
      </c>
      <c r="CM49" s="11">
        <v>15</v>
      </c>
      <c r="CN49" s="10" t="s">
        <v>74</v>
      </c>
      <c r="CO49" s="11">
        <v>15</v>
      </c>
      <c r="CP49" s="10" t="s">
        <v>60</v>
      </c>
      <c r="CQ49" s="11"/>
      <c r="CR49" s="10"/>
      <c r="CS49" s="11"/>
      <c r="CT49" s="10"/>
      <c r="CU49" s="11"/>
      <c r="CV49" s="10"/>
      <c r="CW49" s="11"/>
      <c r="CX49" s="10"/>
      <c r="CY49" s="11"/>
      <c r="CZ49" s="10"/>
      <c r="DA49" s="7">
        <v>4</v>
      </c>
      <c r="DB49" s="11"/>
      <c r="DC49" s="10"/>
      <c r="DD49" s="11">
        <v>30</v>
      </c>
      <c r="DE49" s="10" t="s">
        <v>60</v>
      </c>
      <c r="DF49" s="11"/>
      <c r="DG49" s="10"/>
      <c r="DH49" s="7">
        <v>2</v>
      </c>
      <c r="DI49" s="7">
        <f t="shared" si="53"/>
        <v>6</v>
      </c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11"/>
      <c r="DU49" s="10"/>
      <c r="DV49" s="11"/>
      <c r="DW49" s="10"/>
      <c r="DX49" s="7"/>
      <c r="DY49" s="11"/>
      <c r="DZ49" s="10"/>
      <c r="EA49" s="11"/>
      <c r="EB49" s="10"/>
      <c r="EC49" s="11"/>
      <c r="ED49" s="10"/>
      <c r="EE49" s="7"/>
      <c r="EF49" s="7">
        <f t="shared" si="54"/>
        <v>0</v>
      </c>
      <c r="EG49" s="11"/>
      <c r="EH49" s="10"/>
      <c r="EI49" s="11"/>
      <c r="EJ49" s="10"/>
      <c r="EK49" s="11"/>
      <c r="EL49" s="10"/>
      <c r="EM49" s="11"/>
      <c r="EN49" s="10"/>
      <c r="EO49" s="11"/>
      <c r="EP49" s="10"/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7"/>
      <c r="FC49" s="7">
        <f t="shared" si="55"/>
        <v>0</v>
      </c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7"/>
      <c r="FZ49" s="7">
        <f t="shared" si="56"/>
        <v>0</v>
      </c>
      <c r="GA49" s="11"/>
      <c r="GB49" s="10"/>
      <c r="GC49" s="11"/>
      <c r="GD49" s="10"/>
      <c r="GE49" s="11"/>
      <c r="GF49" s="10"/>
      <c r="GG49" s="11"/>
      <c r="GH49" s="10"/>
      <c r="GI49" s="11"/>
      <c r="GJ49" s="10"/>
      <c r="GK49" s="11"/>
      <c r="GL49" s="10"/>
      <c r="GM49" s="11"/>
      <c r="GN49" s="10"/>
      <c r="GO49" s="7"/>
      <c r="GP49" s="11"/>
      <c r="GQ49" s="10"/>
      <c r="GR49" s="11"/>
      <c r="GS49" s="10"/>
      <c r="GT49" s="11"/>
      <c r="GU49" s="10"/>
      <c r="GV49" s="7"/>
      <c r="GW49" s="7">
        <f t="shared" si="57"/>
        <v>0</v>
      </c>
    </row>
    <row r="50" spans="1:205" x14ac:dyDescent="0.2">
      <c r="A50" s="6"/>
      <c r="B50" s="6"/>
      <c r="C50" s="6"/>
      <c r="D50" s="6" t="s">
        <v>117</v>
      </c>
      <c r="E50" s="3" t="s">
        <v>118</v>
      </c>
      <c r="F50" s="6">
        <f t="shared" si="60"/>
        <v>0</v>
      </c>
      <c r="G50" s="6">
        <f t="shared" si="61"/>
        <v>2</v>
      </c>
      <c r="H50" s="6">
        <f t="shared" si="37"/>
        <v>60</v>
      </c>
      <c r="I50" s="6">
        <f t="shared" si="38"/>
        <v>30</v>
      </c>
      <c r="J50" s="6">
        <f t="shared" si="39"/>
        <v>0</v>
      </c>
      <c r="K50" s="6">
        <f t="shared" si="40"/>
        <v>0</v>
      </c>
      <c r="L50" s="6">
        <f t="shared" si="41"/>
        <v>0</v>
      </c>
      <c r="M50" s="6">
        <f t="shared" si="42"/>
        <v>0</v>
      </c>
      <c r="N50" s="6">
        <f t="shared" si="43"/>
        <v>0</v>
      </c>
      <c r="O50" s="6">
        <f t="shared" si="44"/>
        <v>0</v>
      </c>
      <c r="P50" s="6">
        <f t="shared" si="45"/>
        <v>0</v>
      </c>
      <c r="Q50" s="6">
        <f t="shared" si="46"/>
        <v>30</v>
      </c>
      <c r="R50" s="6">
        <f t="shared" si="47"/>
        <v>0</v>
      </c>
      <c r="S50" s="7">
        <f t="shared" si="48"/>
        <v>5</v>
      </c>
      <c r="T50" s="7">
        <f t="shared" si="49"/>
        <v>3</v>
      </c>
      <c r="U50" s="7">
        <v>2.6</v>
      </c>
      <c r="V50" s="11"/>
      <c r="W50" s="10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7"/>
      <c r="AK50" s="11"/>
      <c r="AL50" s="10"/>
      <c r="AM50" s="11"/>
      <c r="AN50" s="10"/>
      <c r="AO50" s="11"/>
      <c r="AP50" s="10"/>
      <c r="AQ50" s="7"/>
      <c r="AR50" s="7">
        <f t="shared" si="50"/>
        <v>0</v>
      </c>
      <c r="AS50" s="11"/>
      <c r="AT50" s="10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7"/>
      <c r="BH50" s="11"/>
      <c r="BI50" s="10"/>
      <c r="BJ50" s="11"/>
      <c r="BK50" s="10"/>
      <c r="BL50" s="11"/>
      <c r="BM50" s="10"/>
      <c r="BN50" s="7"/>
      <c r="BO50" s="7">
        <f t="shared" si="51"/>
        <v>0</v>
      </c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11"/>
      <c r="CF50" s="10"/>
      <c r="CG50" s="11"/>
      <c r="CH50" s="10"/>
      <c r="CI50" s="11"/>
      <c r="CJ50" s="10"/>
      <c r="CK50" s="7"/>
      <c r="CL50" s="7">
        <f t="shared" si="52"/>
        <v>0</v>
      </c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11"/>
      <c r="CZ50" s="10"/>
      <c r="DA50" s="7"/>
      <c r="DB50" s="11"/>
      <c r="DC50" s="10"/>
      <c r="DD50" s="11"/>
      <c r="DE50" s="10"/>
      <c r="DF50" s="11"/>
      <c r="DG50" s="10"/>
      <c r="DH50" s="7"/>
      <c r="DI50" s="7">
        <f t="shared" si="53"/>
        <v>0</v>
      </c>
      <c r="DJ50" s="11">
        <v>30</v>
      </c>
      <c r="DK50" s="10" t="s">
        <v>60</v>
      </c>
      <c r="DL50" s="11"/>
      <c r="DM50" s="10"/>
      <c r="DN50" s="11"/>
      <c r="DO50" s="10"/>
      <c r="DP50" s="11"/>
      <c r="DQ50" s="10"/>
      <c r="DR50" s="11"/>
      <c r="DS50" s="10"/>
      <c r="DT50" s="11"/>
      <c r="DU50" s="10"/>
      <c r="DV50" s="11"/>
      <c r="DW50" s="10"/>
      <c r="DX50" s="7">
        <v>2</v>
      </c>
      <c r="DY50" s="11"/>
      <c r="DZ50" s="10"/>
      <c r="EA50" s="11">
        <v>30</v>
      </c>
      <c r="EB50" s="10" t="s">
        <v>60</v>
      </c>
      <c r="EC50" s="11"/>
      <c r="ED50" s="10"/>
      <c r="EE50" s="7">
        <v>3</v>
      </c>
      <c r="EF50" s="7">
        <f t="shared" si="54"/>
        <v>5</v>
      </c>
      <c r="EG50" s="11"/>
      <c r="EH50" s="10"/>
      <c r="EI50" s="11"/>
      <c r="EJ50" s="10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7"/>
      <c r="FC50" s="7">
        <f t="shared" si="55"/>
        <v>0</v>
      </c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7"/>
      <c r="FZ50" s="7">
        <f t="shared" si="56"/>
        <v>0</v>
      </c>
      <c r="GA50" s="11"/>
      <c r="GB50" s="10"/>
      <c r="GC50" s="11"/>
      <c r="GD50" s="10"/>
      <c r="GE50" s="11"/>
      <c r="GF50" s="10"/>
      <c r="GG50" s="11"/>
      <c r="GH50" s="10"/>
      <c r="GI50" s="11"/>
      <c r="GJ50" s="10"/>
      <c r="GK50" s="11"/>
      <c r="GL50" s="10"/>
      <c r="GM50" s="11"/>
      <c r="GN50" s="10"/>
      <c r="GO50" s="7"/>
      <c r="GP50" s="11"/>
      <c r="GQ50" s="10"/>
      <c r="GR50" s="11"/>
      <c r="GS50" s="10"/>
      <c r="GT50" s="11"/>
      <c r="GU50" s="10"/>
      <c r="GV50" s="7"/>
      <c r="GW50" s="7">
        <f t="shared" si="57"/>
        <v>0</v>
      </c>
    </row>
    <row r="51" spans="1:205" x14ac:dyDescent="0.2">
      <c r="A51" s="6"/>
      <c r="B51" s="6"/>
      <c r="C51" s="6"/>
      <c r="D51" s="6" t="s">
        <v>119</v>
      </c>
      <c r="E51" s="3" t="s">
        <v>120</v>
      </c>
      <c r="F51" s="6">
        <f t="shared" si="60"/>
        <v>1</v>
      </c>
      <c r="G51" s="6">
        <f t="shared" si="61"/>
        <v>1</v>
      </c>
      <c r="H51" s="6">
        <f t="shared" si="37"/>
        <v>60</v>
      </c>
      <c r="I51" s="6">
        <f t="shared" si="38"/>
        <v>15</v>
      </c>
      <c r="J51" s="6">
        <f t="shared" si="39"/>
        <v>0</v>
      </c>
      <c r="K51" s="6">
        <f t="shared" si="40"/>
        <v>0</v>
      </c>
      <c r="L51" s="6">
        <f t="shared" si="41"/>
        <v>0</v>
      </c>
      <c r="M51" s="6">
        <f t="shared" si="42"/>
        <v>0</v>
      </c>
      <c r="N51" s="6">
        <f t="shared" si="43"/>
        <v>0</v>
      </c>
      <c r="O51" s="6">
        <f t="shared" si="44"/>
        <v>0</v>
      </c>
      <c r="P51" s="6">
        <f t="shared" si="45"/>
        <v>0</v>
      </c>
      <c r="Q51" s="6">
        <f t="shared" si="46"/>
        <v>45</v>
      </c>
      <c r="R51" s="6">
        <f t="shared" si="47"/>
        <v>0</v>
      </c>
      <c r="S51" s="7">
        <f t="shared" si="48"/>
        <v>5</v>
      </c>
      <c r="T51" s="7">
        <f t="shared" si="49"/>
        <v>3</v>
      </c>
      <c r="U51" s="7">
        <v>2.57</v>
      </c>
      <c r="V51" s="11"/>
      <c r="W51" s="10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7"/>
      <c r="AK51" s="11"/>
      <c r="AL51" s="10"/>
      <c r="AM51" s="11"/>
      <c r="AN51" s="10"/>
      <c r="AO51" s="11"/>
      <c r="AP51" s="10"/>
      <c r="AQ51" s="7"/>
      <c r="AR51" s="7">
        <f t="shared" si="50"/>
        <v>0</v>
      </c>
      <c r="AS51" s="11"/>
      <c r="AT51" s="10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7"/>
      <c r="BH51" s="11"/>
      <c r="BI51" s="10"/>
      <c r="BJ51" s="11"/>
      <c r="BK51" s="10"/>
      <c r="BL51" s="11"/>
      <c r="BM51" s="10"/>
      <c r="BN51" s="7"/>
      <c r="BO51" s="7">
        <f t="shared" si="51"/>
        <v>0</v>
      </c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11"/>
      <c r="CF51" s="10"/>
      <c r="CG51" s="11"/>
      <c r="CH51" s="10"/>
      <c r="CI51" s="11"/>
      <c r="CJ51" s="10"/>
      <c r="CK51" s="7"/>
      <c r="CL51" s="7">
        <f t="shared" si="52"/>
        <v>0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11"/>
      <c r="CZ51" s="10"/>
      <c r="DA51" s="7"/>
      <c r="DB51" s="11"/>
      <c r="DC51" s="10"/>
      <c r="DD51" s="11"/>
      <c r="DE51" s="10"/>
      <c r="DF51" s="11"/>
      <c r="DG51" s="10"/>
      <c r="DH51" s="7"/>
      <c r="DI51" s="7">
        <f t="shared" si="53"/>
        <v>0</v>
      </c>
      <c r="DJ51" s="11">
        <v>15</v>
      </c>
      <c r="DK51" s="10" t="s">
        <v>74</v>
      </c>
      <c r="DL51" s="11"/>
      <c r="DM51" s="10"/>
      <c r="DN51" s="11"/>
      <c r="DO51" s="10"/>
      <c r="DP51" s="11"/>
      <c r="DQ51" s="10"/>
      <c r="DR51" s="11"/>
      <c r="DS51" s="10"/>
      <c r="DT51" s="11"/>
      <c r="DU51" s="10"/>
      <c r="DV51" s="11"/>
      <c r="DW51" s="10"/>
      <c r="DX51" s="7">
        <v>2</v>
      </c>
      <c r="DY51" s="11"/>
      <c r="DZ51" s="10"/>
      <c r="EA51" s="11">
        <v>45</v>
      </c>
      <c r="EB51" s="10" t="s">
        <v>60</v>
      </c>
      <c r="EC51" s="11"/>
      <c r="ED51" s="10"/>
      <c r="EE51" s="7">
        <v>3</v>
      </c>
      <c r="EF51" s="7">
        <f t="shared" si="54"/>
        <v>5</v>
      </c>
      <c r="EG51" s="11"/>
      <c r="EH51" s="10"/>
      <c r="EI51" s="11"/>
      <c r="EJ51" s="10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7"/>
      <c r="FC51" s="7">
        <f t="shared" si="55"/>
        <v>0</v>
      </c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7"/>
      <c r="FZ51" s="7">
        <f t="shared" si="56"/>
        <v>0</v>
      </c>
      <c r="GA51" s="11"/>
      <c r="GB51" s="10"/>
      <c r="GC51" s="11"/>
      <c r="GD51" s="10"/>
      <c r="GE51" s="11"/>
      <c r="GF51" s="10"/>
      <c r="GG51" s="11"/>
      <c r="GH51" s="10"/>
      <c r="GI51" s="11"/>
      <c r="GJ51" s="10"/>
      <c r="GK51" s="11"/>
      <c r="GL51" s="10"/>
      <c r="GM51" s="11"/>
      <c r="GN51" s="10"/>
      <c r="GO51" s="7"/>
      <c r="GP51" s="11"/>
      <c r="GQ51" s="10"/>
      <c r="GR51" s="11"/>
      <c r="GS51" s="10"/>
      <c r="GT51" s="11"/>
      <c r="GU51" s="10"/>
      <c r="GV51" s="7"/>
      <c r="GW51" s="7">
        <f t="shared" si="57"/>
        <v>0</v>
      </c>
    </row>
    <row r="52" spans="1:205" x14ac:dyDescent="0.2">
      <c r="A52" s="6">
        <v>5</v>
      </c>
      <c r="B52" s="6">
        <v>1</v>
      </c>
      <c r="C52" s="6"/>
      <c r="D52" s="6"/>
      <c r="E52" s="3" t="s">
        <v>121</v>
      </c>
      <c r="F52" s="6">
        <f>$B$52*COUNTIF(V52:GU52,"e")</f>
        <v>0</v>
      </c>
      <c r="G52" s="6">
        <f>$B$52*COUNTIF(V52:GU52,"z")</f>
        <v>2</v>
      </c>
      <c r="H52" s="6">
        <f t="shared" si="37"/>
        <v>75</v>
      </c>
      <c r="I52" s="6">
        <f t="shared" si="38"/>
        <v>30</v>
      </c>
      <c r="J52" s="6">
        <f t="shared" si="39"/>
        <v>0</v>
      </c>
      <c r="K52" s="6">
        <f t="shared" si="40"/>
        <v>0</v>
      </c>
      <c r="L52" s="6">
        <f t="shared" si="41"/>
        <v>0</v>
      </c>
      <c r="M52" s="6">
        <f t="shared" si="42"/>
        <v>0</v>
      </c>
      <c r="N52" s="6">
        <f t="shared" si="43"/>
        <v>0</v>
      </c>
      <c r="O52" s="6">
        <f t="shared" si="44"/>
        <v>0</v>
      </c>
      <c r="P52" s="6">
        <f t="shared" si="45"/>
        <v>0</v>
      </c>
      <c r="Q52" s="6">
        <f t="shared" si="46"/>
        <v>45</v>
      </c>
      <c r="R52" s="6">
        <f t="shared" si="47"/>
        <v>0</v>
      </c>
      <c r="S52" s="7">
        <f t="shared" si="48"/>
        <v>6</v>
      </c>
      <c r="T52" s="7">
        <f t="shared" si="49"/>
        <v>4</v>
      </c>
      <c r="U52" s="7">
        <f>$B$52*3.5</f>
        <v>3.5</v>
      </c>
      <c r="V52" s="11"/>
      <c r="W52" s="10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7"/>
      <c r="AK52" s="11"/>
      <c r="AL52" s="10"/>
      <c r="AM52" s="11"/>
      <c r="AN52" s="10"/>
      <c r="AO52" s="11"/>
      <c r="AP52" s="10"/>
      <c r="AQ52" s="7"/>
      <c r="AR52" s="7">
        <f t="shared" si="50"/>
        <v>0</v>
      </c>
      <c r="AS52" s="11"/>
      <c r="AT52" s="10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7"/>
      <c r="BH52" s="11"/>
      <c r="BI52" s="10"/>
      <c r="BJ52" s="11"/>
      <c r="BK52" s="10"/>
      <c r="BL52" s="11"/>
      <c r="BM52" s="10"/>
      <c r="BN52" s="7"/>
      <c r="BO52" s="7">
        <f t="shared" si="51"/>
        <v>0</v>
      </c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11"/>
      <c r="CF52" s="10"/>
      <c r="CG52" s="11"/>
      <c r="CH52" s="10"/>
      <c r="CI52" s="11"/>
      <c r="CJ52" s="10"/>
      <c r="CK52" s="7"/>
      <c r="CL52" s="7">
        <f t="shared" si="52"/>
        <v>0</v>
      </c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11"/>
      <c r="CZ52" s="10"/>
      <c r="DA52" s="7"/>
      <c r="DB52" s="11"/>
      <c r="DC52" s="10"/>
      <c r="DD52" s="11"/>
      <c r="DE52" s="10"/>
      <c r="DF52" s="11"/>
      <c r="DG52" s="10"/>
      <c r="DH52" s="7"/>
      <c r="DI52" s="7">
        <f t="shared" si="53"/>
        <v>0</v>
      </c>
      <c r="DJ52" s="11">
        <f>$B$52*30</f>
        <v>30</v>
      </c>
      <c r="DK52" s="10" t="s">
        <v>60</v>
      </c>
      <c r="DL52" s="11"/>
      <c r="DM52" s="10"/>
      <c r="DN52" s="11"/>
      <c r="DO52" s="10"/>
      <c r="DP52" s="11"/>
      <c r="DQ52" s="10"/>
      <c r="DR52" s="11"/>
      <c r="DS52" s="10"/>
      <c r="DT52" s="11"/>
      <c r="DU52" s="10"/>
      <c r="DV52" s="11"/>
      <c r="DW52" s="10"/>
      <c r="DX52" s="7">
        <f>$B$52*2</f>
        <v>2</v>
      </c>
      <c r="DY52" s="11"/>
      <c r="DZ52" s="10"/>
      <c r="EA52" s="11">
        <f>$B$52*45</f>
        <v>45</v>
      </c>
      <c r="EB52" s="10" t="s">
        <v>60</v>
      </c>
      <c r="EC52" s="11"/>
      <c r="ED52" s="10"/>
      <c r="EE52" s="7">
        <f>$B$52*4</f>
        <v>4</v>
      </c>
      <c r="EF52" s="7">
        <f t="shared" si="54"/>
        <v>6</v>
      </c>
      <c r="EG52" s="11"/>
      <c r="EH52" s="10"/>
      <c r="EI52" s="11"/>
      <c r="EJ52" s="10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7"/>
      <c r="FC52" s="7">
        <f t="shared" si="55"/>
        <v>0</v>
      </c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7"/>
      <c r="FZ52" s="7">
        <f t="shared" si="56"/>
        <v>0</v>
      </c>
      <c r="GA52" s="11"/>
      <c r="GB52" s="10"/>
      <c r="GC52" s="11"/>
      <c r="GD52" s="10"/>
      <c r="GE52" s="11"/>
      <c r="GF52" s="10"/>
      <c r="GG52" s="11"/>
      <c r="GH52" s="10"/>
      <c r="GI52" s="11"/>
      <c r="GJ52" s="10"/>
      <c r="GK52" s="11"/>
      <c r="GL52" s="10"/>
      <c r="GM52" s="11"/>
      <c r="GN52" s="10"/>
      <c r="GO52" s="7"/>
      <c r="GP52" s="11"/>
      <c r="GQ52" s="10"/>
      <c r="GR52" s="11"/>
      <c r="GS52" s="10"/>
      <c r="GT52" s="11"/>
      <c r="GU52" s="10"/>
      <c r="GV52" s="7"/>
      <c r="GW52" s="7">
        <f t="shared" si="57"/>
        <v>0</v>
      </c>
    </row>
    <row r="53" spans="1:205" x14ac:dyDescent="0.2">
      <c r="A53" s="6">
        <v>6</v>
      </c>
      <c r="B53" s="6">
        <v>1</v>
      </c>
      <c r="C53" s="6"/>
      <c r="D53" s="6"/>
      <c r="E53" s="3" t="s">
        <v>122</v>
      </c>
      <c r="F53" s="6">
        <f>$B$53*COUNTIF(V53:GU53,"e")</f>
        <v>0</v>
      </c>
      <c r="G53" s="6">
        <f>$B$53*COUNTIF(V53:GU53,"z")</f>
        <v>2</v>
      </c>
      <c r="H53" s="6">
        <f t="shared" si="37"/>
        <v>75</v>
      </c>
      <c r="I53" s="6">
        <f t="shared" si="38"/>
        <v>30</v>
      </c>
      <c r="J53" s="6">
        <f t="shared" si="39"/>
        <v>0</v>
      </c>
      <c r="K53" s="6">
        <f t="shared" si="40"/>
        <v>0</v>
      </c>
      <c r="L53" s="6">
        <f t="shared" si="41"/>
        <v>0</v>
      </c>
      <c r="M53" s="6">
        <f t="shared" si="42"/>
        <v>0</v>
      </c>
      <c r="N53" s="6">
        <f t="shared" si="43"/>
        <v>0</v>
      </c>
      <c r="O53" s="6">
        <f t="shared" si="44"/>
        <v>0</v>
      </c>
      <c r="P53" s="6">
        <f t="shared" si="45"/>
        <v>0</v>
      </c>
      <c r="Q53" s="6">
        <f t="shared" si="46"/>
        <v>45</v>
      </c>
      <c r="R53" s="6">
        <f t="shared" si="47"/>
        <v>0</v>
      </c>
      <c r="S53" s="7">
        <f t="shared" si="48"/>
        <v>5</v>
      </c>
      <c r="T53" s="7">
        <f t="shared" si="49"/>
        <v>3</v>
      </c>
      <c r="U53" s="7">
        <f>$B$53*2.8</f>
        <v>2.8</v>
      </c>
      <c r="V53" s="11"/>
      <c r="W53" s="10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7"/>
      <c r="AK53" s="11"/>
      <c r="AL53" s="10"/>
      <c r="AM53" s="11"/>
      <c r="AN53" s="10"/>
      <c r="AO53" s="11"/>
      <c r="AP53" s="10"/>
      <c r="AQ53" s="7"/>
      <c r="AR53" s="7">
        <f t="shared" si="50"/>
        <v>0</v>
      </c>
      <c r="AS53" s="11"/>
      <c r="AT53" s="10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7"/>
      <c r="BH53" s="11"/>
      <c r="BI53" s="10"/>
      <c r="BJ53" s="11"/>
      <c r="BK53" s="10"/>
      <c r="BL53" s="11"/>
      <c r="BM53" s="10"/>
      <c r="BN53" s="7"/>
      <c r="BO53" s="7">
        <f t="shared" si="51"/>
        <v>0</v>
      </c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11"/>
      <c r="CF53" s="10"/>
      <c r="CG53" s="11"/>
      <c r="CH53" s="10"/>
      <c r="CI53" s="11"/>
      <c r="CJ53" s="10"/>
      <c r="CK53" s="7"/>
      <c r="CL53" s="7">
        <f t="shared" si="52"/>
        <v>0</v>
      </c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11"/>
      <c r="CZ53" s="10"/>
      <c r="DA53" s="7"/>
      <c r="DB53" s="11"/>
      <c r="DC53" s="10"/>
      <c r="DD53" s="11"/>
      <c r="DE53" s="10"/>
      <c r="DF53" s="11"/>
      <c r="DG53" s="10"/>
      <c r="DH53" s="7"/>
      <c r="DI53" s="7">
        <f t="shared" si="53"/>
        <v>0</v>
      </c>
      <c r="DJ53" s="11">
        <f>$B$53*30</f>
        <v>30</v>
      </c>
      <c r="DK53" s="10" t="s">
        <v>60</v>
      </c>
      <c r="DL53" s="11"/>
      <c r="DM53" s="10"/>
      <c r="DN53" s="11"/>
      <c r="DO53" s="10"/>
      <c r="DP53" s="11"/>
      <c r="DQ53" s="10"/>
      <c r="DR53" s="11"/>
      <c r="DS53" s="10"/>
      <c r="DT53" s="11"/>
      <c r="DU53" s="10"/>
      <c r="DV53" s="11"/>
      <c r="DW53" s="10"/>
      <c r="DX53" s="7">
        <f>$B$53*2</f>
        <v>2</v>
      </c>
      <c r="DY53" s="11"/>
      <c r="DZ53" s="10"/>
      <c r="EA53" s="11">
        <f>$B$53*45</f>
        <v>45</v>
      </c>
      <c r="EB53" s="10" t="s">
        <v>60</v>
      </c>
      <c r="EC53" s="11"/>
      <c r="ED53" s="10"/>
      <c r="EE53" s="7">
        <f>$B$53*3</f>
        <v>3</v>
      </c>
      <c r="EF53" s="7">
        <f t="shared" si="54"/>
        <v>5</v>
      </c>
      <c r="EG53" s="11"/>
      <c r="EH53" s="10"/>
      <c r="EI53" s="11"/>
      <c r="EJ53" s="10"/>
      <c r="EK53" s="11"/>
      <c r="EL53" s="10"/>
      <c r="EM53" s="11"/>
      <c r="EN53" s="10"/>
      <c r="EO53" s="11"/>
      <c r="EP53" s="10"/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7"/>
      <c r="FC53" s="7">
        <f t="shared" si="55"/>
        <v>0</v>
      </c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7"/>
      <c r="FZ53" s="7">
        <f t="shared" si="56"/>
        <v>0</v>
      </c>
      <c r="GA53" s="11"/>
      <c r="GB53" s="10"/>
      <c r="GC53" s="11"/>
      <c r="GD53" s="10"/>
      <c r="GE53" s="11"/>
      <c r="GF53" s="10"/>
      <c r="GG53" s="11"/>
      <c r="GH53" s="10"/>
      <c r="GI53" s="11"/>
      <c r="GJ53" s="10"/>
      <c r="GK53" s="11"/>
      <c r="GL53" s="10"/>
      <c r="GM53" s="11"/>
      <c r="GN53" s="10"/>
      <c r="GO53" s="7"/>
      <c r="GP53" s="11"/>
      <c r="GQ53" s="10"/>
      <c r="GR53" s="11"/>
      <c r="GS53" s="10"/>
      <c r="GT53" s="11"/>
      <c r="GU53" s="10"/>
      <c r="GV53" s="7"/>
      <c r="GW53" s="7">
        <f t="shared" si="57"/>
        <v>0</v>
      </c>
    </row>
    <row r="54" spans="1:205" x14ac:dyDescent="0.2">
      <c r="A54" s="6">
        <v>7</v>
      </c>
      <c r="B54" s="6">
        <v>1</v>
      </c>
      <c r="C54" s="6"/>
      <c r="D54" s="6"/>
      <c r="E54" s="3" t="s">
        <v>123</v>
      </c>
      <c r="F54" s="6">
        <f>$B$54*COUNTIF(V54:GU54,"e")</f>
        <v>1</v>
      </c>
      <c r="G54" s="6">
        <f>$B$54*COUNTIF(V54:GU54,"z")</f>
        <v>2</v>
      </c>
      <c r="H54" s="6">
        <f t="shared" si="37"/>
        <v>120</v>
      </c>
      <c r="I54" s="6">
        <f t="shared" si="38"/>
        <v>30</v>
      </c>
      <c r="J54" s="6">
        <f t="shared" si="39"/>
        <v>30</v>
      </c>
      <c r="K54" s="6">
        <f t="shared" si="40"/>
        <v>0</v>
      </c>
      <c r="L54" s="6">
        <f t="shared" si="41"/>
        <v>0</v>
      </c>
      <c r="M54" s="6">
        <f t="shared" si="42"/>
        <v>60</v>
      </c>
      <c r="N54" s="6">
        <f t="shared" si="43"/>
        <v>0</v>
      </c>
      <c r="O54" s="6">
        <f t="shared" si="44"/>
        <v>0</v>
      </c>
      <c r="P54" s="6">
        <f t="shared" si="45"/>
        <v>0</v>
      </c>
      <c r="Q54" s="6">
        <f t="shared" si="46"/>
        <v>0</v>
      </c>
      <c r="R54" s="6">
        <f t="shared" si="47"/>
        <v>0</v>
      </c>
      <c r="S54" s="7">
        <f t="shared" si="48"/>
        <v>9</v>
      </c>
      <c r="T54" s="7">
        <f t="shared" si="49"/>
        <v>0</v>
      </c>
      <c r="U54" s="7">
        <f>$B$54*4.8</f>
        <v>4.8</v>
      </c>
      <c r="V54" s="11"/>
      <c r="W54" s="10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7"/>
      <c r="AK54" s="11"/>
      <c r="AL54" s="10"/>
      <c r="AM54" s="11"/>
      <c r="AN54" s="10"/>
      <c r="AO54" s="11"/>
      <c r="AP54" s="10"/>
      <c r="AQ54" s="7"/>
      <c r="AR54" s="7">
        <f t="shared" si="50"/>
        <v>0</v>
      </c>
      <c r="AS54" s="11"/>
      <c r="AT54" s="10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7"/>
      <c r="BH54" s="11"/>
      <c r="BI54" s="10"/>
      <c r="BJ54" s="11"/>
      <c r="BK54" s="10"/>
      <c r="BL54" s="11"/>
      <c r="BM54" s="10"/>
      <c r="BN54" s="7"/>
      <c r="BO54" s="7">
        <f t="shared" si="51"/>
        <v>0</v>
      </c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11"/>
      <c r="CF54" s="10"/>
      <c r="CG54" s="11"/>
      <c r="CH54" s="10"/>
      <c r="CI54" s="11"/>
      <c r="CJ54" s="10"/>
      <c r="CK54" s="7"/>
      <c r="CL54" s="7">
        <f t="shared" si="52"/>
        <v>0</v>
      </c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11"/>
      <c r="CZ54" s="10"/>
      <c r="DA54" s="7"/>
      <c r="DB54" s="11"/>
      <c r="DC54" s="10"/>
      <c r="DD54" s="11"/>
      <c r="DE54" s="10"/>
      <c r="DF54" s="11"/>
      <c r="DG54" s="10"/>
      <c r="DH54" s="7"/>
      <c r="DI54" s="7">
        <f t="shared" si="53"/>
        <v>0</v>
      </c>
      <c r="DJ54" s="11">
        <f>$B$54*30</f>
        <v>30</v>
      </c>
      <c r="DK54" s="10" t="s">
        <v>74</v>
      </c>
      <c r="DL54" s="11">
        <f>$B$54*30</f>
        <v>30</v>
      </c>
      <c r="DM54" s="10" t="s">
        <v>60</v>
      </c>
      <c r="DN54" s="11"/>
      <c r="DO54" s="10"/>
      <c r="DP54" s="11"/>
      <c r="DQ54" s="10"/>
      <c r="DR54" s="11">
        <f>$B$54*60</f>
        <v>60</v>
      </c>
      <c r="DS54" s="10" t="s">
        <v>60</v>
      </c>
      <c r="DT54" s="11"/>
      <c r="DU54" s="10"/>
      <c r="DV54" s="11"/>
      <c r="DW54" s="10"/>
      <c r="DX54" s="7">
        <f>$B$54*9</f>
        <v>9</v>
      </c>
      <c r="DY54" s="11"/>
      <c r="DZ54" s="10"/>
      <c r="EA54" s="11"/>
      <c r="EB54" s="10"/>
      <c r="EC54" s="11"/>
      <c r="ED54" s="10"/>
      <c r="EE54" s="7"/>
      <c r="EF54" s="7">
        <f t="shared" si="54"/>
        <v>9</v>
      </c>
      <c r="EG54" s="11"/>
      <c r="EH54" s="10"/>
      <c r="EI54" s="11"/>
      <c r="EJ54" s="10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7"/>
      <c r="FC54" s="7">
        <f t="shared" si="55"/>
        <v>0</v>
      </c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7"/>
      <c r="FZ54" s="7">
        <f t="shared" si="56"/>
        <v>0</v>
      </c>
      <c r="GA54" s="11"/>
      <c r="GB54" s="10"/>
      <c r="GC54" s="11"/>
      <c r="GD54" s="10"/>
      <c r="GE54" s="11"/>
      <c r="GF54" s="10"/>
      <c r="GG54" s="11"/>
      <c r="GH54" s="10"/>
      <c r="GI54" s="11"/>
      <c r="GJ54" s="10"/>
      <c r="GK54" s="11"/>
      <c r="GL54" s="10"/>
      <c r="GM54" s="11"/>
      <c r="GN54" s="10"/>
      <c r="GO54" s="7"/>
      <c r="GP54" s="11"/>
      <c r="GQ54" s="10"/>
      <c r="GR54" s="11"/>
      <c r="GS54" s="10"/>
      <c r="GT54" s="11"/>
      <c r="GU54" s="10"/>
      <c r="GV54" s="7"/>
      <c r="GW54" s="7">
        <f t="shared" si="57"/>
        <v>0</v>
      </c>
    </row>
    <row r="55" spans="1:205" x14ac:dyDescent="0.2">
      <c r="A55" s="6"/>
      <c r="B55" s="6"/>
      <c r="C55" s="6"/>
      <c r="D55" s="6" t="s">
        <v>124</v>
      </c>
      <c r="E55" s="3" t="s">
        <v>125</v>
      </c>
      <c r="F55" s="6">
        <f>COUNTIF(V55:GU55,"e")</f>
        <v>0</v>
      </c>
      <c r="G55" s="6">
        <f>COUNTIF(V55:GU55,"z")</f>
        <v>2</v>
      </c>
      <c r="H55" s="6">
        <f t="shared" si="37"/>
        <v>60</v>
      </c>
      <c r="I55" s="6">
        <f t="shared" si="38"/>
        <v>30</v>
      </c>
      <c r="J55" s="6">
        <f t="shared" si="39"/>
        <v>0</v>
      </c>
      <c r="K55" s="6">
        <f t="shared" si="40"/>
        <v>0</v>
      </c>
      <c r="L55" s="6">
        <f t="shared" si="41"/>
        <v>0</v>
      </c>
      <c r="M55" s="6">
        <f t="shared" si="42"/>
        <v>0</v>
      </c>
      <c r="N55" s="6">
        <f t="shared" si="43"/>
        <v>0</v>
      </c>
      <c r="O55" s="6">
        <f t="shared" si="44"/>
        <v>0</v>
      </c>
      <c r="P55" s="6">
        <f t="shared" si="45"/>
        <v>0</v>
      </c>
      <c r="Q55" s="6">
        <f t="shared" si="46"/>
        <v>30</v>
      </c>
      <c r="R55" s="6">
        <f t="shared" si="47"/>
        <v>0</v>
      </c>
      <c r="S55" s="7">
        <f t="shared" si="48"/>
        <v>3</v>
      </c>
      <c r="T55" s="7">
        <f t="shared" si="49"/>
        <v>1.5</v>
      </c>
      <c r="U55" s="7">
        <v>2.1</v>
      </c>
      <c r="V55" s="11"/>
      <c r="W55" s="10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7"/>
      <c r="AK55" s="11"/>
      <c r="AL55" s="10"/>
      <c r="AM55" s="11"/>
      <c r="AN55" s="10"/>
      <c r="AO55" s="11"/>
      <c r="AP55" s="10"/>
      <c r="AQ55" s="7"/>
      <c r="AR55" s="7">
        <f t="shared" si="50"/>
        <v>0</v>
      </c>
      <c r="AS55" s="11"/>
      <c r="AT55" s="10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7"/>
      <c r="BH55" s="11"/>
      <c r="BI55" s="10"/>
      <c r="BJ55" s="11"/>
      <c r="BK55" s="10"/>
      <c r="BL55" s="11"/>
      <c r="BM55" s="10"/>
      <c r="BN55" s="7"/>
      <c r="BO55" s="7">
        <f t="shared" si="51"/>
        <v>0</v>
      </c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11"/>
      <c r="CF55" s="10"/>
      <c r="CG55" s="11"/>
      <c r="CH55" s="10"/>
      <c r="CI55" s="11"/>
      <c r="CJ55" s="10"/>
      <c r="CK55" s="7"/>
      <c r="CL55" s="7">
        <f t="shared" si="52"/>
        <v>0</v>
      </c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11"/>
      <c r="CZ55" s="10"/>
      <c r="DA55" s="7"/>
      <c r="DB55" s="11"/>
      <c r="DC55" s="10"/>
      <c r="DD55" s="11"/>
      <c r="DE55" s="10"/>
      <c r="DF55" s="11"/>
      <c r="DG55" s="10"/>
      <c r="DH55" s="7"/>
      <c r="DI55" s="7">
        <f t="shared" si="53"/>
        <v>0</v>
      </c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11"/>
      <c r="DU55" s="10"/>
      <c r="DV55" s="11"/>
      <c r="DW55" s="10"/>
      <c r="DX55" s="7"/>
      <c r="DY55" s="11"/>
      <c r="DZ55" s="10"/>
      <c r="EA55" s="11"/>
      <c r="EB55" s="10"/>
      <c r="EC55" s="11"/>
      <c r="ED55" s="10"/>
      <c r="EE55" s="7"/>
      <c r="EF55" s="7">
        <f t="shared" si="54"/>
        <v>0</v>
      </c>
      <c r="EG55" s="11">
        <v>30</v>
      </c>
      <c r="EH55" s="10" t="s">
        <v>60</v>
      </c>
      <c r="EI55" s="11"/>
      <c r="EJ55" s="10"/>
      <c r="EK55" s="11"/>
      <c r="EL55" s="10"/>
      <c r="EM55" s="11"/>
      <c r="EN55" s="10"/>
      <c r="EO55" s="11"/>
      <c r="EP55" s="10"/>
      <c r="EQ55" s="11"/>
      <c r="ER55" s="10"/>
      <c r="ES55" s="11"/>
      <c r="ET55" s="10"/>
      <c r="EU55" s="7">
        <v>1.5</v>
      </c>
      <c r="EV55" s="11"/>
      <c r="EW55" s="10"/>
      <c r="EX55" s="11">
        <v>30</v>
      </c>
      <c r="EY55" s="10" t="s">
        <v>60</v>
      </c>
      <c r="EZ55" s="11"/>
      <c r="FA55" s="10"/>
      <c r="FB55" s="7">
        <v>1.5</v>
      </c>
      <c r="FC55" s="7">
        <f t="shared" si="55"/>
        <v>3</v>
      </c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7"/>
      <c r="FZ55" s="7">
        <f t="shared" si="56"/>
        <v>0</v>
      </c>
      <c r="GA55" s="11"/>
      <c r="GB55" s="10"/>
      <c r="GC55" s="11"/>
      <c r="GD55" s="10"/>
      <c r="GE55" s="11"/>
      <c r="GF55" s="10"/>
      <c r="GG55" s="11"/>
      <c r="GH55" s="10"/>
      <c r="GI55" s="11"/>
      <c r="GJ55" s="10"/>
      <c r="GK55" s="11"/>
      <c r="GL55" s="10"/>
      <c r="GM55" s="11"/>
      <c r="GN55" s="10"/>
      <c r="GO55" s="7"/>
      <c r="GP55" s="11"/>
      <c r="GQ55" s="10"/>
      <c r="GR55" s="11"/>
      <c r="GS55" s="10"/>
      <c r="GT55" s="11"/>
      <c r="GU55" s="10"/>
      <c r="GV55" s="7"/>
      <c r="GW55" s="7">
        <f t="shared" si="57"/>
        <v>0</v>
      </c>
    </row>
    <row r="56" spans="1:205" x14ac:dyDescent="0.2">
      <c r="A56" s="6"/>
      <c r="B56" s="6"/>
      <c r="C56" s="6"/>
      <c r="D56" s="6" t="s">
        <v>126</v>
      </c>
      <c r="E56" s="3" t="s">
        <v>127</v>
      </c>
      <c r="F56" s="6">
        <f>COUNTIF(V56:GU56,"e")</f>
        <v>0</v>
      </c>
      <c r="G56" s="6">
        <f>COUNTIF(V56:GU56,"z")</f>
        <v>2</v>
      </c>
      <c r="H56" s="6">
        <f t="shared" si="37"/>
        <v>60</v>
      </c>
      <c r="I56" s="6">
        <f t="shared" si="38"/>
        <v>15</v>
      </c>
      <c r="J56" s="6">
        <f t="shared" si="39"/>
        <v>0</v>
      </c>
      <c r="K56" s="6">
        <f t="shared" si="40"/>
        <v>0</v>
      </c>
      <c r="L56" s="6">
        <f t="shared" si="41"/>
        <v>0</v>
      </c>
      <c r="M56" s="6">
        <f t="shared" si="42"/>
        <v>0</v>
      </c>
      <c r="N56" s="6">
        <f t="shared" si="43"/>
        <v>0</v>
      </c>
      <c r="O56" s="6">
        <f t="shared" si="44"/>
        <v>0</v>
      </c>
      <c r="P56" s="6">
        <f t="shared" si="45"/>
        <v>0</v>
      </c>
      <c r="Q56" s="6">
        <f t="shared" si="46"/>
        <v>45</v>
      </c>
      <c r="R56" s="6">
        <f t="shared" si="47"/>
        <v>0</v>
      </c>
      <c r="S56" s="7">
        <f t="shared" si="48"/>
        <v>5</v>
      </c>
      <c r="T56" s="7">
        <f t="shared" si="49"/>
        <v>3</v>
      </c>
      <c r="U56" s="7">
        <v>2.5299999999999998</v>
      </c>
      <c r="V56" s="11"/>
      <c r="W56" s="10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7"/>
      <c r="AK56" s="11"/>
      <c r="AL56" s="10"/>
      <c r="AM56" s="11"/>
      <c r="AN56" s="10"/>
      <c r="AO56" s="11"/>
      <c r="AP56" s="10"/>
      <c r="AQ56" s="7"/>
      <c r="AR56" s="7">
        <f t="shared" si="50"/>
        <v>0</v>
      </c>
      <c r="AS56" s="11"/>
      <c r="AT56" s="10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/>
      <c r="BM56" s="10"/>
      <c r="BN56" s="7"/>
      <c r="BO56" s="7">
        <f t="shared" si="51"/>
        <v>0</v>
      </c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11"/>
      <c r="CF56" s="10"/>
      <c r="CG56" s="11"/>
      <c r="CH56" s="10"/>
      <c r="CI56" s="11"/>
      <c r="CJ56" s="10"/>
      <c r="CK56" s="7"/>
      <c r="CL56" s="7">
        <f t="shared" si="52"/>
        <v>0</v>
      </c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11"/>
      <c r="CZ56" s="10"/>
      <c r="DA56" s="7"/>
      <c r="DB56" s="11"/>
      <c r="DC56" s="10"/>
      <c r="DD56" s="11"/>
      <c r="DE56" s="10"/>
      <c r="DF56" s="11"/>
      <c r="DG56" s="10"/>
      <c r="DH56" s="7"/>
      <c r="DI56" s="7">
        <f t="shared" si="53"/>
        <v>0</v>
      </c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11"/>
      <c r="DU56" s="10"/>
      <c r="DV56" s="11"/>
      <c r="DW56" s="10"/>
      <c r="DX56" s="7"/>
      <c r="DY56" s="11"/>
      <c r="DZ56" s="10"/>
      <c r="EA56" s="11"/>
      <c r="EB56" s="10"/>
      <c r="EC56" s="11"/>
      <c r="ED56" s="10"/>
      <c r="EE56" s="7"/>
      <c r="EF56" s="7">
        <f t="shared" si="54"/>
        <v>0</v>
      </c>
      <c r="EG56" s="11">
        <v>15</v>
      </c>
      <c r="EH56" s="10" t="s">
        <v>60</v>
      </c>
      <c r="EI56" s="11"/>
      <c r="EJ56" s="10"/>
      <c r="EK56" s="11"/>
      <c r="EL56" s="10"/>
      <c r="EM56" s="11"/>
      <c r="EN56" s="10"/>
      <c r="EO56" s="11"/>
      <c r="EP56" s="10"/>
      <c r="EQ56" s="11"/>
      <c r="ER56" s="10"/>
      <c r="ES56" s="11"/>
      <c r="ET56" s="10"/>
      <c r="EU56" s="7">
        <v>2</v>
      </c>
      <c r="EV56" s="11"/>
      <c r="EW56" s="10"/>
      <c r="EX56" s="11">
        <v>45</v>
      </c>
      <c r="EY56" s="10" t="s">
        <v>60</v>
      </c>
      <c r="EZ56" s="11"/>
      <c r="FA56" s="10"/>
      <c r="FB56" s="7">
        <v>3</v>
      </c>
      <c r="FC56" s="7">
        <f t="shared" si="55"/>
        <v>5</v>
      </c>
      <c r="FD56" s="11"/>
      <c r="FE56" s="10"/>
      <c r="FF56" s="11"/>
      <c r="FG56" s="10"/>
      <c r="FH56" s="11"/>
      <c r="FI56" s="10"/>
      <c r="FJ56" s="11"/>
      <c r="FK56" s="10"/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7"/>
      <c r="FZ56" s="7">
        <f t="shared" si="56"/>
        <v>0</v>
      </c>
      <c r="GA56" s="11"/>
      <c r="GB56" s="10"/>
      <c r="GC56" s="11"/>
      <c r="GD56" s="10"/>
      <c r="GE56" s="11"/>
      <c r="GF56" s="10"/>
      <c r="GG56" s="11"/>
      <c r="GH56" s="10"/>
      <c r="GI56" s="11"/>
      <c r="GJ56" s="10"/>
      <c r="GK56" s="11"/>
      <c r="GL56" s="10"/>
      <c r="GM56" s="11"/>
      <c r="GN56" s="10"/>
      <c r="GO56" s="7"/>
      <c r="GP56" s="11"/>
      <c r="GQ56" s="10"/>
      <c r="GR56" s="11"/>
      <c r="GS56" s="10"/>
      <c r="GT56" s="11"/>
      <c r="GU56" s="10"/>
      <c r="GV56" s="7"/>
      <c r="GW56" s="7">
        <f t="shared" si="57"/>
        <v>0</v>
      </c>
    </row>
    <row r="57" spans="1:205" x14ac:dyDescent="0.2">
      <c r="A57" s="6"/>
      <c r="B57" s="6"/>
      <c r="C57" s="6"/>
      <c r="D57" s="6" t="s">
        <v>128</v>
      </c>
      <c r="E57" s="3" t="s">
        <v>129</v>
      </c>
      <c r="F57" s="6">
        <f>COUNTIF(V57:GU57,"e")</f>
        <v>1</v>
      </c>
      <c r="G57" s="6">
        <f>COUNTIF(V57:GU57,"z")</f>
        <v>1</v>
      </c>
      <c r="H57" s="6">
        <f t="shared" si="37"/>
        <v>60</v>
      </c>
      <c r="I57" s="6">
        <f t="shared" si="38"/>
        <v>30</v>
      </c>
      <c r="J57" s="6">
        <f t="shared" si="39"/>
        <v>0</v>
      </c>
      <c r="K57" s="6">
        <f t="shared" si="40"/>
        <v>0</v>
      </c>
      <c r="L57" s="6">
        <f t="shared" si="41"/>
        <v>0</v>
      </c>
      <c r="M57" s="6">
        <f t="shared" si="42"/>
        <v>30</v>
      </c>
      <c r="N57" s="6">
        <f t="shared" si="43"/>
        <v>0</v>
      </c>
      <c r="O57" s="6">
        <f t="shared" si="44"/>
        <v>0</v>
      </c>
      <c r="P57" s="6">
        <f t="shared" si="45"/>
        <v>0</v>
      </c>
      <c r="Q57" s="6">
        <f t="shared" si="46"/>
        <v>0</v>
      </c>
      <c r="R57" s="6">
        <f t="shared" si="47"/>
        <v>0</v>
      </c>
      <c r="S57" s="7">
        <f t="shared" si="48"/>
        <v>6</v>
      </c>
      <c r="T57" s="7">
        <f t="shared" si="49"/>
        <v>0</v>
      </c>
      <c r="U57" s="7">
        <v>2.6</v>
      </c>
      <c r="V57" s="11"/>
      <c r="W57" s="10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7"/>
      <c r="AK57" s="11"/>
      <c r="AL57" s="10"/>
      <c r="AM57" s="11"/>
      <c r="AN57" s="10"/>
      <c r="AO57" s="11"/>
      <c r="AP57" s="10"/>
      <c r="AQ57" s="7"/>
      <c r="AR57" s="7">
        <f t="shared" si="50"/>
        <v>0</v>
      </c>
      <c r="AS57" s="11"/>
      <c r="AT57" s="10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/>
      <c r="BM57" s="10"/>
      <c r="BN57" s="7"/>
      <c r="BO57" s="7">
        <f t="shared" si="51"/>
        <v>0</v>
      </c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11"/>
      <c r="CF57" s="10"/>
      <c r="CG57" s="11"/>
      <c r="CH57" s="10"/>
      <c r="CI57" s="11"/>
      <c r="CJ57" s="10"/>
      <c r="CK57" s="7"/>
      <c r="CL57" s="7">
        <f t="shared" si="52"/>
        <v>0</v>
      </c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11"/>
      <c r="CZ57" s="10"/>
      <c r="DA57" s="7"/>
      <c r="DB57" s="11"/>
      <c r="DC57" s="10"/>
      <c r="DD57" s="11"/>
      <c r="DE57" s="10"/>
      <c r="DF57" s="11"/>
      <c r="DG57" s="10"/>
      <c r="DH57" s="7"/>
      <c r="DI57" s="7">
        <f t="shared" si="53"/>
        <v>0</v>
      </c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11"/>
      <c r="DU57" s="10"/>
      <c r="DV57" s="11"/>
      <c r="DW57" s="10"/>
      <c r="DX57" s="7"/>
      <c r="DY57" s="11"/>
      <c r="DZ57" s="10"/>
      <c r="EA57" s="11"/>
      <c r="EB57" s="10"/>
      <c r="EC57" s="11"/>
      <c r="ED57" s="10"/>
      <c r="EE57" s="7"/>
      <c r="EF57" s="7">
        <f t="shared" si="54"/>
        <v>0</v>
      </c>
      <c r="EG57" s="11">
        <v>30</v>
      </c>
      <c r="EH57" s="10" t="s">
        <v>74</v>
      </c>
      <c r="EI57" s="11"/>
      <c r="EJ57" s="10"/>
      <c r="EK57" s="11"/>
      <c r="EL57" s="10"/>
      <c r="EM57" s="11"/>
      <c r="EN57" s="10"/>
      <c r="EO57" s="11">
        <v>30</v>
      </c>
      <c r="EP57" s="10" t="s">
        <v>60</v>
      </c>
      <c r="EQ57" s="11"/>
      <c r="ER57" s="10"/>
      <c r="ES57" s="11"/>
      <c r="ET57" s="10"/>
      <c r="EU57" s="7">
        <v>6</v>
      </c>
      <c r="EV57" s="11"/>
      <c r="EW57" s="10"/>
      <c r="EX57" s="11"/>
      <c r="EY57" s="10"/>
      <c r="EZ57" s="11"/>
      <c r="FA57" s="10"/>
      <c r="FB57" s="7"/>
      <c r="FC57" s="7">
        <f t="shared" si="55"/>
        <v>6</v>
      </c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7"/>
      <c r="FZ57" s="7">
        <f t="shared" si="56"/>
        <v>0</v>
      </c>
      <c r="GA57" s="11"/>
      <c r="GB57" s="10"/>
      <c r="GC57" s="11"/>
      <c r="GD57" s="10"/>
      <c r="GE57" s="11"/>
      <c r="GF57" s="10"/>
      <c r="GG57" s="11"/>
      <c r="GH57" s="10"/>
      <c r="GI57" s="11"/>
      <c r="GJ57" s="10"/>
      <c r="GK57" s="11"/>
      <c r="GL57" s="10"/>
      <c r="GM57" s="11"/>
      <c r="GN57" s="10"/>
      <c r="GO57" s="7"/>
      <c r="GP57" s="11"/>
      <c r="GQ57" s="10"/>
      <c r="GR57" s="11"/>
      <c r="GS57" s="10"/>
      <c r="GT57" s="11"/>
      <c r="GU57" s="10"/>
      <c r="GV57" s="7"/>
      <c r="GW57" s="7">
        <f t="shared" si="57"/>
        <v>0</v>
      </c>
    </row>
    <row r="58" spans="1:205" x14ac:dyDescent="0.2">
      <c r="A58" s="6">
        <v>8</v>
      </c>
      <c r="B58" s="6">
        <v>1</v>
      </c>
      <c r="C58" s="6"/>
      <c r="D58" s="6"/>
      <c r="E58" s="3" t="s">
        <v>130</v>
      </c>
      <c r="F58" s="6">
        <f>$B$58*COUNTIF(V58:GU58,"e")</f>
        <v>0</v>
      </c>
      <c r="G58" s="6">
        <f>$B$58*COUNTIF(V58:GU58,"z")</f>
        <v>2</v>
      </c>
      <c r="H58" s="6">
        <f t="shared" si="37"/>
        <v>60</v>
      </c>
      <c r="I58" s="6">
        <f t="shared" si="38"/>
        <v>0</v>
      </c>
      <c r="J58" s="6">
        <f t="shared" si="39"/>
        <v>15</v>
      </c>
      <c r="K58" s="6">
        <f t="shared" si="40"/>
        <v>0</v>
      </c>
      <c r="L58" s="6">
        <f t="shared" si="41"/>
        <v>0</v>
      </c>
      <c r="M58" s="6">
        <f t="shared" si="42"/>
        <v>0</v>
      </c>
      <c r="N58" s="6">
        <f t="shared" si="43"/>
        <v>0</v>
      </c>
      <c r="O58" s="6">
        <f t="shared" si="44"/>
        <v>45</v>
      </c>
      <c r="P58" s="6">
        <f t="shared" si="45"/>
        <v>0</v>
      </c>
      <c r="Q58" s="6">
        <f t="shared" si="46"/>
        <v>0</v>
      </c>
      <c r="R58" s="6">
        <f t="shared" si="47"/>
        <v>0</v>
      </c>
      <c r="S58" s="7">
        <f t="shared" si="48"/>
        <v>4</v>
      </c>
      <c r="T58" s="7">
        <f t="shared" si="49"/>
        <v>0</v>
      </c>
      <c r="U58" s="7">
        <f>$B$58*2.37</f>
        <v>2.37</v>
      </c>
      <c r="V58" s="11"/>
      <c r="W58" s="10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7"/>
      <c r="AK58" s="11"/>
      <c r="AL58" s="10"/>
      <c r="AM58" s="11"/>
      <c r="AN58" s="10"/>
      <c r="AO58" s="11"/>
      <c r="AP58" s="10"/>
      <c r="AQ58" s="7"/>
      <c r="AR58" s="7">
        <f t="shared" si="50"/>
        <v>0</v>
      </c>
      <c r="AS58" s="11"/>
      <c r="AT58" s="10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7"/>
      <c r="BH58" s="11"/>
      <c r="BI58" s="10"/>
      <c r="BJ58" s="11"/>
      <c r="BK58" s="10"/>
      <c r="BL58" s="11"/>
      <c r="BM58" s="10"/>
      <c r="BN58" s="7"/>
      <c r="BO58" s="7">
        <f t="shared" si="51"/>
        <v>0</v>
      </c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11"/>
      <c r="CF58" s="10"/>
      <c r="CG58" s="11"/>
      <c r="CH58" s="10"/>
      <c r="CI58" s="11"/>
      <c r="CJ58" s="10"/>
      <c r="CK58" s="7"/>
      <c r="CL58" s="7">
        <f t="shared" si="52"/>
        <v>0</v>
      </c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11"/>
      <c r="CZ58" s="10"/>
      <c r="DA58" s="7"/>
      <c r="DB58" s="11"/>
      <c r="DC58" s="10"/>
      <c r="DD58" s="11"/>
      <c r="DE58" s="10"/>
      <c r="DF58" s="11"/>
      <c r="DG58" s="10"/>
      <c r="DH58" s="7"/>
      <c r="DI58" s="7">
        <f t="shared" si="53"/>
        <v>0</v>
      </c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11"/>
      <c r="DU58" s="10"/>
      <c r="DV58" s="11"/>
      <c r="DW58" s="10"/>
      <c r="DX58" s="7"/>
      <c r="DY58" s="11"/>
      <c r="DZ58" s="10"/>
      <c r="EA58" s="11"/>
      <c r="EB58" s="10"/>
      <c r="EC58" s="11"/>
      <c r="ED58" s="10"/>
      <c r="EE58" s="7"/>
      <c r="EF58" s="7">
        <f t="shared" si="54"/>
        <v>0</v>
      </c>
      <c r="EG58" s="11"/>
      <c r="EH58" s="10"/>
      <c r="EI58" s="11">
        <f>$B$58*15</f>
        <v>15</v>
      </c>
      <c r="EJ58" s="10" t="s">
        <v>60</v>
      </c>
      <c r="EK58" s="11"/>
      <c r="EL58" s="10"/>
      <c r="EM58" s="11"/>
      <c r="EN58" s="10"/>
      <c r="EO58" s="11"/>
      <c r="EP58" s="10"/>
      <c r="EQ58" s="11"/>
      <c r="ER58" s="10"/>
      <c r="ES58" s="11">
        <f>$B$58*45</f>
        <v>45</v>
      </c>
      <c r="ET58" s="10" t="s">
        <v>60</v>
      </c>
      <c r="EU58" s="7">
        <f>$B$58*4</f>
        <v>4</v>
      </c>
      <c r="EV58" s="11"/>
      <c r="EW58" s="10"/>
      <c r="EX58" s="11"/>
      <c r="EY58" s="10"/>
      <c r="EZ58" s="11"/>
      <c r="FA58" s="10"/>
      <c r="FB58" s="7"/>
      <c r="FC58" s="7">
        <f t="shared" si="55"/>
        <v>4</v>
      </c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7"/>
      <c r="FZ58" s="7">
        <f t="shared" si="56"/>
        <v>0</v>
      </c>
      <c r="GA58" s="11"/>
      <c r="GB58" s="10"/>
      <c r="GC58" s="11"/>
      <c r="GD58" s="10"/>
      <c r="GE58" s="11"/>
      <c r="GF58" s="10"/>
      <c r="GG58" s="11"/>
      <c r="GH58" s="10"/>
      <c r="GI58" s="11"/>
      <c r="GJ58" s="10"/>
      <c r="GK58" s="11"/>
      <c r="GL58" s="10"/>
      <c r="GM58" s="11"/>
      <c r="GN58" s="10"/>
      <c r="GO58" s="7"/>
      <c r="GP58" s="11"/>
      <c r="GQ58" s="10"/>
      <c r="GR58" s="11"/>
      <c r="GS58" s="10"/>
      <c r="GT58" s="11"/>
      <c r="GU58" s="10"/>
      <c r="GV58" s="7"/>
      <c r="GW58" s="7">
        <f t="shared" si="57"/>
        <v>0</v>
      </c>
    </row>
    <row r="59" spans="1:205" x14ac:dyDescent="0.2">
      <c r="A59" s="6"/>
      <c r="B59" s="6"/>
      <c r="C59" s="6"/>
      <c r="D59" s="6" t="s">
        <v>131</v>
      </c>
      <c r="E59" s="3" t="s">
        <v>132</v>
      </c>
      <c r="F59" s="6">
        <f>COUNTIF(V59:GU59,"e")</f>
        <v>1</v>
      </c>
      <c r="G59" s="6">
        <f>COUNTIF(V59:GU59,"z")</f>
        <v>1</v>
      </c>
      <c r="H59" s="6">
        <f t="shared" si="37"/>
        <v>60</v>
      </c>
      <c r="I59" s="6">
        <f t="shared" si="38"/>
        <v>30</v>
      </c>
      <c r="J59" s="6">
        <f t="shared" si="39"/>
        <v>0</v>
      </c>
      <c r="K59" s="6">
        <f t="shared" si="40"/>
        <v>0</v>
      </c>
      <c r="L59" s="6">
        <f t="shared" si="41"/>
        <v>0</v>
      </c>
      <c r="M59" s="6">
        <f t="shared" si="42"/>
        <v>0</v>
      </c>
      <c r="N59" s="6">
        <f t="shared" si="43"/>
        <v>0</v>
      </c>
      <c r="O59" s="6">
        <f t="shared" si="44"/>
        <v>0</v>
      </c>
      <c r="P59" s="6">
        <f t="shared" si="45"/>
        <v>0</v>
      </c>
      <c r="Q59" s="6">
        <f t="shared" si="46"/>
        <v>30</v>
      </c>
      <c r="R59" s="6">
        <f t="shared" si="47"/>
        <v>0</v>
      </c>
      <c r="S59" s="7">
        <f t="shared" si="48"/>
        <v>6</v>
      </c>
      <c r="T59" s="7">
        <f t="shared" si="49"/>
        <v>3</v>
      </c>
      <c r="U59" s="7">
        <v>3.5</v>
      </c>
      <c r="V59" s="11"/>
      <c r="W59" s="10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7"/>
      <c r="AK59" s="11"/>
      <c r="AL59" s="10"/>
      <c r="AM59" s="11"/>
      <c r="AN59" s="10"/>
      <c r="AO59" s="11"/>
      <c r="AP59" s="10"/>
      <c r="AQ59" s="7"/>
      <c r="AR59" s="7">
        <f t="shared" si="50"/>
        <v>0</v>
      </c>
      <c r="AS59" s="11"/>
      <c r="AT59" s="10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7"/>
      <c r="BO59" s="7">
        <f t="shared" si="51"/>
        <v>0</v>
      </c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11"/>
      <c r="CF59" s="10"/>
      <c r="CG59" s="11"/>
      <c r="CH59" s="10"/>
      <c r="CI59" s="11"/>
      <c r="CJ59" s="10"/>
      <c r="CK59" s="7"/>
      <c r="CL59" s="7">
        <f t="shared" si="52"/>
        <v>0</v>
      </c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11"/>
      <c r="CZ59" s="10"/>
      <c r="DA59" s="7"/>
      <c r="DB59" s="11"/>
      <c r="DC59" s="10"/>
      <c r="DD59" s="11"/>
      <c r="DE59" s="10"/>
      <c r="DF59" s="11"/>
      <c r="DG59" s="10"/>
      <c r="DH59" s="7"/>
      <c r="DI59" s="7">
        <f t="shared" si="53"/>
        <v>0</v>
      </c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11"/>
      <c r="DU59" s="10"/>
      <c r="DV59" s="11"/>
      <c r="DW59" s="10"/>
      <c r="DX59" s="7"/>
      <c r="DY59" s="11"/>
      <c r="DZ59" s="10"/>
      <c r="EA59" s="11"/>
      <c r="EB59" s="10"/>
      <c r="EC59" s="11"/>
      <c r="ED59" s="10"/>
      <c r="EE59" s="7"/>
      <c r="EF59" s="7">
        <f t="shared" si="54"/>
        <v>0</v>
      </c>
      <c r="EG59" s="11">
        <v>30</v>
      </c>
      <c r="EH59" s="10" t="s">
        <v>74</v>
      </c>
      <c r="EI59" s="11"/>
      <c r="EJ59" s="10"/>
      <c r="EK59" s="11"/>
      <c r="EL59" s="10"/>
      <c r="EM59" s="11"/>
      <c r="EN59" s="10"/>
      <c r="EO59" s="11"/>
      <c r="EP59" s="10"/>
      <c r="EQ59" s="11"/>
      <c r="ER59" s="10"/>
      <c r="ES59" s="11"/>
      <c r="ET59" s="10"/>
      <c r="EU59" s="7">
        <v>3</v>
      </c>
      <c r="EV59" s="11"/>
      <c r="EW59" s="10"/>
      <c r="EX59" s="11">
        <v>30</v>
      </c>
      <c r="EY59" s="10" t="s">
        <v>60</v>
      </c>
      <c r="EZ59" s="11"/>
      <c r="FA59" s="10"/>
      <c r="FB59" s="7">
        <v>3</v>
      </c>
      <c r="FC59" s="7">
        <f t="shared" si="55"/>
        <v>6</v>
      </c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7"/>
      <c r="FZ59" s="7">
        <f t="shared" si="56"/>
        <v>0</v>
      </c>
      <c r="GA59" s="11"/>
      <c r="GB59" s="10"/>
      <c r="GC59" s="11"/>
      <c r="GD59" s="10"/>
      <c r="GE59" s="11"/>
      <c r="GF59" s="10"/>
      <c r="GG59" s="11"/>
      <c r="GH59" s="10"/>
      <c r="GI59" s="11"/>
      <c r="GJ59" s="10"/>
      <c r="GK59" s="11"/>
      <c r="GL59" s="10"/>
      <c r="GM59" s="11"/>
      <c r="GN59" s="10"/>
      <c r="GO59" s="7"/>
      <c r="GP59" s="11"/>
      <c r="GQ59" s="10"/>
      <c r="GR59" s="11"/>
      <c r="GS59" s="10"/>
      <c r="GT59" s="11"/>
      <c r="GU59" s="10"/>
      <c r="GV59" s="7"/>
      <c r="GW59" s="7">
        <f t="shared" si="57"/>
        <v>0</v>
      </c>
    </row>
    <row r="60" spans="1:205" x14ac:dyDescent="0.2">
      <c r="A60" s="6">
        <v>9</v>
      </c>
      <c r="B60" s="6">
        <v>1</v>
      </c>
      <c r="C60" s="6"/>
      <c r="D60" s="6"/>
      <c r="E60" s="3" t="s">
        <v>133</v>
      </c>
      <c r="F60" s="6">
        <f>$B$60*COUNTIF(V60:GU60,"e")</f>
        <v>0</v>
      </c>
      <c r="G60" s="6">
        <f>$B$60*COUNTIF(V60:GU60,"z")</f>
        <v>1</v>
      </c>
      <c r="H60" s="6">
        <f t="shared" si="37"/>
        <v>15</v>
      </c>
      <c r="I60" s="6">
        <f t="shared" si="38"/>
        <v>15</v>
      </c>
      <c r="J60" s="6">
        <f t="shared" si="39"/>
        <v>0</v>
      </c>
      <c r="K60" s="6">
        <f t="shared" si="40"/>
        <v>0</v>
      </c>
      <c r="L60" s="6">
        <f t="shared" si="41"/>
        <v>0</v>
      </c>
      <c r="M60" s="6">
        <f t="shared" si="42"/>
        <v>0</v>
      </c>
      <c r="N60" s="6">
        <f t="shared" si="43"/>
        <v>0</v>
      </c>
      <c r="O60" s="6">
        <f t="shared" si="44"/>
        <v>0</v>
      </c>
      <c r="P60" s="6">
        <f t="shared" si="45"/>
        <v>0</v>
      </c>
      <c r="Q60" s="6">
        <f t="shared" si="46"/>
        <v>0</v>
      </c>
      <c r="R60" s="6">
        <f t="shared" si="47"/>
        <v>0</v>
      </c>
      <c r="S60" s="7">
        <f t="shared" si="48"/>
        <v>1</v>
      </c>
      <c r="T60" s="7">
        <f t="shared" si="49"/>
        <v>0</v>
      </c>
      <c r="U60" s="7">
        <f>$B$60*0.5</f>
        <v>0.5</v>
      </c>
      <c r="V60" s="11"/>
      <c r="W60" s="10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7"/>
      <c r="AK60" s="11"/>
      <c r="AL60" s="10"/>
      <c r="AM60" s="11"/>
      <c r="AN60" s="10"/>
      <c r="AO60" s="11"/>
      <c r="AP60" s="10"/>
      <c r="AQ60" s="7"/>
      <c r="AR60" s="7">
        <f t="shared" si="50"/>
        <v>0</v>
      </c>
      <c r="AS60" s="11"/>
      <c r="AT60" s="10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7"/>
      <c r="BH60" s="11"/>
      <c r="BI60" s="10"/>
      <c r="BJ60" s="11"/>
      <c r="BK60" s="10"/>
      <c r="BL60" s="11"/>
      <c r="BM60" s="10"/>
      <c r="BN60" s="7"/>
      <c r="BO60" s="7">
        <f t="shared" si="51"/>
        <v>0</v>
      </c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11"/>
      <c r="CF60" s="10"/>
      <c r="CG60" s="11"/>
      <c r="CH60" s="10"/>
      <c r="CI60" s="11"/>
      <c r="CJ60" s="10"/>
      <c r="CK60" s="7"/>
      <c r="CL60" s="7">
        <f t="shared" si="52"/>
        <v>0</v>
      </c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11"/>
      <c r="CZ60" s="10"/>
      <c r="DA60" s="7"/>
      <c r="DB60" s="11"/>
      <c r="DC60" s="10"/>
      <c r="DD60" s="11"/>
      <c r="DE60" s="10"/>
      <c r="DF60" s="11"/>
      <c r="DG60" s="10"/>
      <c r="DH60" s="7"/>
      <c r="DI60" s="7">
        <f t="shared" si="53"/>
        <v>0</v>
      </c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11"/>
      <c r="DU60" s="10"/>
      <c r="DV60" s="11"/>
      <c r="DW60" s="10"/>
      <c r="DX60" s="7"/>
      <c r="DY60" s="11"/>
      <c r="DZ60" s="10"/>
      <c r="EA60" s="11"/>
      <c r="EB60" s="10"/>
      <c r="EC60" s="11"/>
      <c r="ED60" s="10"/>
      <c r="EE60" s="7"/>
      <c r="EF60" s="7">
        <f t="shared" si="54"/>
        <v>0</v>
      </c>
      <c r="EG60" s="11"/>
      <c r="EH60" s="10"/>
      <c r="EI60" s="11"/>
      <c r="EJ60" s="10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7"/>
      <c r="FC60" s="7">
        <f t="shared" si="55"/>
        <v>0</v>
      </c>
      <c r="FD60" s="11">
        <f>$B$60*15</f>
        <v>15</v>
      </c>
      <c r="FE60" s="10" t="s">
        <v>60</v>
      </c>
      <c r="FF60" s="11"/>
      <c r="FG60" s="10"/>
      <c r="FH60" s="11"/>
      <c r="FI60" s="10"/>
      <c r="FJ60" s="11"/>
      <c r="FK60" s="10"/>
      <c r="FL60" s="11"/>
      <c r="FM60" s="10"/>
      <c r="FN60" s="11"/>
      <c r="FO60" s="10"/>
      <c r="FP60" s="11"/>
      <c r="FQ60" s="10"/>
      <c r="FR60" s="7">
        <f>$B$60*1</f>
        <v>1</v>
      </c>
      <c r="FS60" s="11"/>
      <c r="FT60" s="10"/>
      <c r="FU60" s="11"/>
      <c r="FV60" s="10"/>
      <c r="FW60" s="11"/>
      <c r="FX60" s="10"/>
      <c r="FY60" s="7"/>
      <c r="FZ60" s="7">
        <f t="shared" si="56"/>
        <v>1</v>
      </c>
      <c r="GA60" s="11"/>
      <c r="GB60" s="10"/>
      <c r="GC60" s="11"/>
      <c r="GD60" s="10"/>
      <c r="GE60" s="11"/>
      <c r="GF60" s="10"/>
      <c r="GG60" s="11"/>
      <c r="GH60" s="10"/>
      <c r="GI60" s="11"/>
      <c r="GJ60" s="10"/>
      <c r="GK60" s="11"/>
      <c r="GL60" s="10"/>
      <c r="GM60" s="11"/>
      <c r="GN60" s="10"/>
      <c r="GO60" s="7"/>
      <c r="GP60" s="11"/>
      <c r="GQ60" s="10"/>
      <c r="GR60" s="11"/>
      <c r="GS60" s="10"/>
      <c r="GT60" s="11"/>
      <c r="GU60" s="10"/>
      <c r="GV60" s="7"/>
      <c r="GW60" s="7">
        <f t="shared" si="57"/>
        <v>0</v>
      </c>
    </row>
    <row r="61" spans="1:205" x14ac:dyDescent="0.2">
      <c r="A61" s="6"/>
      <c r="B61" s="6"/>
      <c r="C61" s="6"/>
      <c r="D61" s="6" t="s">
        <v>134</v>
      </c>
      <c r="E61" s="3" t="s">
        <v>135</v>
      </c>
      <c r="F61" s="6">
        <f>COUNTIF(V61:GU61,"e")</f>
        <v>0</v>
      </c>
      <c r="G61" s="6">
        <f>COUNTIF(V61:GU61,"z")</f>
        <v>3</v>
      </c>
      <c r="H61" s="6">
        <f t="shared" si="37"/>
        <v>75</v>
      </c>
      <c r="I61" s="6">
        <f t="shared" si="38"/>
        <v>30</v>
      </c>
      <c r="J61" s="6">
        <f t="shared" si="39"/>
        <v>15</v>
      </c>
      <c r="K61" s="6">
        <f t="shared" si="40"/>
        <v>0</v>
      </c>
      <c r="L61" s="6">
        <f t="shared" si="41"/>
        <v>0</v>
      </c>
      <c r="M61" s="6">
        <f t="shared" si="42"/>
        <v>0</v>
      </c>
      <c r="N61" s="6">
        <f t="shared" si="43"/>
        <v>0</v>
      </c>
      <c r="O61" s="6">
        <f t="shared" si="44"/>
        <v>0</v>
      </c>
      <c r="P61" s="6">
        <f t="shared" si="45"/>
        <v>0</v>
      </c>
      <c r="Q61" s="6">
        <f t="shared" si="46"/>
        <v>30</v>
      </c>
      <c r="R61" s="6">
        <f t="shared" si="47"/>
        <v>0</v>
      </c>
      <c r="S61" s="7">
        <f t="shared" si="48"/>
        <v>4</v>
      </c>
      <c r="T61" s="7">
        <f t="shared" si="49"/>
        <v>1.5</v>
      </c>
      <c r="U61" s="7">
        <v>2.7</v>
      </c>
      <c r="V61" s="11"/>
      <c r="W61" s="10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7"/>
      <c r="AK61" s="11"/>
      <c r="AL61" s="10"/>
      <c r="AM61" s="11"/>
      <c r="AN61" s="10"/>
      <c r="AO61" s="11"/>
      <c r="AP61" s="10"/>
      <c r="AQ61" s="7"/>
      <c r="AR61" s="7">
        <f t="shared" si="50"/>
        <v>0</v>
      </c>
      <c r="AS61" s="11"/>
      <c r="AT61" s="10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7"/>
      <c r="BH61" s="11"/>
      <c r="BI61" s="10"/>
      <c r="BJ61" s="11"/>
      <c r="BK61" s="10"/>
      <c r="BL61" s="11"/>
      <c r="BM61" s="10"/>
      <c r="BN61" s="7"/>
      <c r="BO61" s="7">
        <f t="shared" si="51"/>
        <v>0</v>
      </c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11"/>
      <c r="CF61" s="10"/>
      <c r="CG61" s="11"/>
      <c r="CH61" s="10"/>
      <c r="CI61" s="11"/>
      <c r="CJ61" s="10"/>
      <c r="CK61" s="7"/>
      <c r="CL61" s="7">
        <f t="shared" si="52"/>
        <v>0</v>
      </c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11"/>
      <c r="CZ61" s="10"/>
      <c r="DA61" s="7"/>
      <c r="DB61" s="11"/>
      <c r="DC61" s="10"/>
      <c r="DD61" s="11"/>
      <c r="DE61" s="10"/>
      <c r="DF61" s="11"/>
      <c r="DG61" s="10"/>
      <c r="DH61" s="7"/>
      <c r="DI61" s="7">
        <f t="shared" si="53"/>
        <v>0</v>
      </c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11"/>
      <c r="DU61" s="10"/>
      <c r="DV61" s="11"/>
      <c r="DW61" s="10"/>
      <c r="DX61" s="7"/>
      <c r="DY61" s="11"/>
      <c r="DZ61" s="10"/>
      <c r="EA61" s="11"/>
      <c r="EB61" s="10"/>
      <c r="EC61" s="11"/>
      <c r="ED61" s="10"/>
      <c r="EE61" s="7"/>
      <c r="EF61" s="7">
        <f t="shared" si="54"/>
        <v>0</v>
      </c>
      <c r="EG61" s="11"/>
      <c r="EH61" s="10"/>
      <c r="EI61" s="11"/>
      <c r="EJ61" s="10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7"/>
      <c r="FC61" s="7">
        <f t="shared" si="55"/>
        <v>0</v>
      </c>
      <c r="FD61" s="11">
        <v>30</v>
      </c>
      <c r="FE61" s="10" t="s">
        <v>60</v>
      </c>
      <c r="FF61" s="11">
        <v>15</v>
      </c>
      <c r="FG61" s="10" t="s">
        <v>60</v>
      </c>
      <c r="FH61" s="11"/>
      <c r="FI61" s="10"/>
      <c r="FJ61" s="11"/>
      <c r="FK61" s="10"/>
      <c r="FL61" s="11"/>
      <c r="FM61" s="10"/>
      <c r="FN61" s="11"/>
      <c r="FO61" s="10"/>
      <c r="FP61" s="11"/>
      <c r="FQ61" s="10"/>
      <c r="FR61" s="7">
        <v>2.5</v>
      </c>
      <c r="FS61" s="11"/>
      <c r="FT61" s="10"/>
      <c r="FU61" s="11">
        <v>30</v>
      </c>
      <c r="FV61" s="10" t="s">
        <v>60</v>
      </c>
      <c r="FW61" s="11"/>
      <c r="FX61" s="10"/>
      <c r="FY61" s="7">
        <v>1.5</v>
      </c>
      <c r="FZ61" s="7">
        <f t="shared" si="56"/>
        <v>4</v>
      </c>
      <c r="GA61" s="11"/>
      <c r="GB61" s="10"/>
      <c r="GC61" s="11"/>
      <c r="GD61" s="10"/>
      <c r="GE61" s="11"/>
      <c r="GF61" s="10"/>
      <c r="GG61" s="11"/>
      <c r="GH61" s="10"/>
      <c r="GI61" s="11"/>
      <c r="GJ61" s="10"/>
      <c r="GK61" s="11"/>
      <c r="GL61" s="10"/>
      <c r="GM61" s="11"/>
      <c r="GN61" s="10"/>
      <c r="GO61" s="7"/>
      <c r="GP61" s="11"/>
      <c r="GQ61" s="10"/>
      <c r="GR61" s="11"/>
      <c r="GS61" s="10"/>
      <c r="GT61" s="11"/>
      <c r="GU61" s="10"/>
      <c r="GV61" s="7"/>
      <c r="GW61" s="7">
        <f t="shared" si="57"/>
        <v>0</v>
      </c>
    </row>
    <row r="62" spans="1:205" x14ac:dyDescent="0.2">
      <c r="A62" s="6">
        <v>10</v>
      </c>
      <c r="B62" s="6">
        <v>1</v>
      </c>
      <c r="C62" s="6"/>
      <c r="D62" s="6"/>
      <c r="E62" s="3" t="s">
        <v>136</v>
      </c>
      <c r="F62" s="6">
        <f>$B$62*COUNTIF(V62:GU62,"e")</f>
        <v>0</v>
      </c>
      <c r="G62" s="6">
        <f>$B$62*COUNTIF(V62:GU62,"z")</f>
        <v>1</v>
      </c>
      <c r="H62" s="6">
        <f t="shared" si="37"/>
        <v>15</v>
      </c>
      <c r="I62" s="6">
        <f t="shared" si="38"/>
        <v>15</v>
      </c>
      <c r="J62" s="6">
        <f t="shared" si="39"/>
        <v>0</v>
      </c>
      <c r="K62" s="6">
        <f t="shared" si="40"/>
        <v>0</v>
      </c>
      <c r="L62" s="6">
        <f t="shared" si="41"/>
        <v>0</v>
      </c>
      <c r="M62" s="6">
        <f t="shared" si="42"/>
        <v>0</v>
      </c>
      <c r="N62" s="6">
        <f t="shared" si="43"/>
        <v>0</v>
      </c>
      <c r="O62" s="6">
        <f t="shared" si="44"/>
        <v>0</v>
      </c>
      <c r="P62" s="6">
        <f t="shared" si="45"/>
        <v>0</v>
      </c>
      <c r="Q62" s="6">
        <f t="shared" si="46"/>
        <v>0</v>
      </c>
      <c r="R62" s="6">
        <f t="shared" si="47"/>
        <v>0</v>
      </c>
      <c r="S62" s="7">
        <f t="shared" si="48"/>
        <v>1</v>
      </c>
      <c r="T62" s="7">
        <f t="shared" si="49"/>
        <v>0</v>
      </c>
      <c r="U62" s="7">
        <f>$B$62*0.67</f>
        <v>0.67</v>
      </c>
      <c r="V62" s="11"/>
      <c r="W62" s="10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7"/>
      <c r="AK62" s="11"/>
      <c r="AL62" s="10"/>
      <c r="AM62" s="11"/>
      <c r="AN62" s="10"/>
      <c r="AO62" s="11"/>
      <c r="AP62" s="10"/>
      <c r="AQ62" s="7"/>
      <c r="AR62" s="7">
        <f t="shared" si="50"/>
        <v>0</v>
      </c>
      <c r="AS62" s="11"/>
      <c r="AT62" s="10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7"/>
      <c r="BH62" s="11"/>
      <c r="BI62" s="10"/>
      <c r="BJ62" s="11"/>
      <c r="BK62" s="10"/>
      <c r="BL62" s="11"/>
      <c r="BM62" s="10"/>
      <c r="BN62" s="7"/>
      <c r="BO62" s="7">
        <f t="shared" si="51"/>
        <v>0</v>
      </c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11"/>
      <c r="CF62" s="10"/>
      <c r="CG62" s="11"/>
      <c r="CH62" s="10"/>
      <c r="CI62" s="11"/>
      <c r="CJ62" s="10"/>
      <c r="CK62" s="7"/>
      <c r="CL62" s="7">
        <f t="shared" si="52"/>
        <v>0</v>
      </c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11"/>
      <c r="CZ62" s="10"/>
      <c r="DA62" s="7"/>
      <c r="DB62" s="11"/>
      <c r="DC62" s="10"/>
      <c r="DD62" s="11"/>
      <c r="DE62" s="10"/>
      <c r="DF62" s="11"/>
      <c r="DG62" s="10"/>
      <c r="DH62" s="7"/>
      <c r="DI62" s="7">
        <f t="shared" si="53"/>
        <v>0</v>
      </c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11"/>
      <c r="DU62" s="10"/>
      <c r="DV62" s="11"/>
      <c r="DW62" s="10"/>
      <c r="DX62" s="7"/>
      <c r="DY62" s="11"/>
      <c r="DZ62" s="10"/>
      <c r="EA62" s="11"/>
      <c r="EB62" s="10"/>
      <c r="EC62" s="11"/>
      <c r="ED62" s="10"/>
      <c r="EE62" s="7"/>
      <c r="EF62" s="7">
        <f t="shared" si="54"/>
        <v>0</v>
      </c>
      <c r="EG62" s="11"/>
      <c r="EH62" s="10"/>
      <c r="EI62" s="11"/>
      <c r="EJ62" s="10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7"/>
      <c r="FC62" s="7">
        <f t="shared" si="55"/>
        <v>0</v>
      </c>
      <c r="FD62" s="11">
        <f>$B$62*15</f>
        <v>15</v>
      </c>
      <c r="FE62" s="10" t="s">
        <v>60</v>
      </c>
      <c r="FF62" s="11"/>
      <c r="FG62" s="10"/>
      <c r="FH62" s="11"/>
      <c r="FI62" s="10"/>
      <c r="FJ62" s="11"/>
      <c r="FK62" s="10"/>
      <c r="FL62" s="11"/>
      <c r="FM62" s="10"/>
      <c r="FN62" s="11"/>
      <c r="FO62" s="10"/>
      <c r="FP62" s="11"/>
      <c r="FQ62" s="10"/>
      <c r="FR62" s="7">
        <f>$B$62*1</f>
        <v>1</v>
      </c>
      <c r="FS62" s="11"/>
      <c r="FT62" s="10"/>
      <c r="FU62" s="11"/>
      <c r="FV62" s="10"/>
      <c r="FW62" s="11"/>
      <c r="FX62" s="10"/>
      <c r="FY62" s="7"/>
      <c r="FZ62" s="7">
        <f t="shared" si="56"/>
        <v>1</v>
      </c>
      <c r="GA62" s="11"/>
      <c r="GB62" s="10"/>
      <c r="GC62" s="11"/>
      <c r="GD62" s="10"/>
      <c r="GE62" s="11"/>
      <c r="GF62" s="10"/>
      <c r="GG62" s="11"/>
      <c r="GH62" s="10"/>
      <c r="GI62" s="11"/>
      <c r="GJ62" s="10"/>
      <c r="GK62" s="11"/>
      <c r="GL62" s="10"/>
      <c r="GM62" s="11"/>
      <c r="GN62" s="10"/>
      <c r="GO62" s="7"/>
      <c r="GP62" s="11"/>
      <c r="GQ62" s="10"/>
      <c r="GR62" s="11"/>
      <c r="GS62" s="10"/>
      <c r="GT62" s="11"/>
      <c r="GU62" s="10"/>
      <c r="GV62" s="7"/>
      <c r="GW62" s="7">
        <f t="shared" si="57"/>
        <v>0</v>
      </c>
    </row>
    <row r="63" spans="1:205" x14ac:dyDescent="0.2">
      <c r="A63" s="6">
        <v>12</v>
      </c>
      <c r="B63" s="6">
        <v>1</v>
      </c>
      <c r="C63" s="6"/>
      <c r="D63" s="6"/>
      <c r="E63" s="3" t="s">
        <v>137</v>
      </c>
      <c r="F63" s="6">
        <f>$B$63*COUNTIF(V63:GU63,"e")</f>
        <v>0</v>
      </c>
      <c r="G63" s="6">
        <f>$B$63*COUNTIF(V63:GU63,"z")</f>
        <v>1</v>
      </c>
      <c r="H63" s="6">
        <f t="shared" si="37"/>
        <v>0</v>
      </c>
      <c r="I63" s="6">
        <f t="shared" si="38"/>
        <v>0</v>
      </c>
      <c r="J63" s="6">
        <f t="shared" si="39"/>
        <v>0</v>
      </c>
      <c r="K63" s="6">
        <f t="shared" si="40"/>
        <v>0</v>
      </c>
      <c r="L63" s="6">
        <f t="shared" si="41"/>
        <v>0</v>
      </c>
      <c r="M63" s="6">
        <f t="shared" si="42"/>
        <v>0</v>
      </c>
      <c r="N63" s="6">
        <f t="shared" si="43"/>
        <v>0</v>
      </c>
      <c r="O63" s="6">
        <f t="shared" si="44"/>
        <v>0</v>
      </c>
      <c r="P63" s="6">
        <f t="shared" si="45"/>
        <v>0</v>
      </c>
      <c r="Q63" s="6">
        <f t="shared" si="46"/>
        <v>0</v>
      </c>
      <c r="R63" s="6">
        <f t="shared" si="47"/>
        <v>0</v>
      </c>
      <c r="S63" s="7">
        <f t="shared" si="48"/>
        <v>15</v>
      </c>
      <c r="T63" s="7">
        <f t="shared" si="49"/>
        <v>0</v>
      </c>
      <c r="U63" s="7">
        <f>$B$63*6.3</f>
        <v>6.3</v>
      </c>
      <c r="V63" s="11"/>
      <c r="W63" s="10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7"/>
      <c r="AK63" s="11"/>
      <c r="AL63" s="10"/>
      <c r="AM63" s="11"/>
      <c r="AN63" s="10"/>
      <c r="AO63" s="11"/>
      <c r="AP63" s="10"/>
      <c r="AQ63" s="7"/>
      <c r="AR63" s="7">
        <f t="shared" si="50"/>
        <v>0</v>
      </c>
      <c r="AS63" s="11"/>
      <c r="AT63" s="10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7"/>
      <c r="BH63" s="11"/>
      <c r="BI63" s="10"/>
      <c r="BJ63" s="11"/>
      <c r="BK63" s="10"/>
      <c r="BL63" s="11"/>
      <c r="BM63" s="10"/>
      <c r="BN63" s="7"/>
      <c r="BO63" s="7">
        <f t="shared" si="51"/>
        <v>0</v>
      </c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11"/>
      <c r="CF63" s="10"/>
      <c r="CG63" s="11"/>
      <c r="CH63" s="10"/>
      <c r="CI63" s="11"/>
      <c r="CJ63" s="10"/>
      <c r="CK63" s="7"/>
      <c r="CL63" s="7">
        <f t="shared" si="52"/>
        <v>0</v>
      </c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11"/>
      <c r="CZ63" s="10"/>
      <c r="DA63" s="7"/>
      <c r="DB63" s="11"/>
      <c r="DC63" s="10"/>
      <c r="DD63" s="11"/>
      <c r="DE63" s="10"/>
      <c r="DF63" s="11"/>
      <c r="DG63" s="10"/>
      <c r="DH63" s="7"/>
      <c r="DI63" s="7">
        <f t="shared" si="53"/>
        <v>0</v>
      </c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11"/>
      <c r="DU63" s="10"/>
      <c r="DV63" s="11"/>
      <c r="DW63" s="10"/>
      <c r="DX63" s="7"/>
      <c r="DY63" s="11"/>
      <c r="DZ63" s="10"/>
      <c r="EA63" s="11"/>
      <c r="EB63" s="10"/>
      <c r="EC63" s="11"/>
      <c r="ED63" s="10"/>
      <c r="EE63" s="7"/>
      <c r="EF63" s="7">
        <f t="shared" si="54"/>
        <v>0</v>
      </c>
      <c r="EG63" s="11"/>
      <c r="EH63" s="10"/>
      <c r="EI63" s="11"/>
      <c r="EJ63" s="10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7"/>
      <c r="FC63" s="7">
        <f t="shared" si="55"/>
        <v>0</v>
      </c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11">
        <f>$B$63*0</f>
        <v>0</v>
      </c>
      <c r="FO63" s="10" t="s">
        <v>60</v>
      </c>
      <c r="FP63" s="11"/>
      <c r="FQ63" s="10"/>
      <c r="FR63" s="7">
        <f>$B$63*15</f>
        <v>15</v>
      </c>
      <c r="FS63" s="11"/>
      <c r="FT63" s="10"/>
      <c r="FU63" s="11"/>
      <c r="FV63" s="10"/>
      <c r="FW63" s="11"/>
      <c r="FX63" s="10"/>
      <c r="FY63" s="7"/>
      <c r="FZ63" s="7">
        <f t="shared" si="56"/>
        <v>15</v>
      </c>
      <c r="GA63" s="11"/>
      <c r="GB63" s="10"/>
      <c r="GC63" s="11"/>
      <c r="GD63" s="10"/>
      <c r="GE63" s="11"/>
      <c r="GF63" s="10"/>
      <c r="GG63" s="11"/>
      <c r="GH63" s="10"/>
      <c r="GI63" s="11"/>
      <c r="GJ63" s="10"/>
      <c r="GK63" s="11"/>
      <c r="GL63" s="10"/>
      <c r="GM63" s="11"/>
      <c r="GN63" s="10"/>
      <c r="GO63" s="7"/>
      <c r="GP63" s="11"/>
      <c r="GQ63" s="10"/>
      <c r="GR63" s="11"/>
      <c r="GS63" s="10"/>
      <c r="GT63" s="11"/>
      <c r="GU63" s="10"/>
      <c r="GV63" s="7"/>
      <c r="GW63" s="7">
        <f t="shared" si="57"/>
        <v>0</v>
      </c>
    </row>
    <row r="64" spans="1:205" ht="15.95" customHeight="1" x14ac:dyDescent="0.2">
      <c r="A64" s="6"/>
      <c r="B64" s="6"/>
      <c r="C64" s="6"/>
      <c r="D64" s="6"/>
      <c r="E64" s="6" t="s">
        <v>30</v>
      </c>
      <c r="F64" s="6">
        <f t="shared" ref="F64:AK64" si="62">SUM(F37:F63)</f>
        <v>9</v>
      </c>
      <c r="G64" s="6">
        <f t="shared" si="62"/>
        <v>52</v>
      </c>
      <c r="H64" s="6">
        <f t="shared" si="62"/>
        <v>1650</v>
      </c>
      <c r="I64" s="6">
        <f t="shared" si="62"/>
        <v>600</v>
      </c>
      <c r="J64" s="6">
        <f t="shared" si="62"/>
        <v>180</v>
      </c>
      <c r="K64" s="6">
        <f t="shared" si="62"/>
        <v>135</v>
      </c>
      <c r="L64" s="6">
        <f t="shared" si="62"/>
        <v>0</v>
      </c>
      <c r="M64" s="6">
        <f t="shared" si="62"/>
        <v>150</v>
      </c>
      <c r="N64" s="6">
        <f t="shared" si="62"/>
        <v>0</v>
      </c>
      <c r="O64" s="6">
        <f t="shared" si="62"/>
        <v>45</v>
      </c>
      <c r="P64" s="6">
        <f t="shared" si="62"/>
        <v>0</v>
      </c>
      <c r="Q64" s="6">
        <f t="shared" si="62"/>
        <v>540</v>
      </c>
      <c r="R64" s="6">
        <f t="shared" si="62"/>
        <v>0</v>
      </c>
      <c r="S64" s="7">
        <f t="shared" si="62"/>
        <v>139</v>
      </c>
      <c r="T64" s="7">
        <f t="shared" si="62"/>
        <v>38</v>
      </c>
      <c r="U64" s="7">
        <f t="shared" si="62"/>
        <v>73.7</v>
      </c>
      <c r="V64" s="11">
        <f t="shared" si="62"/>
        <v>0</v>
      </c>
      <c r="W64" s="10">
        <f t="shared" si="62"/>
        <v>0</v>
      </c>
      <c r="X64" s="11">
        <f t="shared" si="62"/>
        <v>0</v>
      </c>
      <c r="Y64" s="10">
        <f t="shared" si="62"/>
        <v>0</v>
      </c>
      <c r="Z64" s="11">
        <f t="shared" si="62"/>
        <v>0</v>
      </c>
      <c r="AA64" s="10">
        <f t="shared" si="62"/>
        <v>0</v>
      </c>
      <c r="AB64" s="11">
        <f t="shared" si="62"/>
        <v>0</v>
      </c>
      <c r="AC64" s="10">
        <f t="shared" si="62"/>
        <v>0</v>
      </c>
      <c r="AD64" s="11">
        <f t="shared" si="62"/>
        <v>0</v>
      </c>
      <c r="AE64" s="10">
        <f t="shared" si="62"/>
        <v>0</v>
      </c>
      <c r="AF64" s="11">
        <f t="shared" si="62"/>
        <v>0</v>
      </c>
      <c r="AG64" s="10">
        <f t="shared" si="62"/>
        <v>0</v>
      </c>
      <c r="AH64" s="11">
        <f t="shared" si="62"/>
        <v>0</v>
      </c>
      <c r="AI64" s="10">
        <f t="shared" si="62"/>
        <v>0</v>
      </c>
      <c r="AJ64" s="7">
        <f t="shared" si="62"/>
        <v>0</v>
      </c>
      <c r="AK64" s="11">
        <f t="shared" si="62"/>
        <v>0</v>
      </c>
      <c r="AL64" s="10">
        <f t="shared" ref="AL64:BQ64" si="63">SUM(AL37:AL63)</f>
        <v>0</v>
      </c>
      <c r="AM64" s="11">
        <f t="shared" si="63"/>
        <v>0</v>
      </c>
      <c r="AN64" s="10">
        <f t="shared" si="63"/>
        <v>0</v>
      </c>
      <c r="AO64" s="11">
        <f t="shared" si="63"/>
        <v>0</v>
      </c>
      <c r="AP64" s="10">
        <f t="shared" si="63"/>
        <v>0</v>
      </c>
      <c r="AQ64" s="7">
        <f t="shared" si="63"/>
        <v>0</v>
      </c>
      <c r="AR64" s="7">
        <f t="shared" si="63"/>
        <v>0</v>
      </c>
      <c r="AS64" s="11">
        <f t="shared" si="63"/>
        <v>30</v>
      </c>
      <c r="AT64" s="10">
        <f t="shared" si="63"/>
        <v>0</v>
      </c>
      <c r="AU64" s="11">
        <f t="shared" si="63"/>
        <v>0</v>
      </c>
      <c r="AV64" s="10">
        <f t="shared" si="63"/>
        <v>0</v>
      </c>
      <c r="AW64" s="11">
        <f t="shared" si="63"/>
        <v>0</v>
      </c>
      <c r="AX64" s="10">
        <f t="shared" si="63"/>
        <v>0</v>
      </c>
      <c r="AY64" s="11">
        <f t="shared" si="63"/>
        <v>0</v>
      </c>
      <c r="AZ64" s="10">
        <f t="shared" si="63"/>
        <v>0</v>
      </c>
      <c r="BA64" s="11">
        <f t="shared" si="63"/>
        <v>0</v>
      </c>
      <c r="BB64" s="10">
        <f t="shared" si="63"/>
        <v>0</v>
      </c>
      <c r="BC64" s="11">
        <f t="shared" si="63"/>
        <v>0</v>
      </c>
      <c r="BD64" s="10">
        <f t="shared" si="63"/>
        <v>0</v>
      </c>
      <c r="BE64" s="11">
        <f t="shared" si="63"/>
        <v>0</v>
      </c>
      <c r="BF64" s="10">
        <f t="shared" si="63"/>
        <v>0</v>
      </c>
      <c r="BG64" s="7">
        <f t="shared" si="63"/>
        <v>4</v>
      </c>
      <c r="BH64" s="11">
        <f t="shared" si="63"/>
        <v>0</v>
      </c>
      <c r="BI64" s="10">
        <f t="shared" si="63"/>
        <v>0</v>
      </c>
      <c r="BJ64" s="11">
        <f t="shared" si="63"/>
        <v>0</v>
      </c>
      <c r="BK64" s="10">
        <f t="shared" si="63"/>
        <v>0</v>
      </c>
      <c r="BL64" s="11">
        <f t="shared" si="63"/>
        <v>0</v>
      </c>
      <c r="BM64" s="10">
        <f t="shared" si="63"/>
        <v>0</v>
      </c>
      <c r="BN64" s="7">
        <f t="shared" si="63"/>
        <v>0</v>
      </c>
      <c r="BO64" s="7">
        <f t="shared" si="63"/>
        <v>4</v>
      </c>
      <c r="BP64" s="11">
        <f t="shared" si="63"/>
        <v>135</v>
      </c>
      <c r="BQ64" s="10">
        <f t="shared" si="63"/>
        <v>0</v>
      </c>
      <c r="BR64" s="11">
        <f t="shared" ref="BR64:CW64" si="64">SUM(BR37:BR63)</f>
        <v>75</v>
      </c>
      <c r="BS64" s="10">
        <f t="shared" si="64"/>
        <v>0</v>
      </c>
      <c r="BT64" s="11">
        <f t="shared" si="64"/>
        <v>45</v>
      </c>
      <c r="BU64" s="10">
        <f t="shared" si="64"/>
        <v>0</v>
      </c>
      <c r="BV64" s="11">
        <f t="shared" si="64"/>
        <v>0</v>
      </c>
      <c r="BW64" s="10">
        <f t="shared" si="64"/>
        <v>0</v>
      </c>
      <c r="BX64" s="11">
        <f t="shared" si="64"/>
        <v>15</v>
      </c>
      <c r="BY64" s="10">
        <f t="shared" si="64"/>
        <v>0</v>
      </c>
      <c r="BZ64" s="11">
        <f t="shared" si="64"/>
        <v>0</v>
      </c>
      <c r="CA64" s="10">
        <f t="shared" si="64"/>
        <v>0</v>
      </c>
      <c r="CB64" s="11">
        <f t="shared" si="64"/>
        <v>0</v>
      </c>
      <c r="CC64" s="10">
        <f t="shared" si="64"/>
        <v>0</v>
      </c>
      <c r="CD64" s="7">
        <f t="shared" si="64"/>
        <v>20.5</v>
      </c>
      <c r="CE64" s="11">
        <f t="shared" si="64"/>
        <v>0</v>
      </c>
      <c r="CF64" s="10">
        <f t="shared" si="64"/>
        <v>0</v>
      </c>
      <c r="CG64" s="11">
        <f t="shared" si="64"/>
        <v>135</v>
      </c>
      <c r="CH64" s="10">
        <f t="shared" si="64"/>
        <v>0</v>
      </c>
      <c r="CI64" s="11">
        <f t="shared" si="64"/>
        <v>0</v>
      </c>
      <c r="CJ64" s="10">
        <f t="shared" si="64"/>
        <v>0</v>
      </c>
      <c r="CK64" s="7">
        <f t="shared" si="64"/>
        <v>9.5</v>
      </c>
      <c r="CL64" s="7">
        <f t="shared" si="64"/>
        <v>30</v>
      </c>
      <c r="CM64" s="11">
        <f t="shared" si="64"/>
        <v>135</v>
      </c>
      <c r="CN64" s="10">
        <f t="shared" si="64"/>
        <v>0</v>
      </c>
      <c r="CO64" s="11">
        <f t="shared" si="64"/>
        <v>45</v>
      </c>
      <c r="CP64" s="10">
        <f t="shared" si="64"/>
        <v>0</v>
      </c>
      <c r="CQ64" s="11">
        <f t="shared" si="64"/>
        <v>90</v>
      </c>
      <c r="CR64" s="10">
        <f t="shared" si="64"/>
        <v>0</v>
      </c>
      <c r="CS64" s="11">
        <f t="shared" si="64"/>
        <v>0</v>
      </c>
      <c r="CT64" s="10">
        <f t="shared" si="64"/>
        <v>0</v>
      </c>
      <c r="CU64" s="11">
        <f t="shared" si="64"/>
        <v>45</v>
      </c>
      <c r="CV64" s="10">
        <f t="shared" si="64"/>
        <v>0</v>
      </c>
      <c r="CW64" s="11">
        <f t="shared" si="64"/>
        <v>0</v>
      </c>
      <c r="CX64" s="10">
        <f t="shared" ref="CX64:EC64" si="65">SUM(CX37:CX63)</f>
        <v>0</v>
      </c>
      <c r="CY64" s="11">
        <f t="shared" si="65"/>
        <v>0</v>
      </c>
      <c r="CZ64" s="10">
        <f t="shared" si="65"/>
        <v>0</v>
      </c>
      <c r="DA64" s="7">
        <f t="shared" si="65"/>
        <v>23.5</v>
      </c>
      <c r="DB64" s="11">
        <f t="shared" si="65"/>
        <v>0</v>
      </c>
      <c r="DC64" s="10">
        <f t="shared" si="65"/>
        <v>0</v>
      </c>
      <c r="DD64" s="11">
        <f t="shared" si="65"/>
        <v>105</v>
      </c>
      <c r="DE64" s="10">
        <f t="shared" si="65"/>
        <v>0</v>
      </c>
      <c r="DF64" s="11">
        <f t="shared" si="65"/>
        <v>0</v>
      </c>
      <c r="DG64" s="10">
        <f t="shared" si="65"/>
        <v>0</v>
      </c>
      <c r="DH64" s="7">
        <f t="shared" si="65"/>
        <v>6.5</v>
      </c>
      <c r="DI64" s="7">
        <f t="shared" si="65"/>
        <v>30</v>
      </c>
      <c r="DJ64" s="11">
        <f t="shared" si="65"/>
        <v>135</v>
      </c>
      <c r="DK64" s="10">
        <f t="shared" si="65"/>
        <v>0</v>
      </c>
      <c r="DL64" s="11">
        <f t="shared" si="65"/>
        <v>30</v>
      </c>
      <c r="DM64" s="10">
        <f t="shared" si="65"/>
        <v>0</v>
      </c>
      <c r="DN64" s="11">
        <f t="shared" si="65"/>
        <v>0</v>
      </c>
      <c r="DO64" s="10">
        <f t="shared" si="65"/>
        <v>0</v>
      </c>
      <c r="DP64" s="11">
        <f t="shared" si="65"/>
        <v>0</v>
      </c>
      <c r="DQ64" s="10">
        <f t="shared" si="65"/>
        <v>0</v>
      </c>
      <c r="DR64" s="11">
        <f t="shared" si="65"/>
        <v>60</v>
      </c>
      <c r="DS64" s="10">
        <f t="shared" si="65"/>
        <v>0</v>
      </c>
      <c r="DT64" s="11">
        <f t="shared" si="65"/>
        <v>0</v>
      </c>
      <c r="DU64" s="10">
        <f t="shared" si="65"/>
        <v>0</v>
      </c>
      <c r="DV64" s="11">
        <f t="shared" si="65"/>
        <v>0</v>
      </c>
      <c r="DW64" s="10">
        <f t="shared" si="65"/>
        <v>0</v>
      </c>
      <c r="DX64" s="7">
        <f t="shared" si="65"/>
        <v>17</v>
      </c>
      <c r="DY64" s="11">
        <f t="shared" si="65"/>
        <v>0</v>
      </c>
      <c r="DZ64" s="10">
        <f t="shared" si="65"/>
        <v>0</v>
      </c>
      <c r="EA64" s="11">
        <f t="shared" si="65"/>
        <v>165</v>
      </c>
      <c r="EB64" s="10">
        <f t="shared" si="65"/>
        <v>0</v>
      </c>
      <c r="EC64" s="11">
        <f t="shared" si="65"/>
        <v>0</v>
      </c>
      <c r="ED64" s="10">
        <f t="shared" ref="ED64:FI64" si="66">SUM(ED37:ED63)</f>
        <v>0</v>
      </c>
      <c r="EE64" s="7">
        <f t="shared" si="66"/>
        <v>13</v>
      </c>
      <c r="EF64" s="7">
        <f t="shared" si="66"/>
        <v>30</v>
      </c>
      <c r="EG64" s="11">
        <f t="shared" si="66"/>
        <v>105</v>
      </c>
      <c r="EH64" s="10">
        <f t="shared" si="66"/>
        <v>0</v>
      </c>
      <c r="EI64" s="11">
        <f t="shared" si="66"/>
        <v>15</v>
      </c>
      <c r="EJ64" s="10">
        <f t="shared" si="66"/>
        <v>0</v>
      </c>
      <c r="EK64" s="11">
        <f t="shared" si="66"/>
        <v>0</v>
      </c>
      <c r="EL64" s="10">
        <f t="shared" si="66"/>
        <v>0</v>
      </c>
      <c r="EM64" s="11">
        <f t="shared" si="66"/>
        <v>0</v>
      </c>
      <c r="EN64" s="10">
        <f t="shared" si="66"/>
        <v>0</v>
      </c>
      <c r="EO64" s="11">
        <f t="shared" si="66"/>
        <v>30</v>
      </c>
      <c r="EP64" s="10">
        <f t="shared" si="66"/>
        <v>0</v>
      </c>
      <c r="EQ64" s="11">
        <f t="shared" si="66"/>
        <v>0</v>
      </c>
      <c r="ER64" s="10">
        <f t="shared" si="66"/>
        <v>0</v>
      </c>
      <c r="ES64" s="11">
        <f t="shared" si="66"/>
        <v>45</v>
      </c>
      <c r="ET64" s="10">
        <f t="shared" si="66"/>
        <v>0</v>
      </c>
      <c r="EU64" s="7">
        <f t="shared" si="66"/>
        <v>16.5</v>
      </c>
      <c r="EV64" s="11">
        <f t="shared" si="66"/>
        <v>0</v>
      </c>
      <c r="EW64" s="10">
        <f t="shared" si="66"/>
        <v>0</v>
      </c>
      <c r="EX64" s="11">
        <f t="shared" si="66"/>
        <v>105</v>
      </c>
      <c r="EY64" s="10">
        <f t="shared" si="66"/>
        <v>0</v>
      </c>
      <c r="EZ64" s="11">
        <f t="shared" si="66"/>
        <v>0</v>
      </c>
      <c r="FA64" s="10">
        <f t="shared" si="66"/>
        <v>0</v>
      </c>
      <c r="FB64" s="7">
        <f t="shared" si="66"/>
        <v>7.5</v>
      </c>
      <c r="FC64" s="7">
        <f t="shared" si="66"/>
        <v>24</v>
      </c>
      <c r="FD64" s="11">
        <f t="shared" si="66"/>
        <v>60</v>
      </c>
      <c r="FE64" s="10">
        <f t="shared" si="66"/>
        <v>0</v>
      </c>
      <c r="FF64" s="11">
        <f t="shared" si="66"/>
        <v>15</v>
      </c>
      <c r="FG64" s="10">
        <f t="shared" si="66"/>
        <v>0</v>
      </c>
      <c r="FH64" s="11">
        <f t="shared" si="66"/>
        <v>0</v>
      </c>
      <c r="FI64" s="10">
        <f t="shared" si="66"/>
        <v>0</v>
      </c>
      <c r="FJ64" s="11">
        <f t="shared" ref="FJ64:GO64" si="67">SUM(FJ37:FJ63)</f>
        <v>0</v>
      </c>
      <c r="FK64" s="10">
        <f t="shared" si="67"/>
        <v>0</v>
      </c>
      <c r="FL64" s="11">
        <f t="shared" si="67"/>
        <v>0</v>
      </c>
      <c r="FM64" s="10">
        <f t="shared" si="67"/>
        <v>0</v>
      </c>
      <c r="FN64" s="11">
        <f t="shared" si="67"/>
        <v>0</v>
      </c>
      <c r="FO64" s="10">
        <f t="shared" si="67"/>
        <v>0</v>
      </c>
      <c r="FP64" s="11">
        <f t="shared" si="67"/>
        <v>0</v>
      </c>
      <c r="FQ64" s="10">
        <f t="shared" si="67"/>
        <v>0</v>
      </c>
      <c r="FR64" s="7">
        <f t="shared" si="67"/>
        <v>19.5</v>
      </c>
      <c r="FS64" s="11">
        <f t="shared" si="67"/>
        <v>0</v>
      </c>
      <c r="FT64" s="10">
        <f t="shared" si="67"/>
        <v>0</v>
      </c>
      <c r="FU64" s="11">
        <f t="shared" si="67"/>
        <v>30</v>
      </c>
      <c r="FV64" s="10">
        <f t="shared" si="67"/>
        <v>0</v>
      </c>
      <c r="FW64" s="11">
        <f t="shared" si="67"/>
        <v>0</v>
      </c>
      <c r="FX64" s="10">
        <f t="shared" si="67"/>
        <v>0</v>
      </c>
      <c r="FY64" s="7">
        <f t="shared" si="67"/>
        <v>1.5</v>
      </c>
      <c r="FZ64" s="7">
        <f t="shared" si="67"/>
        <v>21</v>
      </c>
      <c r="GA64" s="11">
        <f t="shared" si="67"/>
        <v>0</v>
      </c>
      <c r="GB64" s="10">
        <f t="shared" si="67"/>
        <v>0</v>
      </c>
      <c r="GC64" s="11">
        <f t="shared" si="67"/>
        <v>0</v>
      </c>
      <c r="GD64" s="10">
        <f t="shared" si="67"/>
        <v>0</v>
      </c>
      <c r="GE64" s="11">
        <f t="shared" si="67"/>
        <v>0</v>
      </c>
      <c r="GF64" s="10">
        <f t="shared" si="67"/>
        <v>0</v>
      </c>
      <c r="GG64" s="11">
        <f t="shared" si="67"/>
        <v>0</v>
      </c>
      <c r="GH64" s="10">
        <f t="shared" si="67"/>
        <v>0</v>
      </c>
      <c r="GI64" s="11">
        <f t="shared" si="67"/>
        <v>0</v>
      </c>
      <c r="GJ64" s="10">
        <f t="shared" si="67"/>
        <v>0</v>
      </c>
      <c r="GK64" s="11">
        <f t="shared" si="67"/>
        <v>0</v>
      </c>
      <c r="GL64" s="10">
        <f t="shared" si="67"/>
        <v>0</v>
      </c>
      <c r="GM64" s="11">
        <f t="shared" si="67"/>
        <v>0</v>
      </c>
      <c r="GN64" s="10">
        <f t="shared" si="67"/>
        <v>0</v>
      </c>
      <c r="GO64" s="7">
        <f t="shared" si="67"/>
        <v>0</v>
      </c>
      <c r="GP64" s="11">
        <f t="shared" ref="GP64:GW64" si="68">SUM(GP37:GP63)</f>
        <v>0</v>
      </c>
      <c r="GQ64" s="10">
        <f t="shared" si="68"/>
        <v>0</v>
      </c>
      <c r="GR64" s="11">
        <f t="shared" si="68"/>
        <v>0</v>
      </c>
      <c r="GS64" s="10">
        <f t="shared" si="68"/>
        <v>0</v>
      </c>
      <c r="GT64" s="11">
        <f t="shared" si="68"/>
        <v>0</v>
      </c>
      <c r="GU64" s="10">
        <f t="shared" si="68"/>
        <v>0</v>
      </c>
      <c r="GV64" s="7">
        <f t="shared" si="68"/>
        <v>0</v>
      </c>
      <c r="GW64" s="7">
        <f t="shared" si="68"/>
        <v>0</v>
      </c>
    </row>
    <row r="65" spans="1:205" ht="20.100000000000001" customHeight="1" x14ac:dyDescent="0.2">
      <c r="A65" s="12" t="s">
        <v>138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2"/>
      <c r="GW65" s="13"/>
    </row>
    <row r="66" spans="1:205" x14ac:dyDescent="0.2">
      <c r="A66" s="15">
        <v>1</v>
      </c>
      <c r="B66" s="15">
        <v>1</v>
      </c>
      <c r="C66" s="15"/>
      <c r="D66" s="6" t="s">
        <v>139</v>
      </c>
      <c r="E66" s="3" t="s">
        <v>140</v>
      </c>
      <c r="F66" s="6">
        <f t="shared" ref="F66:F89" si="69">COUNTIF(V66:GU66,"e")</f>
        <v>0</v>
      </c>
      <c r="G66" s="6">
        <f t="shared" ref="G66:G89" si="70">COUNTIF(V66:GU66,"z")</f>
        <v>1</v>
      </c>
      <c r="H66" s="6">
        <f t="shared" ref="H66:H89" si="71">SUM(I66:R66)</f>
        <v>45</v>
      </c>
      <c r="I66" s="6">
        <f t="shared" ref="I66:I89" si="72">V66+AS66+BP66+CM66+DJ66+EG66+FD66+GA66</f>
        <v>45</v>
      </c>
      <c r="J66" s="6">
        <f t="shared" ref="J66:J89" si="73">X66+AU66+BR66+CO66+DL66+EI66+FF66+GC66</f>
        <v>0</v>
      </c>
      <c r="K66" s="6">
        <f t="shared" ref="K66:K89" si="74">Z66+AW66+BT66+CQ66+DN66+EK66+FH66+GE66</f>
        <v>0</v>
      </c>
      <c r="L66" s="6">
        <f t="shared" ref="L66:L89" si="75">AB66+AY66+BV66+CS66+DP66+EM66+FJ66+GG66</f>
        <v>0</v>
      </c>
      <c r="M66" s="6">
        <f t="shared" ref="M66:M89" si="76">AD66+BA66+BX66+CU66+DR66+EO66+FL66+GI66</f>
        <v>0</v>
      </c>
      <c r="N66" s="6">
        <f t="shared" ref="N66:N89" si="77">AF66+BC66+BZ66+CW66+DT66+EQ66+FN66+GK66</f>
        <v>0</v>
      </c>
      <c r="O66" s="6">
        <f t="shared" ref="O66:O89" si="78">AH66+BE66+CB66+CY66+DV66+ES66+FP66+GM66</f>
        <v>0</v>
      </c>
      <c r="P66" s="6">
        <f t="shared" ref="P66:P89" si="79">AK66+BH66+CE66+DB66+DY66+EV66+FS66+GP66</f>
        <v>0</v>
      </c>
      <c r="Q66" s="6">
        <f t="shared" ref="Q66:Q89" si="80">AM66+BJ66+CG66+DD66+EA66+EX66+FU66+GR66</f>
        <v>0</v>
      </c>
      <c r="R66" s="6">
        <f t="shared" ref="R66:R89" si="81">AO66+BL66+CI66+DF66+EC66+EZ66+FW66+GT66</f>
        <v>0</v>
      </c>
      <c r="S66" s="7">
        <f t="shared" ref="S66:S89" si="82">AR66+BO66+CL66+DI66+EF66+FC66+FZ66+GW66</f>
        <v>4</v>
      </c>
      <c r="T66" s="7">
        <f t="shared" ref="T66:T89" si="83">AQ66+BN66+CK66+DH66+EE66+FB66+FY66+GV66</f>
        <v>0</v>
      </c>
      <c r="U66" s="7">
        <v>1.8</v>
      </c>
      <c r="V66" s="11">
        <v>45</v>
      </c>
      <c r="W66" s="10" t="s">
        <v>60</v>
      </c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7">
        <v>4</v>
      </c>
      <c r="AK66" s="11"/>
      <c r="AL66" s="10"/>
      <c r="AM66" s="11"/>
      <c r="AN66" s="10"/>
      <c r="AO66" s="11"/>
      <c r="AP66" s="10"/>
      <c r="AQ66" s="7"/>
      <c r="AR66" s="7">
        <f t="shared" ref="AR66:AR89" si="84">AJ66+AQ66</f>
        <v>4</v>
      </c>
      <c r="AS66" s="11"/>
      <c r="AT66" s="10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7"/>
      <c r="BO66" s="7">
        <f t="shared" ref="BO66:BO89" si="85">BG66+BN66</f>
        <v>0</v>
      </c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11"/>
      <c r="CF66" s="10"/>
      <c r="CG66" s="11"/>
      <c r="CH66" s="10"/>
      <c r="CI66" s="11"/>
      <c r="CJ66" s="10"/>
      <c r="CK66" s="7"/>
      <c r="CL66" s="7">
        <f t="shared" ref="CL66:CL89" si="86">CD66+CK66</f>
        <v>0</v>
      </c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11"/>
      <c r="CZ66" s="10"/>
      <c r="DA66" s="7"/>
      <c r="DB66" s="11"/>
      <c r="DC66" s="10"/>
      <c r="DD66" s="11"/>
      <c r="DE66" s="10"/>
      <c r="DF66" s="11"/>
      <c r="DG66" s="10"/>
      <c r="DH66" s="7"/>
      <c r="DI66" s="7">
        <f t="shared" ref="DI66:DI89" si="87">DA66+DH66</f>
        <v>0</v>
      </c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11"/>
      <c r="DU66" s="10"/>
      <c r="DV66" s="11"/>
      <c r="DW66" s="10"/>
      <c r="DX66" s="7"/>
      <c r="DY66" s="11"/>
      <c r="DZ66" s="10"/>
      <c r="EA66" s="11"/>
      <c r="EB66" s="10"/>
      <c r="EC66" s="11"/>
      <c r="ED66" s="10"/>
      <c r="EE66" s="7"/>
      <c r="EF66" s="7">
        <f t="shared" ref="EF66:EF89" si="88">DX66+EE66</f>
        <v>0</v>
      </c>
      <c r="EG66" s="11"/>
      <c r="EH66" s="10"/>
      <c r="EI66" s="11"/>
      <c r="EJ66" s="10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7"/>
      <c r="FC66" s="7">
        <f t="shared" ref="FC66:FC89" si="89">EU66+FB66</f>
        <v>0</v>
      </c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7"/>
      <c r="FZ66" s="7">
        <f t="shared" ref="FZ66:FZ89" si="90">FR66+FY66</f>
        <v>0</v>
      </c>
      <c r="GA66" s="11"/>
      <c r="GB66" s="10"/>
      <c r="GC66" s="11"/>
      <c r="GD66" s="10"/>
      <c r="GE66" s="11"/>
      <c r="GF66" s="10"/>
      <c r="GG66" s="11"/>
      <c r="GH66" s="10"/>
      <c r="GI66" s="11"/>
      <c r="GJ66" s="10"/>
      <c r="GK66" s="11"/>
      <c r="GL66" s="10"/>
      <c r="GM66" s="11"/>
      <c r="GN66" s="10"/>
      <c r="GO66" s="7"/>
      <c r="GP66" s="11"/>
      <c r="GQ66" s="10"/>
      <c r="GR66" s="11"/>
      <c r="GS66" s="10"/>
      <c r="GT66" s="11"/>
      <c r="GU66" s="10"/>
      <c r="GV66" s="7"/>
      <c r="GW66" s="7">
        <f t="shared" ref="GW66:GW89" si="91">GO66+GV66</f>
        <v>0</v>
      </c>
    </row>
    <row r="67" spans="1:205" x14ac:dyDescent="0.2">
      <c r="A67" s="15">
        <v>1</v>
      </c>
      <c r="B67" s="15">
        <v>1</v>
      </c>
      <c r="C67" s="15"/>
      <c r="D67" s="6" t="s">
        <v>141</v>
      </c>
      <c r="E67" s="3" t="s">
        <v>142</v>
      </c>
      <c r="F67" s="6">
        <f t="shared" si="69"/>
        <v>0</v>
      </c>
      <c r="G67" s="6">
        <f t="shared" si="70"/>
        <v>1</v>
      </c>
      <c r="H67" s="6">
        <f t="shared" si="71"/>
        <v>45</v>
      </c>
      <c r="I67" s="6">
        <f t="shared" si="72"/>
        <v>45</v>
      </c>
      <c r="J67" s="6">
        <f t="shared" si="73"/>
        <v>0</v>
      </c>
      <c r="K67" s="6">
        <f t="shared" si="74"/>
        <v>0</v>
      </c>
      <c r="L67" s="6">
        <f t="shared" si="75"/>
        <v>0</v>
      </c>
      <c r="M67" s="6">
        <f t="shared" si="76"/>
        <v>0</v>
      </c>
      <c r="N67" s="6">
        <f t="shared" si="77"/>
        <v>0</v>
      </c>
      <c r="O67" s="6">
        <f t="shared" si="78"/>
        <v>0</v>
      </c>
      <c r="P67" s="6">
        <f t="shared" si="79"/>
        <v>0</v>
      </c>
      <c r="Q67" s="6">
        <f t="shared" si="80"/>
        <v>0</v>
      </c>
      <c r="R67" s="6">
        <f t="shared" si="81"/>
        <v>0</v>
      </c>
      <c r="S67" s="7">
        <f t="shared" si="82"/>
        <v>4</v>
      </c>
      <c r="T67" s="7">
        <f t="shared" si="83"/>
        <v>0</v>
      </c>
      <c r="U67" s="7">
        <v>1.8</v>
      </c>
      <c r="V67" s="11">
        <v>45</v>
      </c>
      <c r="W67" s="10" t="s">
        <v>60</v>
      </c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7">
        <v>4</v>
      </c>
      <c r="AK67" s="11"/>
      <c r="AL67" s="10"/>
      <c r="AM67" s="11"/>
      <c r="AN67" s="10"/>
      <c r="AO67" s="11"/>
      <c r="AP67" s="10"/>
      <c r="AQ67" s="7"/>
      <c r="AR67" s="7">
        <f t="shared" si="84"/>
        <v>4</v>
      </c>
      <c r="AS67" s="11"/>
      <c r="AT67" s="10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7"/>
      <c r="BO67" s="7">
        <f t="shared" si="85"/>
        <v>0</v>
      </c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11"/>
      <c r="CF67" s="10"/>
      <c r="CG67" s="11"/>
      <c r="CH67" s="10"/>
      <c r="CI67" s="11"/>
      <c r="CJ67" s="10"/>
      <c r="CK67" s="7"/>
      <c r="CL67" s="7">
        <f t="shared" si="86"/>
        <v>0</v>
      </c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11"/>
      <c r="CZ67" s="10"/>
      <c r="DA67" s="7"/>
      <c r="DB67" s="11"/>
      <c r="DC67" s="10"/>
      <c r="DD67" s="11"/>
      <c r="DE67" s="10"/>
      <c r="DF67" s="11"/>
      <c r="DG67" s="10"/>
      <c r="DH67" s="7"/>
      <c r="DI67" s="7">
        <f t="shared" si="87"/>
        <v>0</v>
      </c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11"/>
      <c r="DU67" s="10"/>
      <c r="DV67" s="11"/>
      <c r="DW67" s="10"/>
      <c r="DX67" s="7"/>
      <c r="DY67" s="11"/>
      <c r="DZ67" s="10"/>
      <c r="EA67" s="11"/>
      <c r="EB67" s="10"/>
      <c r="EC67" s="11"/>
      <c r="ED67" s="10"/>
      <c r="EE67" s="7"/>
      <c r="EF67" s="7">
        <f t="shared" si="88"/>
        <v>0</v>
      </c>
      <c r="EG67" s="11"/>
      <c r="EH67" s="10"/>
      <c r="EI67" s="11"/>
      <c r="EJ67" s="10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7"/>
      <c r="FC67" s="7">
        <f t="shared" si="89"/>
        <v>0</v>
      </c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7"/>
      <c r="FZ67" s="7">
        <f t="shared" si="90"/>
        <v>0</v>
      </c>
      <c r="GA67" s="11"/>
      <c r="GB67" s="10"/>
      <c r="GC67" s="11"/>
      <c r="GD67" s="10"/>
      <c r="GE67" s="11"/>
      <c r="GF67" s="10"/>
      <c r="GG67" s="11"/>
      <c r="GH67" s="10"/>
      <c r="GI67" s="11"/>
      <c r="GJ67" s="10"/>
      <c r="GK67" s="11"/>
      <c r="GL67" s="10"/>
      <c r="GM67" s="11"/>
      <c r="GN67" s="10"/>
      <c r="GO67" s="7"/>
      <c r="GP67" s="11"/>
      <c r="GQ67" s="10"/>
      <c r="GR67" s="11"/>
      <c r="GS67" s="10"/>
      <c r="GT67" s="11"/>
      <c r="GU67" s="10"/>
      <c r="GV67" s="7"/>
      <c r="GW67" s="7">
        <f t="shared" si="91"/>
        <v>0</v>
      </c>
    </row>
    <row r="68" spans="1:205" x14ac:dyDescent="0.2">
      <c r="A68" s="15">
        <v>11</v>
      </c>
      <c r="B68" s="15">
        <v>1</v>
      </c>
      <c r="C68" s="15"/>
      <c r="D68" s="6" t="s">
        <v>143</v>
      </c>
      <c r="E68" s="3" t="s">
        <v>144</v>
      </c>
      <c r="F68" s="6">
        <f t="shared" si="69"/>
        <v>0</v>
      </c>
      <c r="G68" s="6">
        <f t="shared" si="70"/>
        <v>1</v>
      </c>
      <c r="H68" s="6">
        <f t="shared" si="71"/>
        <v>180</v>
      </c>
      <c r="I68" s="6">
        <f t="shared" si="72"/>
        <v>0</v>
      </c>
      <c r="J68" s="6">
        <f t="shared" si="73"/>
        <v>0</v>
      </c>
      <c r="K68" s="6">
        <f t="shared" si="74"/>
        <v>0</v>
      </c>
      <c r="L68" s="6">
        <f t="shared" si="75"/>
        <v>0</v>
      </c>
      <c r="M68" s="6">
        <f t="shared" si="76"/>
        <v>0</v>
      </c>
      <c r="N68" s="6">
        <f t="shared" si="77"/>
        <v>0</v>
      </c>
      <c r="O68" s="6">
        <f t="shared" si="78"/>
        <v>0</v>
      </c>
      <c r="P68" s="6">
        <f t="shared" si="79"/>
        <v>0</v>
      </c>
      <c r="Q68" s="6">
        <f t="shared" si="80"/>
        <v>180</v>
      </c>
      <c r="R68" s="6">
        <f t="shared" si="81"/>
        <v>0</v>
      </c>
      <c r="S68" s="7">
        <f t="shared" si="82"/>
        <v>9</v>
      </c>
      <c r="T68" s="7">
        <f t="shared" si="83"/>
        <v>9</v>
      </c>
      <c r="U68" s="7">
        <v>6.7</v>
      </c>
      <c r="V68" s="11"/>
      <c r="W68" s="10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7"/>
      <c r="AK68" s="11"/>
      <c r="AL68" s="10"/>
      <c r="AM68" s="11"/>
      <c r="AN68" s="10"/>
      <c r="AO68" s="11"/>
      <c r="AP68" s="10"/>
      <c r="AQ68" s="7"/>
      <c r="AR68" s="7">
        <f t="shared" si="84"/>
        <v>0</v>
      </c>
      <c r="AS68" s="11"/>
      <c r="AT68" s="10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7"/>
      <c r="BH68" s="11"/>
      <c r="BI68" s="10"/>
      <c r="BJ68" s="11"/>
      <c r="BK68" s="10"/>
      <c r="BL68" s="11"/>
      <c r="BM68" s="10"/>
      <c r="BN68" s="7"/>
      <c r="BO68" s="7">
        <f t="shared" si="85"/>
        <v>0</v>
      </c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11"/>
      <c r="CF68" s="10"/>
      <c r="CG68" s="11"/>
      <c r="CH68" s="10"/>
      <c r="CI68" s="11"/>
      <c r="CJ68" s="10"/>
      <c r="CK68" s="7"/>
      <c r="CL68" s="7">
        <f t="shared" si="86"/>
        <v>0</v>
      </c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11"/>
      <c r="CZ68" s="10"/>
      <c r="DA68" s="7"/>
      <c r="DB68" s="11"/>
      <c r="DC68" s="10"/>
      <c r="DD68" s="11"/>
      <c r="DE68" s="10"/>
      <c r="DF68" s="11"/>
      <c r="DG68" s="10"/>
      <c r="DH68" s="7"/>
      <c r="DI68" s="7">
        <f t="shared" si="87"/>
        <v>0</v>
      </c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11"/>
      <c r="DU68" s="10"/>
      <c r="DV68" s="11"/>
      <c r="DW68" s="10"/>
      <c r="DX68" s="7"/>
      <c r="DY68" s="11"/>
      <c r="DZ68" s="10"/>
      <c r="EA68" s="11"/>
      <c r="EB68" s="10"/>
      <c r="EC68" s="11"/>
      <c r="ED68" s="10"/>
      <c r="EE68" s="7"/>
      <c r="EF68" s="7">
        <f t="shared" si="88"/>
        <v>0</v>
      </c>
      <c r="EG68" s="11"/>
      <c r="EH68" s="10"/>
      <c r="EI68" s="11"/>
      <c r="EJ68" s="10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7"/>
      <c r="FC68" s="7">
        <f t="shared" si="89"/>
        <v>0</v>
      </c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11"/>
      <c r="FO68" s="10"/>
      <c r="FP68" s="11"/>
      <c r="FQ68" s="10"/>
      <c r="FR68" s="7"/>
      <c r="FS68" s="11"/>
      <c r="FT68" s="10"/>
      <c r="FU68" s="11">
        <v>180</v>
      </c>
      <c r="FV68" s="10" t="s">
        <v>60</v>
      </c>
      <c r="FW68" s="11"/>
      <c r="FX68" s="10"/>
      <c r="FY68" s="7">
        <v>9</v>
      </c>
      <c r="FZ68" s="7">
        <f t="shared" si="90"/>
        <v>9</v>
      </c>
      <c r="GA68" s="11"/>
      <c r="GB68" s="10"/>
      <c r="GC68" s="11"/>
      <c r="GD68" s="10"/>
      <c r="GE68" s="11"/>
      <c r="GF68" s="10"/>
      <c r="GG68" s="11"/>
      <c r="GH68" s="10"/>
      <c r="GI68" s="11"/>
      <c r="GJ68" s="10"/>
      <c r="GK68" s="11"/>
      <c r="GL68" s="10"/>
      <c r="GM68" s="11"/>
      <c r="GN68" s="10"/>
      <c r="GO68" s="7"/>
      <c r="GP68" s="11"/>
      <c r="GQ68" s="10"/>
      <c r="GR68" s="11"/>
      <c r="GS68" s="10"/>
      <c r="GT68" s="11"/>
      <c r="GU68" s="10"/>
      <c r="GV68" s="7"/>
      <c r="GW68" s="7">
        <f t="shared" si="91"/>
        <v>0</v>
      </c>
    </row>
    <row r="69" spans="1:205" x14ac:dyDescent="0.2">
      <c r="A69" s="15">
        <v>11</v>
      </c>
      <c r="B69" s="15">
        <v>1</v>
      </c>
      <c r="C69" s="15"/>
      <c r="D69" s="6" t="s">
        <v>145</v>
      </c>
      <c r="E69" s="3" t="s">
        <v>146</v>
      </c>
      <c r="F69" s="6">
        <f t="shared" si="69"/>
        <v>0</v>
      </c>
      <c r="G69" s="6">
        <f t="shared" si="70"/>
        <v>1</v>
      </c>
      <c r="H69" s="6">
        <f t="shared" si="71"/>
        <v>180</v>
      </c>
      <c r="I69" s="6">
        <f t="shared" si="72"/>
        <v>0</v>
      </c>
      <c r="J69" s="6">
        <f t="shared" si="73"/>
        <v>0</v>
      </c>
      <c r="K69" s="6">
        <f t="shared" si="74"/>
        <v>0</v>
      </c>
      <c r="L69" s="6">
        <f t="shared" si="75"/>
        <v>0</v>
      </c>
      <c r="M69" s="6">
        <f t="shared" si="76"/>
        <v>0</v>
      </c>
      <c r="N69" s="6">
        <f t="shared" si="77"/>
        <v>0</v>
      </c>
      <c r="O69" s="6">
        <f t="shared" si="78"/>
        <v>0</v>
      </c>
      <c r="P69" s="6">
        <f t="shared" si="79"/>
        <v>0</v>
      </c>
      <c r="Q69" s="6">
        <f t="shared" si="80"/>
        <v>180</v>
      </c>
      <c r="R69" s="6">
        <f t="shared" si="81"/>
        <v>0</v>
      </c>
      <c r="S69" s="7">
        <f t="shared" si="82"/>
        <v>9</v>
      </c>
      <c r="T69" s="7">
        <f t="shared" si="83"/>
        <v>9</v>
      </c>
      <c r="U69" s="7">
        <v>5.7</v>
      </c>
      <c r="V69" s="11"/>
      <c r="W69" s="10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7"/>
      <c r="AK69" s="11"/>
      <c r="AL69" s="10"/>
      <c r="AM69" s="11"/>
      <c r="AN69" s="10"/>
      <c r="AO69" s="11"/>
      <c r="AP69" s="10"/>
      <c r="AQ69" s="7"/>
      <c r="AR69" s="7">
        <f t="shared" si="84"/>
        <v>0</v>
      </c>
      <c r="AS69" s="11"/>
      <c r="AT69" s="10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7"/>
      <c r="BH69" s="11"/>
      <c r="BI69" s="10"/>
      <c r="BJ69" s="11"/>
      <c r="BK69" s="10"/>
      <c r="BL69" s="11"/>
      <c r="BM69" s="10"/>
      <c r="BN69" s="7"/>
      <c r="BO69" s="7">
        <f t="shared" si="85"/>
        <v>0</v>
      </c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11"/>
      <c r="CF69" s="10"/>
      <c r="CG69" s="11"/>
      <c r="CH69" s="10"/>
      <c r="CI69" s="11"/>
      <c r="CJ69" s="10"/>
      <c r="CK69" s="7"/>
      <c r="CL69" s="7">
        <f t="shared" si="86"/>
        <v>0</v>
      </c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11"/>
      <c r="CZ69" s="10"/>
      <c r="DA69" s="7"/>
      <c r="DB69" s="11"/>
      <c r="DC69" s="10"/>
      <c r="DD69" s="11"/>
      <c r="DE69" s="10"/>
      <c r="DF69" s="11"/>
      <c r="DG69" s="10"/>
      <c r="DH69" s="7"/>
      <c r="DI69" s="7">
        <f t="shared" si="87"/>
        <v>0</v>
      </c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11"/>
      <c r="DU69" s="10"/>
      <c r="DV69" s="11"/>
      <c r="DW69" s="10"/>
      <c r="DX69" s="7"/>
      <c r="DY69" s="11"/>
      <c r="DZ69" s="10"/>
      <c r="EA69" s="11"/>
      <c r="EB69" s="10"/>
      <c r="EC69" s="11"/>
      <c r="ED69" s="10"/>
      <c r="EE69" s="7"/>
      <c r="EF69" s="7">
        <f t="shared" si="88"/>
        <v>0</v>
      </c>
      <c r="EG69" s="11"/>
      <c r="EH69" s="10"/>
      <c r="EI69" s="11"/>
      <c r="EJ69" s="10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7"/>
      <c r="FC69" s="7">
        <f t="shared" si="89"/>
        <v>0</v>
      </c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11"/>
      <c r="FO69" s="10"/>
      <c r="FP69" s="11"/>
      <c r="FQ69" s="10"/>
      <c r="FR69" s="7"/>
      <c r="FS69" s="11"/>
      <c r="FT69" s="10"/>
      <c r="FU69" s="11">
        <v>180</v>
      </c>
      <c r="FV69" s="10" t="s">
        <v>60</v>
      </c>
      <c r="FW69" s="11"/>
      <c r="FX69" s="10"/>
      <c r="FY69" s="7">
        <v>9</v>
      </c>
      <c r="FZ69" s="7">
        <f t="shared" si="90"/>
        <v>9</v>
      </c>
      <c r="GA69" s="11"/>
      <c r="GB69" s="10"/>
      <c r="GC69" s="11"/>
      <c r="GD69" s="10"/>
      <c r="GE69" s="11"/>
      <c r="GF69" s="10"/>
      <c r="GG69" s="11"/>
      <c r="GH69" s="10"/>
      <c r="GI69" s="11"/>
      <c r="GJ69" s="10"/>
      <c r="GK69" s="11"/>
      <c r="GL69" s="10"/>
      <c r="GM69" s="11"/>
      <c r="GN69" s="10"/>
      <c r="GO69" s="7"/>
      <c r="GP69" s="11"/>
      <c r="GQ69" s="10"/>
      <c r="GR69" s="11"/>
      <c r="GS69" s="10"/>
      <c r="GT69" s="11"/>
      <c r="GU69" s="10"/>
      <c r="GV69" s="7"/>
      <c r="GW69" s="7">
        <f t="shared" si="91"/>
        <v>0</v>
      </c>
    </row>
    <row r="70" spans="1:205" x14ac:dyDescent="0.2">
      <c r="A70" s="15">
        <v>2</v>
      </c>
      <c r="B70" s="15">
        <v>1</v>
      </c>
      <c r="C70" s="15"/>
      <c r="D70" s="6" t="s">
        <v>147</v>
      </c>
      <c r="E70" s="3" t="s">
        <v>148</v>
      </c>
      <c r="F70" s="6">
        <f t="shared" si="69"/>
        <v>1</v>
      </c>
      <c r="G70" s="6">
        <f t="shared" si="70"/>
        <v>0</v>
      </c>
      <c r="H70" s="6">
        <f t="shared" si="71"/>
        <v>30</v>
      </c>
      <c r="I70" s="6">
        <f t="shared" si="72"/>
        <v>30</v>
      </c>
      <c r="J70" s="6">
        <f t="shared" si="73"/>
        <v>0</v>
      </c>
      <c r="K70" s="6">
        <f t="shared" si="74"/>
        <v>0</v>
      </c>
      <c r="L70" s="6">
        <f t="shared" si="75"/>
        <v>0</v>
      </c>
      <c r="M70" s="6">
        <f t="shared" si="76"/>
        <v>0</v>
      </c>
      <c r="N70" s="6">
        <f t="shared" si="77"/>
        <v>0</v>
      </c>
      <c r="O70" s="6">
        <f t="shared" si="78"/>
        <v>0</v>
      </c>
      <c r="P70" s="6">
        <f t="shared" si="79"/>
        <v>0</v>
      </c>
      <c r="Q70" s="6">
        <f t="shared" si="80"/>
        <v>0</v>
      </c>
      <c r="R70" s="6">
        <f t="shared" si="81"/>
        <v>0</v>
      </c>
      <c r="S70" s="7">
        <f t="shared" si="82"/>
        <v>4</v>
      </c>
      <c r="T70" s="7">
        <f t="shared" si="83"/>
        <v>0</v>
      </c>
      <c r="U70" s="7">
        <v>1.6</v>
      </c>
      <c r="V70" s="11"/>
      <c r="W70" s="10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7"/>
      <c r="AK70" s="11"/>
      <c r="AL70" s="10"/>
      <c r="AM70" s="11"/>
      <c r="AN70" s="10"/>
      <c r="AO70" s="11"/>
      <c r="AP70" s="10"/>
      <c r="AQ70" s="7"/>
      <c r="AR70" s="7">
        <f t="shared" si="84"/>
        <v>0</v>
      </c>
      <c r="AS70" s="11">
        <v>30</v>
      </c>
      <c r="AT70" s="10" t="s">
        <v>74</v>
      </c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7">
        <v>4</v>
      </c>
      <c r="BH70" s="11"/>
      <c r="BI70" s="10"/>
      <c r="BJ70" s="11"/>
      <c r="BK70" s="10"/>
      <c r="BL70" s="11"/>
      <c r="BM70" s="10"/>
      <c r="BN70" s="7"/>
      <c r="BO70" s="7">
        <f t="shared" si="85"/>
        <v>4</v>
      </c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11"/>
      <c r="CF70" s="10"/>
      <c r="CG70" s="11"/>
      <c r="CH70" s="10"/>
      <c r="CI70" s="11"/>
      <c r="CJ70" s="10"/>
      <c r="CK70" s="7"/>
      <c r="CL70" s="7">
        <f t="shared" si="86"/>
        <v>0</v>
      </c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11"/>
      <c r="CZ70" s="10"/>
      <c r="DA70" s="7"/>
      <c r="DB70" s="11"/>
      <c r="DC70" s="10"/>
      <c r="DD70" s="11"/>
      <c r="DE70" s="10"/>
      <c r="DF70" s="11"/>
      <c r="DG70" s="10"/>
      <c r="DH70" s="7"/>
      <c r="DI70" s="7">
        <f t="shared" si="87"/>
        <v>0</v>
      </c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11"/>
      <c r="DU70" s="10"/>
      <c r="DV70" s="11"/>
      <c r="DW70" s="10"/>
      <c r="DX70" s="7"/>
      <c r="DY70" s="11"/>
      <c r="DZ70" s="10"/>
      <c r="EA70" s="11"/>
      <c r="EB70" s="10"/>
      <c r="EC70" s="11"/>
      <c r="ED70" s="10"/>
      <c r="EE70" s="7"/>
      <c r="EF70" s="7">
        <f t="shared" si="88"/>
        <v>0</v>
      </c>
      <c r="EG70" s="11"/>
      <c r="EH70" s="10"/>
      <c r="EI70" s="11"/>
      <c r="EJ70" s="10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7"/>
      <c r="FC70" s="7">
        <f t="shared" si="89"/>
        <v>0</v>
      </c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7"/>
      <c r="FZ70" s="7">
        <f t="shared" si="90"/>
        <v>0</v>
      </c>
      <c r="GA70" s="11"/>
      <c r="GB70" s="10"/>
      <c r="GC70" s="11"/>
      <c r="GD70" s="10"/>
      <c r="GE70" s="11"/>
      <c r="GF70" s="10"/>
      <c r="GG70" s="11"/>
      <c r="GH70" s="10"/>
      <c r="GI70" s="11"/>
      <c r="GJ70" s="10"/>
      <c r="GK70" s="11"/>
      <c r="GL70" s="10"/>
      <c r="GM70" s="11"/>
      <c r="GN70" s="10"/>
      <c r="GO70" s="7"/>
      <c r="GP70" s="11"/>
      <c r="GQ70" s="10"/>
      <c r="GR70" s="11"/>
      <c r="GS70" s="10"/>
      <c r="GT70" s="11"/>
      <c r="GU70" s="10"/>
      <c r="GV70" s="7"/>
      <c r="GW70" s="7">
        <f t="shared" si="91"/>
        <v>0</v>
      </c>
    </row>
    <row r="71" spans="1:205" x14ac:dyDescent="0.2">
      <c r="A71" s="15">
        <v>2</v>
      </c>
      <c r="B71" s="15">
        <v>1</v>
      </c>
      <c r="C71" s="15"/>
      <c r="D71" s="6" t="s">
        <v>149</v>
      </c>
      <c r="E71" s="3" t="s">
        <v>150</v>
      </c>
      <c r="F71" s="6">
        <f t="shared" si="69"/>
        <v>1</v>
      </c>
      <c r="G71" s="6">
        <f t="shared" si="70"/>
        <v>0</v>
      </c>
      <c r="H71" s="6">
        <f t="shared" si="71"/>
        <v>30</v>
      </c>
      <c r="I71" s="6">
        <f t="shared" si="72"/>
        <v>30</v>
      </c>
      <c r="J71" s="6">
        <f t="shared" si="73"/>
        <v>0</v>
      </c>
      <c r="K71" s="6">
        <f t="shared" si="74"/>
        <v>0</v>
      </c>
      <c r="L71" s="6">
        <f t="shared" si="75"/>
        <v>0</v>
      </c>
      <c r="M71" s="6">
        <f t="shared" si="76"/>
        <v>0</v>
      </c>
      <c r="N71" s="6">
        <f t="shared" si="77"/>
        <v>0</v>
      </c>
      <c r="O71" s="6">
        <f t="shared" si="78"/>
        <v>0</v>
      </c>
      <c r="P71" s="6">
        <f t="shared" si="79"/>
        <v>0</v>
      </c>
      <c r="Q71" s="6">
        <f t="shared" si="80"/>
        <v>0</v>
      </c>
      <c r="R71" s="6">
        <f t="shared" si="81"/>
        <v>0</v>
      </c>
      <c r="S71" s="7">
        <f t="shared" si="82"/>
        <v>4</v>
      </c>
      <c r="T71" s="7">
        <f t="shared" si="83"/>
        <v>0</v>
      </c>
      <c r="U71" s="7">
        <v>1.5</v>
      </c>
      <c r="V71" s="11"/>
      <c r="W71" s="10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7"/>
      <c r="AK71" s="11"/>
      <c r="AL71" s="10"/>
      <c r="AM71" s="11"/>
      <c r="AN71" s="10"/>
      <c r="AO71" s="11"/>
      <c r="AP71" s="10"/>
      <c r="AQ71" s="7"/>
      <c r="AR71" s="7">
        <f t="shared" si="84"/>
        <v>0</v>
      </c>
      <c r="AS71" s="11">
        <v>30</v>
      </c>
      <c r="AT71" s="10" t="s">
        <v>74</v>
      </c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7">
        <v>4</v>
      </c>
      <c r="BH71" s="11"/>
      <c r="BI71" s="10"/>
      <c r="BJ71" s="11"/>
      <c r="BK71" s="10"/>
      <c r="BL71" s="11"/>
      <c r="BM71" s="10"/>
      <c r="BN71" s="7"/>
      <c r="BO71" s="7">
        <f t="shared" si="85"/>
        <v>4</v>
      </c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11"/>
      <c r="CF71" s="10"/>
      <c r="CG71" s="11"/>
      <c r="CH71" s="10"/>
      <c r="CI71" s="11"/>
      <c r="CJ71" s="10"/>
      <c r="CK71" s="7"/>
      <c r="CL71" s="7">
        <f t="shared" si="86"/>
        <v>0</v>
      </c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11"/>
      <c r="CZ71" s="10"/>
      <c r="DA71" s="7"/>
      <c r="DB71" s="11"/>
      <c r="DC71" s="10"/>
      <c r="DD71" s="11"/>
      <c r="DE71" s="10"/>
      <c r="DF71" s="11"/>
      <c r="DG71" s="10"/>
      <c r="DH71" s="7"/>
      <c r="DI71" s="7">
        <f t="shared" si="87"/>
        <v>0</v>
      </c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11"/>
      <c r="DU71" s="10"/>
      <c r="DV71" s="11"/>
      <c r="DW71" s="10"/>
      <c r="DX71" s="7"/>
      <c r="DY71" s="11"/>
      <c r="DZ71" s="10"/>
      <c r="EA71" s="11"/>
      <c r="EB71" s="10"/>
      <c r="EC71" s="11"/>
      <c r="ED71" s="10"/>
      <c r="EE71" s="7"/>
      <c r="EF71" s="7">
        <f t="shared" si="88"/>
        <v>0</v>
      </c>
      <c r="EG71" s="11"/>
      <c r="EH71" s="10"/>
      <c r="EI71" s="11"/>
      <c r="EJ71" s="10"/>
      <c r="EK71" s="11"/>
      <c r="EL71" s="10"/>
      <c r="EM71" s="11"/>
      <c r="EN71" s="10"/>
      <c r="EO71" s="11"/>
      <c r="EP71" s="10"/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7"/>
      <c r="FC71" s="7">
        <f t="shared" si="89"/>
        <v>0</v>
      </c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7"/>
      <c r="FZ71" s="7">
        <f t="shared" si="90"/>
        <v>0</v>
      </c>
      <c r="GA71" s="11"/>
      <c r="GB71" s="10"/>
      <c r="GC71" s="11"/>
      <c r="GD71" s="10"/>
      <c r="GE71" s="11"/>
      <c r="GF71" s="10"/>
      <c r="GG71" s="11"/>
      <c r="GH71" s="10"/>
      <c r="GI71" s="11"/>
      <c r="GJ71" s="10"/>
      <c r="GK71" s="11"/>
      <c r="GL71" s="10"/>
      <c r="GM71" s="11"/>
      <c r="GN71" s="10"/>
      <c r="GO71" s="7"/>
      <c r="GP71" s="11"/>
      <c r="GQ71" s="10"/>
      <c r="GR71" s="11"/>
      <c r="GS71" s="10"/>
      <c r="GT71" s="11"/>
      <c r="GU71" s="10"/>
      <c r="GV71" s="7"/>
      <c r="GW71" s="7">
        <f t="shared" si="91"/>
        <v>0</v>
      </c>
    </row>
    <row r="72" spans="1:205" x14ac:dyDescent="0.2">
      <c r="A72" s="15">
        <v>3</v>
      </c>
      <c r="B72" s="15">
        <v>1</v>
      </c>
      <c r="C72" s="15"/>
      <c r="D72" s="6" t="s">
        <v>151</v>
      </c>
      <c r="E72" s="3" t="s">
        <v>152</v>
      </c>
      <c r="F72" s="6">
        <f t="shared" si="69"/>
        <v>0</v>
      </c>
      <c r="G72" s="6">
        <f t="shared" si="70"/>
        <v>2</v>
      </c>
      <c r="H72" s="6">
        <f t="shared" si="71"/>
        <v>75</v>
      </c>
      <c r="I72" s="6">
        <f t="shared" si="72"/>
        <v>30</v>
      </c>
      <c r="J72" s="6">
        <f t="shared" si="73"/>
        <v>0</v>
      </c>
      <c r="K72" s="6">
        <f t="shared" si="74"/>
        <v>45</v>
      </c>
      <c r="L72" s="6">
        <f t="shared" si="75"/>
        <v>0</v>
      </c>
      <c r="M72" s="6">
        <f t="shared" si="76"/>
        <v>0</v>
      </c>
      <c r="N72" s="6">
        <f t="shared" si="77"/>
        <v>0</v>
      </c>
      <c r="O72" s="6">
        <f t="shared" si="78"/>
        <v>0</v>
      </c>
      <c r="P72" s="6">
        <f t="shared" si="79"/>
        <v>0</v>
      </c>
      <c r="Q72" s="6">
        <f t="shared" si="80"/>
        <v>0</v>
      </c>
      <c r="R72" s="6">
        <f t="shared" si="81"/>
        <v>0</v>
      </c>
      <c r="S72" s="7">
        <f t="shared" si="82"/>
        <v>5</v>
      </c>
      <c r="T72" s="7">
        <f t="shared" si="83"/>
        <v>0</v>
      </c>
      <c r="U72" s="7">
        <v>2.9</v>
      </c>
      <c r="V72" s="11"/>
      <c r="W72" s="10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7"/>
      <c r="AK72" s="11"/>
      <c r="AL72" s="10"/>
      <c r="AM72" s="11"/>
      <c r="AN72" s="10"/>
      <c r="AO72" s="11"/>
      <c r="AP72" s="10"/>
      <c r="AQ72" s="7"/>
      <c r="AR72" s="7">
        <f t="shared" si="84"/>
        <v>0</v>
      </c>
      <c r="AS72" s="11"/>
      <c r="AT72" s="10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7"/>
      <c r="BH72" s="11"/>
      <c r="BI72" s="10"/>
      <c r="BJ72" s="11"/>
      <c r="BK72" s="10"/>
      <c r="BL72" s="11"/>
      <c r="BM72" s="10"/>
      <c r="BN72" s="7"/>
      <c r="BO72" s="7">
        <f t="shared" si="85"/>
        <v>0</v>
      </c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11"/>
      <c r="CF72" s="10"/>
      <c r="CG72" s="11"/>
      <c r="CH72" s="10"/>
      <c r="CI72" s="11"/>
      <c r="CJ72" s="10"/>
      <c r="CK72" s="7"/>
      <c r="CL72" s="7">
        <f t="shared" si="86"/>
        <v>0</v>
      </c>
      <c r="CM72" s="11">
        <v>30</v>
      </c>
      <c r="CN72" s="10" t="s">
        <v>60</v>
      </c>
      <c r="CO72" s="11"/>
      <c r="CP72" s="10"/>
      <c r="CQ72" s="11">
        <v>45</v>
      </c>
      <c r="CR72" s="10" t="s">
        <v>60</v>
      </c>
      <c r="CS72" s="11"/>
      <c r="CT72" s="10"/>
      <c r="CU72" s="11"/>
      <c r="CV72" s="10"/>
      <c r="CW72" s="11"/>
      <c r="CX72" s="10"/>
      <c r="CY72" s="11"/>
      <c r="CZ72" s="10"/>
      <c r="DA72" s="7">
        <v>5</v>
      </c>
      <c r="DB72" s="11"/>
      <c r="DC72" s="10"/>
      <c r="DD72" s="11"/>
      <c r="DE72" s="10"/>
      <c r="DF72" s="11"/>
      <c r="DG72" s="10"/>
      <c r="DH72" s="7"/>
      <c r="DI72" s="7">
        <f t="shared" si="87"/>
        <v>5</v>
      </c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11"/>
      <c r="DU72" s="10"/>
      <c r="DV72" s="11"/>
      <c r="DW72" s="10"/>
      <c r="DX72" s="7"/>
      <c r="DY72" s="11"/>
      <c r="DZ72" s="10"/>
      <c r="EA72" s="11"/>
      <c r="EB72" s="10"/>
      <c r="EC72" s="11"/>
      <c r="ED72" s="10"/>
      <c r="EE72" s="7"/>
      <c r="EF72" s="7">
        <f t="shared" si="88"/>
        <v>0</v>
      </c>
      <c r="EG72" s="11"/>
      <c r="EH72" s="10"/>
      <c r="EI72" s="11"/>
      <c r="EJ72" s="10"/>
      <c r="EK72" s="11"/>
      <c r="EL72" s="10"/>
      <c r="EM72" s="11"/>
      <c r="EN72" s="10"/>
      <c r="EO72" s="11"/>
      <c r="EP72" s="10"/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7"/>
      <c r="FC72" s="7">
        <f t="shared" si="89"/>
        <v>0</v>
      </c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7"/>
      <c r="FZ72" s="7">
        <f t="shared" si="90"/>
        <v>0</v>
      </c>
      <c r="GA72" s="11"/>
      <c r="GB72" s="10"/>
      <c r="GC72" s="11"/>
      <c r="GD72" s="10"/>
      <c r="GE72" s="11"/>
      <c r="GF72" s="10"/>
      <c r="GG72" s="11"/>
      <c r="GH72" s="10"/>
      <c r="GI72" s="11"/>
      <c r="GJ72" s="10"/>
      <c r="GK72" s="11"/>
      <c r="GL72" s="10"/>
      <c r="GM72" s="11"/>
      <c r="GN72" s="10"/>
      <c r="GO72" s="7"/>
      <c r="GP72" s="11"/>
      <c r="GQ72" s="10"/>
      <c r="GR72" s="11"/>
      <c r="GS72" s="10"/>
      <c r="GT72" s="11"/>
      <c r="GU72" s="10"/>
      <c r="GV72" s="7"/>
      <c r="GW72" s="7">
        <f t="shared" si="91"/>
        <v>0</v>
      </c>
    </row>
    <row r="73" spans="1:205" x14ac:dyDescent="0.2">
      <c r="A73" s="15">
        <v>3</v>
      </c>
      <c r="B73" s="15">
        <v>1</v>
      </c>
      <c r="C73" s="15"/>
      <c r="D73" s="6" t="s">
        <v>153</v>
      </c>
      <c r="E73" s="3" t="s">
        <v>154</v>
      </c>
      <c r="F73" s="6">
        <f t="shared" si="69"/>
        <v>0</v>
      </c>
      <c r="G73" s="6">
        <f t="shared" si="70"/>
        <v>2</v>
      </c>
      <c r="H73" s="6">
        <f t="shared" si="71"/>
        <v>75</v>
      </c>
      <c r="I73" s="6">
        <f t="shared" si="72"/>
        <v>30</v>
      </c>
      <c r="J73" s="6">
        <f t="shared" si="73"/>
        <v>0</v>
      </c>
      <c r="K73" s="6">
        <f t="shared" si="74"/>
        <v>45</v>
      </c>
      <c r="L73" s="6">
        <f t="shared" si="75"/>
        <v>0</v>
      </c>
      <c r="M73" s="6">
        <f t="shared" si="76"/>
        <v>0</v>
      </c>
      <c r="N73" s="6">
        <f t="shared" si="77"/>
        <v>0</v>
      </c>
      <c r="O73" s="6">
        <f t="shared" si="78"/>
        <v>0</v>
      </c>
      <c r="P73" s="6">
        <f t="shared" si="79"/>
        <v>0</v>
      </c>
      <c r="Q73" s="6">
        <f t="shared" si="80"/>
        <v>0</v>
      </c>
      <c r="R73" s="6">
        <f t="shared" si="81"/>
        <v>0</v>
      </c>
      <c r="S73" s="7">
        <f t="shared" si="82"/>
        <v>5</v>
      </c>
      <c r="T73" s="7">
        <f t="shared" si="83"/>
        <v>0</v>
      </c>
      <c r="U73" s="7">
        <v>3.1</v>
      </c>
      <c r="V73" s="11"/>
      <c r="W73" s="10"/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7"/>
      <c r="AK73" s="11"/>
      <c r="AL73" s="10"/>
      <c r="AM73" s="11"/>
      <c r="AN73" s="10"/>
      <c r="AO73" s="11"/>
      <c r="AP73" s="10"/>
      <c r="AQ73" s="7"/>
      <c r="AR73" s="7">
        <f t="shared" si="84"/>
        <v>0</v>
      </c>
      <c r="AS73" s="11"/>
      <c r="AT73" s="10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7"/>
      <c r="BH73" s="11"/>
      <c r="BI73" s="10"/>
      <c r="BJ73" s="11"/>
      <c r="BK73" s="10"/>
      <c r="BL73" s="11"/>
      <c r="BM73" s="10"/>
      <c r="BN73" s="7"/>
      <c r="BO73" s="7">
        <f t="shared" si="85"/>
        <v>0</v>
      </c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11"/>
      <c r="CF73" s="10"/>
      <c r="CG73" s="11"/>
      <c r="CH73" s="10"/>
      <c r="CI73" s="11"/>
      <c r="CJ73" s="10"/>
      <c r="CK73" s="7"/>
      <c r="CL73" s="7">
        <f t="shared" si="86"/>
        <v>0</v>
      </c>
      <c r="CM73" s="11">
        <v>30</v>
      </c>
      <c r="CN73" s="10" t="s">
        <v>60</v>
      </c>
      <c r="CO73" s="11"/>
      <c r="CP73" s="10"/>
      <c r="CQ73" s="11">
        <v>45</v>
      </c>
      <c r="CR73" s="10" t="s">
        <v>60</v>
      </c>
      <c r="CS73" s="11"/>
      <c r="CT73" s="10"/>
      <c r="CU73" s="11"/>
      <c r="CV73" s="10"/>
      <c r="CW73" s="11"/>
      <c r="CX73" s="10"/>
      <c r="CY73" s="11"/>
      <c r="CZ73" s="10"/>
      <c r="DA73" s="7">
        <v>5</v>
      </c>
      <c r="DB73" s="11"/>
      <c r="DC73" s="10"/>
      <c r="DD73" s="11"/>
      <c r="DE73" s="10"/>
      <c r="DF73" s="11"/>
      <c r="DG73" s="10"/>
      <c r="DH73" s="7"/>
      <c r="DI73" s="7">
        <f t="shared" si="87"/>
        <v>5</v>
      </c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11"/>
      <c r="DU73" s="10"/>
      <c r="DV73" s="11"/>
      <c r="DW73" s="10"/>
      <c r="DX73" s="7"/>
      <c r="DY73" s="11"/>
      <c r="DZ73" s="10"/>
      <c r="EA73" s="11"/>
      <c r="EB73" s="10"/>
      <c r="EC73" s="11"/>
      <c r="ED73" s="10"/>
      <c r="EE73" s="7"/>
      <c r="EF73" s="7">
        <f t="shared" si="88"/>
        <v>0</v>
      </c>
      <c r="EG73" s="11"/>
      <c r="EH73" s="10"/>
      <c r="EI73" s="11"/>
      <c r="EJ73" s="10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11"/>
      <c r="EW73" s="10"/>
      <c r="EX73" s="11"/>
      <c r="EY73" s="10"/>
      <c r="EZ73" s="11"/>
      <c r="FA73" s="10"/>
      <c r="FB73" s="7"/>
      <c r="FC73" s="7">
        <f t="shared" si="89"/>
        <v>0</v>
      </c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7"/>
      <c r="FZ73" s="7">
        <f t="shared" si="90"/>
        <v>0</v>
      </c>
      <c r="GA73" s="11"/>
      <c r="GB73" s="10"/>
      <c r="GC73" s="11"/>
      <c r="GD73" s="10"/>
      <c r="GE73" s="11"/>
      <c r="GF73" s="10"/>
      <c r="GG73" s="11"/>
      <c r="GH73" s="10"/>
      <c r="GI73" s="11"/>
      <c r="GJ73" s="10"/>
      <c r="GK73" s="11"/>
      <c r="GL73" s="10"/>
      <c r="GM73" s="11"/>
      <c r="GN73" s="10"/>
      <c r="GO73" s="7"/>
      <c r="GP73" s="11"/>
      <c r="GQ73" s="10"/>
      <c r="GR73" s="11"/>
      <c r="GS73" s="10"/>
      <c r="GT73" s="11"/>
      <c r="GU73" s="10"/>
      <c r="GV73" s="7"/>
      <c r="GW73" s="7">
        <f t="shared" si="91"/>
        <v>0</v>
      </c>
    </row>
    <row r="74" spans="1:205" x14ac:dyDescent="0.2">
      <c r="A74" s="15">
        <v>4</v>
      </c>
      <c r="B74" s="15">
        <v>1</v>
      </c>
      <c r="C74" s="15"/>
      <c r="D74" s="6" t="s">
        <v>155</v>
      </c>
      <c r="E74" s="3" t="s">
        <v>156</v>
      </c>
      <c r="F74" s="6">
        <f t="shared" si="69"/>
        <v>0</v>
      </c>
      <c r="G74" s="6">
        <f t="shared" si="70"/>
        <v>2</v>
      </c>
      <c r="H74" s="6">
        <f t="shared" si="71"/>
        <v>60</v>
      </c>
      <c r="I74" s="6">
        <f t="shared" si="72"/>
        <v>15</v>
      </c>
      <c r="J74" s="6">
        <f t="shared" si="73"/>
        <v>0</v>
      </c>
      <c r="K74" s="6">
        <f t="shared" si="74"/>
        <v>45</v>
      </c>
      <c r="L74" s="6">
        <f t="shared" si="75"/>
        <v>0</v>
      </c>
      <c r="M74" s="6">
        <f t="shared" si="76"/>
        <v>0</v>
      </c>
      <c r="N74" s="6">
        <f t="shared" si="77"/>
        <v>0</v>
      </c>
      <c r="O74" s="6">
        <f t="shared" si="78"/>
        <v>0</v>
      </c>
      <c r="P74" s="6">
        <f t="shared" si="79"/>
        <v>0</v>
      </c>
      <c r="Q74" s="6">
        <f t="shared" si="80"/>
        <v>0</v>
      </c>
      <c r="R74" s="6">
        <f t="shared" si="81"/>
        <v>0</v>
      </c>
      <c r="S74" s="7">
        <f t="shared" si="82"/>
        <v>4</v>
      </c>
      <c r="T74" s="7">
        <f t="shared" si="83"/>
        <v>0</v>
      </c>
      <c r="U74" s="7">
        <v>2.37</v>
      </c>
      <c r="V74" s="11"/>
      <c r="W74" s="10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7"/>
      <c r="AK74" s="11"/>
      <c r="AL74" s="10"/>
      <c r="AM74" s="11"/>
      <c r="AN74" s="10"/>
      <c r="AO74" s="11"/>
      <c r="AP74" s="10"/>
      <c r="AQ74" s="7"/>
      <c r="AR74" s="7">
        <f t="shared" si="84"/>
        <v>0</v>
      </c>
      <c r="AS74" s="11"/>
      <c r="AT74" s="10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7"/>
      <c r="BH74" s="11"/>
      <c r="BI74" s="10"/>
      <c r="BJ74" s="11"/>
      <c r="BK74" s="10"/>
      <c r="BL74" s="11"/>
      <c r="BM74" s="10"/>
      <c r="BN74" s="7"/>
      <c r="BO74" s="7">
        <f t="shared" si="85"/>
        <v>0</v>
      </c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11"/>
      <c r="CF74" s="10"/>
      <c r="CG74" s="11"/>
      <c r="CH74" s="10"/>
      <c r="CI74" s="11"/>
      <c r="CJ74" s="10"/>
      <c r="CK74" s="7"/>
      <c r="CL74" s="7">
        <f t="shared" si="86"/>
        <v>0</v>
      </c>
      <c r="CM74" s="11">
        <v>15</v>
      </c>
      <c r="CN74" s="10" t="s">
        <v>60</v>
      </c>
      <c r="CO74" s="11"/>
      <c r="CP74" s="10"/>
      <c r="CQ74" s="11">
        <v>45</v>
      </c>
      <c r="CR74" s="10" t="s">
        <v>60</v>
      </c>
      <c r="CS74" s="11"/>
      <c r="CT74" s="10"/>
      <c r="CU74" s="11"/>
      <c r="CV74" s="10"/>
      <c r="CW74" s="11"/>
      <c r="CX74" s="10"/>
      <c r="CY74" s="11"/>
      <c r="CZ74" s="10"/>
      <c r="DA74" s="7">
        <v>4</v>
      </c>
      <c r="DB74" s="11"/>
      <c r="DC74" s="10"/>
      <c r="DD74" s="11"/>
      <c r="DE74" s="10"/>
      <c r="DF74" s="11"/>
      <c r="DG74" s="10"/>
      <c r="DH74" s="7"/>
      <c r="DI74" s="7">
        <f t="shared" si="87"/>
        <v>4</v>
      </c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11"/>
      <c r="DU74" s="10"/>
      <c r="DV74" s="11"/>
      <c r="DW74" s="10"/>
      <c r="DX74" s="7"/>
      <c r="DY74" s="11"/>
      <c r="DZ74" s="10"/>
      <c r="EA74" s="11"/>
      <c r="EB74" s="10"/>
      <c r="EC74" s="11"/>
      <c r="ED74" s="10"/>
      <c r="EE74" s="7"/>
      <c r="EF74" s="7">
        <f t="shared" si="88"/>
        <v>0</v>
      </c>
      <c r="EG74" s="11"/>
      <c r="EH74" s="10"/>
      <c r="EI74" s="11"/>
      <c r="EJ74" s="10"/>
      <c r="EK74" s="11"/>
      <c r="EL74" s="10"/>
      <c r="EM74" s="11"/>
      <c r="EN74" s="10"/>
      <c r="EO74" s="11"/>
      <c r="EP74" s="10"/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7"/>
      <c r="FC74" s="7">
        <f t="shared" si="89"/>
        <v>0</v>
      </c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7"/>
      <c r="FZ74" s="7">
        <f t="shared" si="90"/>
        <v>0</v>
      </c>
      <c r="GA74" s="11"/>
      <c r="GB74" s="10"/>
      <c r="GC74" s="11"/>
      <c r="GD74" s="10"/>
      <c r="GE74" s="11"/>
      <c r="GF74" s="10"/>
      <c r="GG74" s="11"/>
      <c r="GH74" s="10"/>
      <c r="GI74" s="11"/>
      <c r="GJ74" s="10"/>
      <c r="GK74" s="11"/>
      <c r="GL74" s="10"/>
      <c r="GM74" s="11"/>
      <c r="GN74" s="10"/>
      <c r="GO74" s="7"/>
      <c r="GP74" s="11"/>
      <c r="GQ74" s="10"/>
      <c r="GR74" s="11"/>
      <c r="GS74" s="10"/>
      <c r="GT74" s="11"/>
      <c r="GU74" s="10"/>
      <c r="GV74" s="7"/>
      <c r="GW74" s="7">
        <f t="shared" si="91"/>
        <v>0</v>
      </c>
    </row>
    <row r="75" spans="1:205" x14ac:dyDescent="0.2">
      <c r="A75" s="15">
        <v>4</v>
      </c>
      <c r="B75" s="15">
        <v>1</v>
      </c>
      <c r="C75" s="15"/>
      <c r="D75" s="6" t="s">
        <v>157</v>
      </c>
      <c r="E75" s="3" t="s">
        <v>158</v>
      </c>
      <c r="F75" s="6">
        <f t="shared" si="69"/>
        <v>0</v>
      </c>
      <c r="G75" s="6">
        <f t="shared" si="70"/>
        <v>2</v>
      </c>
      <c r="H75" s="6">
        <f t="shared" si="71"/>
        <v>60</v>
      </c>
      <c r="I75" s="6">
        <f t="shared" si="72"/>
        <v>15</v>
      </c>
      <c r="J75" s="6">
        <f t="shared" si="73"/>
        <v>0</v>
      </c>
      <c r="K75" s="6">
        <f t="shared" si="74"/>
        <v>45</v>
      </c>
      <c r="L75" s="6">
        <f t="shared" si="75"/>
        <v>0</v>
      </c>
      <c r="M75" s="6">
        <f t="shared" si="76"/>
        <v>0</v>
      </c>
      <c r="N75" s="6">
        <f t="shared" si="77"/>
        <v>0</v>
      </c>
      <c r="O75" s="6">
        <f t="shared" si="78"/>
        <v>0</v>
      </c>
      <c r="P75" s="6">
        <f t="shared" si="79"/>
        <v>0</v>
      </c>
      <c r="Q75" s="6">
        <f t="shared" si="80"/>
        <v>0</v>
      </c>
      <c r="R75" s="6">
        <f t="shared" si="81"/>
        <v>0</v>
      </c>
      <c r="S75" s="7">
        <f t="shared" si="82"/>
        <v>4</v>
      </c>
      <c r="T75" s="7">
        <f t="shared" si="83"/>
        <v>0</v>
      </c>
      <c r="U75" s="7">
        <v>2.37</v>
      </c>
      <c r="V75" s="11"/>
      <c r="W75" s="10"/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7"/>
      <c r="AK75" s="11"/>
      <c r="AL75" s="10"/>
      <c r="AM75" s="11"/>
      <c r="AN75" s="10"/>
      <c r="AO75" s="11"/>
      <c r="AP75" s="10"/>
      <c r="AQ75" s="7"/>
      <c r="AR75" s="7">
        <f t="shared" si="84"/>
        <v>0</v>
      </c>
      <c r="AS75" s="11"/>
      <c r="AT75" s="10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7"/>
      <c r="BH75" s="11"/>
      <c r="BI75" s="10"/>
      <c r="BJ75" s="11"/>
      <c r="BK75" s="10"/>
      <c r="BL75" s="11"/>
      <c r="BM75" s="10"/>
      <c r="BN75" s="7"/>
      <c r="BO75" s="7">
        <f t="shared" si="85"/>
        <v>0</v>
      </c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11"/>
      <c r="CF75" s="10"/>
      <c r="CG75" s="11"/>
      <c r="CH75" s="10"/>
      <c r="CI75" s="11"/>
      <c r="CJ75" s="10"/>
      <c r="CK75" s="7"/>
      <c r="CL75" s="7">
        <f t="shared" si="86"/>
        <v>0</v>
      </c>
      <c r="CM75" s="11">
        <v>15</v>
      </c>
      <c r="CN75" s="10" t="s">
        <v>60</v>
      </c>
      <c r="CO75" s="11"/>
      <c r="CP75" s="10"/>
      <c r="CQ75" s="11">
        <v>45</v>
      </c>
      <c r="CR75" s="10" t="s">
        <v>60</v>
      </c>
      <c r="CS75" s="11"/>
      <c r="CT75" s="10"/>
      <c r="CU75" s="11"/>
      <c r="CV75" s="10"/>
      <c r="CW75" s="11"/>
      <c r="CX75" s="10"/>
      <c r="CY75" s="11"/>
      <c r="CZ75" s="10"/>
      <c r="DA75" s="7">
        <v>4</v>
      </c>
      <c r="DB75" s="11"/>
      <c r="DC75" s="10"/>
      <c r="DD75" s="11"/>
      <c r="DE75" s="10"/>
      <c r="DF75" s="11"/>
      <c r="DG75" s="10"/>
      <c r="DH75" s="7"/>
      <c r="DI75" s="7">
        <f t="shared" si="87"/>
        <v>4</v>
      </c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11"/>
      <c r="DU75" s="10"/>
      <c r="DV75" s="11"/>
      <c r="DW75" s="10"/>
      <c r="DX75" s="7"/>
      <c r="DY75" s="11"/>
      <c r="DZ75" s="10"/>
      <c r="EA75" s="11"/>
      <c r="EB75" s="10"/>
      <c r="EC75" s="11"/>
      <c r="ED75" s="10"/>
      <c r="EE75" s="7"/>
      <c r="EF75" s="7">
        <f t="shared" si="88"/>
        <v>0</v>
      </c>
      <c r="EG75" s="11"/>
      <c r="EH75" s="10"/>
      <c r="EI75" s="11"/>
      <c r="EJ75" s="10"/>
      <c r="EK75" s="11"/>
      <c r="EL75" s="10"/>
      <c r="EM75" s="11"/>
      <c r="EN75" s="10"/>
      <c r="EO75" s="11"/>
      <c r="EP75" s="10"/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7"/>
      <c r="FC75" s="7">
        <f t="shared" si="89"/>
        <v>0</v>
      </c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7"/>
      <c r="FZ75" s="7">
        <f t="shared" si="90"/>
        <v>0</v>
      </c>
      <c r="GA75" s="11"/>
      <c r="GB75" s="10"/>
      <c r="GC75" s="11"/>
      <c r="GD75" s="10"/>
      <c r="GE75" s="11"/>
      <c r="GF75" s="10"/>
      <c r="GG75" s="11"/>
      <c r="GH75" s="10"/>
      <c r="GI75" s="11"/>
      <c r="GJ75" s="10"/>
      <c r="GK75" s="11"/>
      <c r="GL75" s="10"/>
      <c r="GM75" s="11"/>
      <c r="GN75" s="10"/>
      <c r="GO75" s="7"/>
      <c r="GP75" s="11"/>
      <c r="GQ75" s="10"/>
      <c r="GR75" s="11"/>
      <c r="GS75" s="10"/>
      <c r="GT75" s="11"/>
      <c r="GU75" s="10"/>
      <c r="GV75" s="7"/>
      <c r="GW75" s="7">
        <f t="shared" si="91"/>
        <v>0</v>
      </c>
    </row>
    <row r="76" spans="1:205" x14ac:dyDescent="0.2">
      <c r="A76" s="15">
        <v>5</v>
      </c>
      <c r="B76" s="15">
        <v>1</v>
      </c>
      <c r="C76" s="15"/>
      <c r="D76" s="6" t="s">
        <v>159</v>
      </c>
      <c r="E76" s="3" t="s">
        <v>160</v>
      </c>
      <c r="F76" s="6">
        <f t="shared" si="69"/>
        <v>0</v>
      </c>
      <c r="G76" s="6">
        <f t="shared" si="70"/>
        <v>2</v>
      </c>
      <c r="H76" s="6">
        <f t="shared" si="71"/>
        <v>75</v>
      </c>
      <c r="I76" s="6">
        <f t="shared" si="72"/>
        <v>30</v>
      </c>
      <c r="J76" s="6">
        <f t="shared" si="73"/>
        <v>0</v>
      </c>
      <c r="K76" s="6">
        <f t="shared" si="74"/>
        <v>0</v>
      </c>
      <c r="L76" s="6">
        <f t="shared" si="75"/>
        <v>0</v>
      </c>
      <c r="M76" s="6">
        <f t="shared" si="76"/>
        <v>0</v>
      </c>
      <c r="N76" s="6">
        <f t="shared" si="77"/>
        <v>0</v>
      </c>
      <c r="O76" s="6">
        <f t="shared" si="78"/>
        <v>0</v>
      </c>
      <c r="P76" s="6">
        <f t="shared" si="79"/>
        <v>0</v>
      </c>
      <c r="Q76" s="6">
        <f t="shared" si="80"/>
        <v>45</v>
      </c>
      <c r="R76" s="6">
        <f t="shared" si="81"/>
        <v>0</v>
      </c>
      <c r="S76" s="7">
        <f t="shared" si="82"/>
        <v>6</v>
      </c>
      <c r="T76" s="7">
        <f t="shared" si="83"/>
        <v>4</v>
      </c>
      <c r="U76" s="7">
        <v>3.5</v>
      </c>
      <c r="V76" s="11"/>
      <c r="W76" s="10"/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7"/>
      <c r="AK76" s="11"/>
      <c r="AL76" s="10"/>
      <c r="AM76" s="11"/>
      <c r="AN76" s="10"/>
      <c r="AO76" s="11"/>
      <c r="AP76" s="10"/>
      <c r="AQ76" s="7"/>
      <c r="AR76" s="7">
        <f t="shared" si="84"/>
        <v>0</v>
      </c>
      <c r="AS76" s="11"/>
      <c r="AT76" s="10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7"/>
      <c r="BH76" s="11"/>
      <c r="BI76" s="10"/>
      <c r="BJ76" s="11"/>
      <c r="BK76" s="10"/>
      <c r="BL76" s="11"/>
      <c r="BM76" s="10"/>
      <c r="BN76" s="7"/>
      <c r="BO76" s="7">
        <f t="shared" si="85"/>
        <v>0</v>
      </c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11"/>
      <c r="CF76" s="10"/>
      <c r="CG76" s="11"/>
      <c r="CH76" s="10"/>
      <c r="CI76" s="11"/>
      <c r="CJ76" s="10"/>
      <c r="CK76" s="7"/>
      <c r="CL76" s="7">
        <f t="shared" si="86"/>
        <v>0</v>
      </c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11"/>
      <c r="CZ76" s="10"/>
      <c r="DA76" s="7"/>
      <c r="DB76" s="11"/>
      <c r="DC76" s="10"/>
      <c r="DD76" s="11"/>
      <c r="DE76" s="10"/>
      <c r="DF76" s="11"/>
      <c r="DG76" s="10"/>
      <c r="DH76" s="7"/>
      <c r="DI76" s="7">
        <f t="shared" si="87"/>
        <v>0</v>
      </c>
      <c r="DJ76" s="11">
        <v>30</v>
      </c>
      <c r="DK76" s="10" t="s">
        <v>60</v>
      </c>
      <c r="DL76" s="11"/>
      <c r="DM76" s="10"/>
      <c r="DN76" s="11"/>
      <c r="DO76" s="10"/>
      <c r="DP76" s="11"/>
      <c r="DQ76" s="10"/>
      <c r="DR76" s="11"/>
      <c r="DS76" s="10"/>
      <c r="DT76" s="11"/>
      <c r="DU76" s="10"/>
      <c r="DV76" s="11"/>
      <c r="DW76" s="10"/>
      <c r="DX76" s="7">
        <v>2</v>
      </c>
      <c r="DY76" s="11"/>
      <c r="DZ76" s="10"/>
      <c r="EA76" s="11">
        <v>45</v>
      </c>
      <c r="EB76" s="10" t="s">
        <v>60</v>
      </c>
      <c r="EC76" s="11"/>
      <c r="ED76" s="10"/>
      <c r="EE76" s="7">
        <v>4</v>
      </c>
      <c r="EF76" s="7">
        <f t="shared" si="88"/>
        <v>6</v>
      </c>
      <c r="EG76" s="11"/>
      <c r="EH76" s="10"/>
      <c r="EI76" s="11"/>
      <c r="EJ76" s="10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7"/>
      <c r="FC76" s="7">
        <f t="shared" si="89"/>
        <v>0</v>
      </c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7"/>
      <c r="FZ76" s="7">
        <f t="shared" si="90"/>
        <v>0</v>
      </c>
      <c r="GA76" s="11"/>
      <c r="GB76" s="10"/>
      <c r="GC76" s="11"/>
      <c r="GD76" s="10"/>
      <c r="GE76" s="11"/>
      <c r="GF76" s="10"/>
      <c r="GG76" s="11"/>
      <c r="GH76" s="10"/>
      <c r="GI76" s="11"/>
      <c r="GJ76" s="10"/>
      <c r="GK76" s="11"/>
      <c r="GL76" s="10"/>
      <c r="GM76" s="11"/>
      <c r="GN76" s="10"/>
      <c r="GO76" s="7"/>
      <c r="GP76" s="11"/>
      <c r="GQ76" s="10"/>
      <c r="GR76" s="11"/>
      <c r="GS76" s="10"/>
      <c r="GT76" s="11"/>
      <c r="GU76" s="10"/>
      <c r="GV76" s="7"/>
      <c r="GW76" s="7">
        <f t="shared" si="91"/>
        <v>0</v>
      </c>
    </row>
    <row r="77" spans="1:205" x14ac:dyDescent="0.2">
      <c r="A77" s="15">
        <v>5</v>
      </c>
      <c r="B77" s="15">
        <v>1</v>
      </c>
      <c r="C77" s="15"/>
      <c r="D77" s="6" t="s">
        <v>161</v>
      </c>
      <c r="E77" s="3" t="s">
        <v>162</v>
      </c>
      <c r="F77" s="6">
        <f t="shared" si="69"/>
        <v>0</v>
      </c>
      <c r="G77" s="6">
        <f t="shared" si="70"/>
        <v>2</v>
      </c>
      <c r="H77" s="6">
        <f t="shared" si="71"/>
        <v>75</v>
      </c>
      <c r="I77" s="6">
        <f t="shared" si="72"/>
        <v>30</v>
      </c>
      <c r="J77" s="6">
        <f t="shared" si="73"/>
        <v>0</v>
      </c>
      <c r="K77" s="6">
        <f t="shared" si="74"/>
        <v>0</v>
      </c>
      <c r="L77" s="6">
        <f t="shared" si="75"/>
        <v>0</v>
      </c>
      <c r="M77" s="6">
        <f t="shared" si="76"/>
        <v>0</v>
      </c>
      <c r="N77" s="6">
        <f t="shared" si="77"/>
        <v>0</v>
      </c>
      <c r="O77" s="6">
        <f t="shared" si="78"/>
        <v>0</v>
      </c>
      <c r="P77" s="6">
        <f t="shared" si="79"/>
        <v>0</v>
      </c>
      <c r="Q77" s="6">
        <f t="shared" si="80"/>
        <v>45</v>
      </c>
      <c r="R77" s="6">
        <f t="shared" si="81"/>
        <v>0</v>
      </c>
      <c r="S77" s="7">
        <f t="shared" si="82"/>
        <v>6</v>
      </c>
      <c r="T77" s="7">
        <f t="shared" si="83"/>
        <v>4</v>
      </c>
      <c r="U77" s="7">
        <v>2.9</v>
      </c>
      <c r="V77" s="11"/>
      <c r="W77" s="10"/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7"/>
      <c r="AK77" s="11"/>
      <c r="AL77" s="10"/>
      <c r="AM77" s="11"/>
      <c r="AN77" s="10"/>
      <c r="AO77" s="11"/>
      <c r="AP77" s="10"/>
      <c r="AQ77" s="7"/>
      <c r="AR77" s="7">
        <f t="shared" si="84"/>
        <v>0</v>
      </c>
      <c r="AS77" s="11"/>
      <c r="AT77" s="10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7"/>
      <c r="BH77" s="11"/>
      <c r="BI77" s="10"/>
      <c r="BJ77" s="11"/>
      <c r="BK77" s="10"/>
      <c r="BL77" s="11"/>
      <c r="BM77" s="10"/>
      <c r="BN77" s="7"/>
      <c r="BO77" s="7">
        <f t="shared" si="85"/>
        <v>0</v>
      </c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11"/>
      <c r="CF77" s="10"/>
      <c r="CG77" s="11"/>
      <c r="CH77" s="10"/>
      <c r="CI77" s="11"/>
      <c r="CJ77" s="10"/>
      <c r="CK77" s="7"/>
      <c r="CL77" s="7">
        <f t="shared" si="86"/>
        <v>0</v>
      </c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11"/>
      <c r="CZ77" s="10"/>
      <c r="DA77" s="7"/>
      <c r="DB77" s="11"/>
      <c r="DC77" s="10"/>
      <c r="DD77" s="11"/>
      <c r="DE77" s="10"/>
      <c r="DF77" s="11"/>
      <c r="DG77" s="10"/>
      <c r="DH77" s="7"/>
      <c r="DI77" s="7">
        <f t="shared" si="87"/>
        <v>0</v>
      </c>
      <c r="DJ77" s="11">
        <v>30</v>
      </c>
      <c r="DK77" s="10" t="s">
        <v>60</v>
      </c>
      <c r="DL77" s="11"/>
      <c r="DM77" s="10"/>
      <c r="DN77" s="11"/>
      <c r="DO77" s="10"/>
      <c r="DP77" s="11"/>
      <c r="DQ77" s="10"/>
      <c r="DR77" s="11"/>
      <c r="DS77" s="10"/>
      <c r="DT77" s="11"/>
      <c r="DU77" s="10"/>
      <c r="DV77" s="11"/>
      <c r="DW77" s="10"/>
      <c r="DX77" s="7">
        <v>2</v>
      </c>
      <c r="DY77" s="11"/>
      <c r="DZ77" s="10"/>
      <c r="EA77" s="11">
        <v>45</v>
      </c>
      <c r="EB77" s="10" t="s">
        <v>60</v>
      </c>
      <c r="EC77" s="11"/>
      <c r="ED77" s="10"/>
      <c r="EE77" s="7">
        <v>4</v>
      </c>
      <c r="EF77" s="7">
        <f t="shared" si="88"/>
        <v>6</v>
      </c>
      <c r="EG77" s="11"/>
      <c r="EH77" s="10"/>
      <c r="EI77" s="11"/>
      <c r="EJ77" s="10"/>
      <c r="EK77" s="11"/>
      <c r="EL77" s="10"/>
      <c r="EM77" s="11"/>
      <c r="EN77" s="10"/>
      <c r="EO77" s="11"/>
      <c r="EP77" s="10"/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7"/>
      <c r="FC77" s="7">
        <f t="shared" si="89"/>
        <v>0</v>
      </c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7"/>
      <c r="FZ77" s="7">
        <f t="shared" si="90"/>
        <v>0</v>
      </c>
      <c r="GA77" s="11"/>
      <c r="GB77" s="10"/>
      <c r="GC77" s="11"/>
      <c r="GD77" s="10"/>
      <c r="GE77" s="11"/>
      <c r="GF77" s="10"/>
      <c r="GG77" s="11"/>
      <c r="GH77" s="10"/>
      <c r="GI77" s="11"/>
      <c r="GJ77" s="10"/>
      <c r="GK77" s="11"/>
      <c r="GL77" s="10"/>
      <c r="GM77" s="11"/>
      <c r="GN77" s="10"/>
      <c r="GO77" s="7"/>
      <c r="GP77" s="11"/>
      <c r="GQ77" s="10"/>
      <c r="GR77" s="11"/>
      <c r="GS77" s="10"/>
      <c r="GT77" s="11"/>
      <c r="GU77" s="10"/>
      <c r="GV77" s="7"/>
      <c r="GW77" s="7">
        <f t="shared" si="91"/>
        <v>0</v>
      </c>
    </row>
    <row r="78" spans="1:205" x14ac:dyDescent="0.2">
      <c r="A78" s="15">
        <v>6</v>
      </c>
      <c r="B78" s="15">
        <v>1</v>
      </c>
      <c r="C78" s="15"/>
      <c r="D78" s="6" t="s">
        <v>163</v>
      </c>
      <c r="E78" s="3" t="s">
        <v>164</v>
      </c>
      <c r="F78" s="6">
        <f t="shared" si="69"/>
        <v>0</v>
      </c>
      <c r="G78" s="6">
        <f t="shared" si="70"/>
        <v>2</v>
      </c>
      <c r="H78" s="6">
        <f t="shared" si="71"/>
        <v>75</v>
      </c>
      <c r="I78" s="6">
        <f t="shared" si="72"/>
        <v>30</v>
      </c>
      <c r="J78" s="6">
        <f t="shared" si="73"/>
        <v>0</v>
      </c>
      <c r="K78" s="6">
        <f t="shared" si="74"/>
        <v>0</v>
      </c>
      <c r="L78" s="6">
        <f t="shared" si="75"/>
        <v>0</v>
      </c>
      <c r="M78" s="6">
        <f t="shared" si="76"/>
        <v>0</v>
      </c>
      <c r="N78" s="6">
        <f t="shared" si="77"/>
        <v>0</v>
      </c>
      <c r="O78" s="6">
        <f t="shared" si="78"/>
        <v>0</v>
      </c>
      <c r="P78" s="6">
        <f t="shared" si="79"/>
        <v>0</v>
      </c>
      <c r="Q78" s="6">
        <f t="shared" si="80"/>
        <v>45</v>
      </c>
      <c r="R78" s="6">
        <f t="shared" si="81"/>
        <v>0</v>
      </c>
      <c r="S78" s="7">
        <f t="shared" si="82"/>
        <v>5</v>
      </c>
      <c r="T78" s="7">
        <f t="shared" si="83"/>
        <v>3</v>
      </c>
      <c r="U78" s="7">
        <v>2.8</v>
      </c>
      <c r="V78" s="11"/>
      <c r="W78" s="10"/>
      <c r="X78" s="11"/>
      <c r="Y78" s="10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7"/>
      <c r="AK78" s="11"/>
      <c r="AL78" s="10"/>
      <c r="AM78" s="11"/>
      <c r="AN78" s="10"/>
      <c r="AO78" s="11"/>
      <c r="AP78" s="10"/>
      <c r="AQ78" s="7"/>
      <c r="AR78" s="7">
        <f t="shared" si="84"/>
        <v>0</v>
      </c>
      <c r="AS78" s="11"/>
      <c r="AT78" s="10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7"/>
      <c r="BH78" s="11"/>
      <c r="BI78" s="10"/>
      <c r="BJ78" s="11"/>
      <c r="BK78" s="10"/>
      <c r="BL78" s="11"/>
      <c r="BM78" s="10"/>
      <c r="BN78" s="7"/>
      <c r="BO78" s="7">
        <f t="shared" si="85"/>
        <v>0</v>
      </c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11"/>
      <c r="CF78" s="10"/>
      <c r="CG78" s="11"/>
      <c r="CH78" s="10"/>
      <c r="CI78" s="11"/>
      <c r="CJ78" s="10"/>
      <c r="CK78" s="7"/>
      <c r="CL78" s="7">
        <f t="shared" si="86"/>
        <v>0</v>
      </c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11"/>
      <c r="CZ78" s="10"/>
      <c r="DA78" s="7"/>
      <c r="DB78" s="11"/>
      <c r="DC78" s="10"/>
      <c r="DD78" s="11"/>
      <c r="DE78" s="10"/>
      <c r="DF78" s="11"/>
      <c r="DG78" s="10"/>
      <c r="DH78" s="7"/>
      <c r="DI78" s="7">
        <f t="shared" si="87"/>
        <v>0</v>
      </c>
      <c r="DJ78" s="11">
        <v>30</v>
      </c>
      <c r="DK78" s="10" t="s">
        <v>60</v>
      </c>
      <c r="DL78" s="11"/>
      <c r="DM78" s="10"/>
      <c r="DN78" s="11"/>
      <c r="DO78" s="10"/>
      <c r="DP78" s="11"/>
      <c r="DQ78" s="10"/>
      <c r="DR78" s="11"/>
      <c r="DS78" s="10"/>
      <c r="DT78" s="11"/>
      <c r="DU78" s="10"/>
      <c r="DV78" s="11"/>
      <c r="DW78" s="10"/>
      <c r="DX78" s="7">
        <v>2</v>
      </c>
      <c r="DY78" s="11"/>
      <c r="DZ78" s="10"/>
      <c r="EA78" s="11">
        <v>45</v>
      </c>
      <c r="EB78" s="10" t="s">
        <v>60</v>
      </c>
      <c r="EC78" s="11"/>
      <c r="ED78" s="10"/>
      <c r="EE78" s="7">
        <v>3</v>
      </c>
      <c r="EF78" s="7">
        <f t="shared" si="88"/>
        <v>5</v>
      </c>
      <c r="EG78" s="11"/>
      <c r="EH78" s="10"/>
      <c r="EI78" s="11"/>
      <c r="EJ78" s="10"/>
      <c r="EK78" s="11"/>
      <c r="EL78" s="10"/>
      <c r="EM78" s="11"/>
      <c r="EN78" s="10"/>
      <c r="EO78" s="11"/>
      <c r="EP78" s="10"/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7"/>
      <c r="FC78" s="7">
        <f t="shared" si="89"/>
        <v>0</v>
      </c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7"/>
      <c r="FZ78" s="7">
        <f t="shared" si="90"/>
        <v>0</v>
      </c>
      <c r="GA78" s="11"/>
      <c r="GB78" s="10"/>
      <c r="GC78" s="11"/>
      <c r="GD78" s="10"/>
      <c r="GE78" s="11"/>
      <c r="GF78" s="10"/>
      <c r="GG78" s="11"/>
      <c r="GH78" s="10"/>
      <c r="GI78" s="11"/>
      <c r="GJ78" s="10"/>
      <c r="GK78" s="11"/>
      <c r="GL78" s="10"/>
      <c r="GM78" s="11"/>
      <c r="GN78" s="10"/>
      <c r="GO78" s="7"/>
      <c r="GP78" s="11"/>
      <c r="GQ78" s="10"/>
      <c r="GR78" s="11"/>
      <c r="GS78" s="10"/>
      <c r="GT78" s="11"/>
      <c r="GU78" s="10"/>
      <c r="GV78" s="7"/>
      <c r="GW78" s="7">
        <f t="shared" si="91"/>
        <v>0</v>
      </c>
    </row>
    <row r="79" spans="1:205" x14ac:dyDescent="0.2">
      <c r="A79" s="15">
        <v>6</v>
      </c>
      <c r="B79" s="15">
        <v>1</v>
      </c>
      <c r="C79" s="15"/>
      <c r="D79" s="6" t="s">
        <v>165</v>
      </c>
      <c r="E79" s="3" t="s">
        <v>166</v>
      </c>
      <c r="F79" s="6">
        <f t="shared" si="69"/>
        <v>0</v>
      </c>
      <c r="G79" s="6">
        <f t="shared" si="70"/>
        <v>2</v>
      </c>
      <c r="H79" s="6">
        <f t="shared" si="71"/>
        <v>75</v>
      </c>
      <c r="I79" s="6">
        <f t="shared" si="72"/>
        <v>30</v>
      </c>
      <c r="J79" s="6">
        <f t="shared" si="73"/>
        <v>0</v>
      </c>
      <c r="K79" s="6">
        <f t="shared" si="74"/>
        <v>0</v>
      </c>
      <c r="L79" s="6">
        <f t="shared" si="75"/>
        <v>0</v>
      </c>
      <c r="M79" s="6">
        <f t="shared" si="76"/>
        <v>0</v>
      </c>
      <c r="N79" s="6">
        <f t="shared" si="77"/>
        <v>0</v>
      </c>
      <c r="O79" s="6">
        <f t="shared" si="78"/>
        <v>0</v>
      </c>
      <c r="P79" s="6">
        <f t="shared" si="79"/>
        <v>0</v>
      </c>
      <c r="Q79" s="6">
        <f t="shared" si="80"/>
        <v>45</v>
      </c>
      <c r="R79" s="6">
        <f t="shared" si="81"/>
        <v>0</v>
      </c>
      <c r="S79" s="7">
        <f t="shared" si="82"/>
        <v>5</v>
      </c>
      <c r="T79" s="7">
        <f t="shared" si="83"/>
        <v>3</v>
      </c>
      <c r="U79" s="7">
        <v>3</v>
      </c>
      <c r="V79" s="11"/>
      <c r="W79" s="10"/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7"/>
      <c r="AK79" s="11"/>
      <c r="AL79" s="10"/>
      <c r="AM79" s="11"/>
      <c r="AN79" s="10"/>
      <c r="AO79" s="11"/>
      <c r="AP79" s="10"/>
      <c r="AQ79" s="7"/>
      <c r="AR79" s="7">
        <f t="shared" si="84"/>
        <v>0</v>
      </c>
      <c r="AS79" s="11"/>
      <c r="AT79" s="10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7"/>
      <c r="BH79" s="11"/>
      <c r="BI79" s="10"/>
      <c r="BJ79" s="11"/>
      <c r="BK79" s="10"/>
      <c r="BL79" s="11"/>
      <c r="BM79" s="10"/>
      <c r="BN79" s="7"/>
      <c r="BO79" s="7">
        <f t="shared" si="85"/>
        <v>0</v>
      </c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11"/>
      <c r="CF79" s="10"/>
      <c r="CG79" s="11"/>
      <c r="CH79" s="10"/>
      <c r="CI79" s="11"/>
      <c r="CJ79" s="10"/>
      <c r="CK79" s="7"/>
      <c r="CL79" s="7">
        <f t="shared" si="86"/>
        <v>0</v>
      </c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11"/>
      <c r="CZ79" s="10"/>
      <c r="DA79" s="7"/>
      <c r="DB79" s="11"/>
      <c r="DC79" s="10"/>
      <c r="DD79" s="11"/>
      <c r="DE79" s="10"/>
      <c r="DF79" s="11"/>
      <c r="DG79" s="10"/>
      <c r="DH79" s="7"/>
      <c r="DI79" s="7">
        <f t="shared" si="87"/>
        <v>0</v>
      </c>
      <c r="DJ79" s="11">
        <v>30</v>
      </c>
      <c r="DK79" s="10" t="s">
        <v>60</v>
      </c>
      <c r="DL79" s="11"/>
      <c r="DM79" s="10"/>
      <c r="DN79" s="11"/>
      <c r="DO79" s="10"/>
      <c r="DP79" s="11"/>
      <c r="DQ79" s="10"/>
      <c r="DR79" s="11"/>
      <c r="DS79" s="10"/>
      <c r="DT79" s="11"/>
      <c r="DU79" s="10"/>
      <c r="DV79" s="11"/>
      <c r="DW79" s="10"/>
      <c r="DX79" s="7">
        <v>2</v>
      </c>
      <c r="DY79" s="11"/>
      <c r="DZ79" s="10"/>
      <c r="EA79" s="11">
        <v>45</v>
      </c>
      <c r="EB79" s="10" t="s">
        <v>60</v>
      </c>
      <c r="EC79" s="11"/>
      <c r="ED79" s="10"/>
      <c r="EE79" s="7">
        <v>3</v>
      </c>
      <c r="EF79" s="7">
        <f t="shared" si="88"/>
        <v>5</v>
      </c>
      <c r="EG79" s="11"/>
      <c r="EH79" s="10"/>
      <c r="EI79" s="11"/>
      <c r="EJ79" s="10"/>
      <c r="EK79" s="11"/>
      <c r="EL79" s="10"/>
      <c r="EM79" s="11"/>
      <c r="EN79" s="10"/>
      <c r="EO79" s="11"/>
      <c r="EP79" s="10"/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7"/>
      <c r="FC79" s="7">
        <f t="shared" si="89"/>
        <v>0</v>
      </c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7"/>
      <c r="FZ79" s="7">
        <f t="shared" si="90"/>
        <v>0</v>
      </c>
      <c r="GA79" s="11"/>
      <c r="GB79" s="10"/>
      <c r="GC79" s="11"/>
      <c r="GD79" s="10"/>
      <c r="GE79" s="11"/>
      <c r="GF79" s="10"/>
      <c r="GG79" s="11"/>
      <c r="GH79" s="10"/>
      <c r="GI79" s="11"/>
      <c r="GJ79" s="10"/>
      <c r="GK79" s="11"/>
      <c r="GL79" s="10"/>
      <c r="GM79" s="11"/>
      <c r="GN79" s="10"/>
      <c r="GO79" s="7"/>
      <c r="GP79" s="11"/>
      <c r="GQ79" s="10"/>
      <c r="GR79" s="11"/>
      <c r="GS79" s="10"/>
      <c r="GT79" s="11"/>
      <c r="GU79" s="10"/>
      <c r="GV79" s="7"/>
      <c r="GW79" s="7">
        <f t="shared" si="91"/>
        <v>0</v>
      </c>
    </row>
    <row r="80" spans="1:205" x14ac:dyDescent="0.2">
      <c r="A80" s="15">
        <v>7</v>
      </c>
      <c r="B80" s="15">
        <v>1</v>
      </c>
      <c r="C80" s="15"/>
      <c r="D80" s="6" t="s">
        <v>167</v>
      </c>
      <c r="E80" s="3" t="s">
        <v>168</v>
      </c>
      <c r="F80" s="6">
        <f t="shared" si="69"/>
        <v>1</v>
      </c>
      <c r="G80" s="6">
        <f t="shared" si="70"/>
        <v>2</v>
      </c>
      <c r="H80" s="6">
        <f t="shared" si="71"/>
        <v>120</v>
      </c>
      <c r="I80" s="6">
        <f t="shared" si="72"/>
        <v>30</v>
      </c>
      <c r="J80" s="6">
        <f t="shared" si="73"/>
        <v>30</v>
      </c>
      <c r="K80" s="6">
        <f t="shared" si="74"/>
        <v>0</v>
      </c>
      <c r="L80" s="6">
        <f t="shared" si="75"/>
        <v>0</v>
      </c>
      <c r="M80" s="6">
        <f t="shared" si="76"/>
        <v>60</v>
      </c>
      <c r="N80" s="6">
        <f t="shared" si="77"/>
        <v>0</v>
      </c>
      <c r="O80" s="6">
        <f t="shared" si="78"/>
        <v>0</v>
      </c>
      <c r="P80" s="6">
        <f t="shared" si="79"/>
        <v>0</v>
      </c>
      <c r="Q80" s="6">
        <f t="shared" si="80"/>
        <v>0</v>
      </c>
      <c r="R80" s="6">
        <f t="shared" si="81"/>
        <v>0</v>
      </c>
      <c r="S80" s="7">
        <f t="shared" si="82"/>
        <v>9</v>
      </c>
      <c r="T80" s="7">
        <f t="shared" si="83"/>
        <v>0</v>
      </c>
      <c r="U80" s="7">
        <v>4.8</v>
      </c>
      <c r="V80" s="11"/>
      <c r="W80" s="10"/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7"/>
      <c r="AK80" s="11"/>
      <c r="AL80" s="10"/>
      <c r="AM80" s="11"/>
      <c r="AN80" s="10"/>
      <c r="AO80" s="11"/>
      <c r="AP80" s="10"/>
      <c r="AQ80" s="7"/>
      <c r="AR80" s="7">
        <f t="shared" si="84"/>
        <v>0</v>
      </c>
      <c r="AS80" s="11"/>
      <c r="AT80" s="10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7"/>
      <c r="BH80" s="11"/>
      <c r="BI80" s="10"/>
      <c r="BJ80" s="11"/>
      <c r="BK80" s="10"/>
      <c r="BL80" s="11"/>
      <c r="BM80" s="10"/>
      <c r="BN80" s="7"/>
      <c r="BO80" s="7">
        <f t="shared" si="85"/>
        <v>0</v>
      </c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11"/>
      <c r="CF80" s="10"/>
      <c r="CG80" s="11"/>
      <c r="CH80" s="10"/>
      <c r="CI80" s="11"/>
      <c r="CJ80" s="10"/>
      <c r="CK80" s="7"/>
      <c r="CL80" s="7">
        <f t="shared" si="86"/>
        <v>0</v>
      </c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11"/>
      <c r="CZ80" s="10"/>
      <c r="DA80" s="7"/>
      <c r="DB80" s="11"/>
      <c r="DC80" s="10"/>
      <c r="DD80" s="11"/>
      <c r="DE80" s="10"/>
      <c r="DF80" s="11"/>
      <c r="DG80" s="10"/>
      <c r="DH80" s="7"/>
      <c r="DI80" s="7">
        <f t="shared" si="87"/>
        <v>0</v>
      </c>
      <c r="DJ80" s="11">
        <v>30</v>
      </c>
      <c r="DK80" s="10" t="s">
        <v>74</v>
      </c>
      <c r="DL80" s="11">
        <v>30</v>
      </c>
      <c r="DM80" s="10" t="s">
        <v>60</v>
      </c>
      <c r="DN80" s="11"/>
      <c r="DO80" s="10"/>
      <c r="DP80" s="11"/>
      <c r="DQ80" s="10"/>
      <c r="DR80" s="11">
        <v>60</v>
      </c>
      <c r="DS80" s="10" t="s">
        <v>60</v>
      </c>
      <c r="DT80" s="11"/>
      <c r="DU80" s="10"/>
      <c r="DV80" s="11"/>
      <c r="DW80" s="10"/>
      <c r="DX80" s="7">
        <v>9</v>
      </c>
      <c r="DY80" s="11"/>
      <c r="DZ80" s="10"/>
      <c r="EA80" s="11"/>
      <c r="EB80" s="10"/>
      <c r="EC80" s="11"/>
      <c r="ED80" s="10"/>
      <c r="EE80" s="7"/>
      <c r="EF80" s="7">
        <f t="shared" si="88"/>
        <v>9</v>
      </c>
      <c r="EG80" s="11"/>
      <c r="EH80" s="10"/>
      <c r="EI80" s="11"/>
      <c r="EJ80" s="10"/>
      <c r="EK80" s="11"/>
      <c r="EL80" s="10"/>
      <c r="EM80" s="11"/>
      <c r="EN80" s="10"/>
      <c r="EO80" s="11"/>
      <c r="EP80" s="10"/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7"/>
      <c r="FC80" s="7">
        <f t="shared" si="89"/>
        <v>0</v>
      </c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7"/>
      <c r="FZ80" s="7">
        <f t="shared" si="90"/>
        <v>0</v>
      </c>
      <c r="GA80" s="11"/>
      <c r="GB80" s="10"/>
      <c r="GC80" s="11"/>
      <c r="GD80" s="10"/>
      <c r="GE80" s="11"/>
      <c r="GF80" s="10"/>
      <c r="GG80" s="11"/>
      <c r="GH80" s="10"/>
      <c r="GI80" s="11"/>
      <c r="GJ80" s="10"/>
      <c r="GK80" s="11"/>
      <c r="GL80" s="10"/>
      <c r="GM80" s="11"/>
      <c r="GN80" s="10"/>
      <c r="GO80" s="7"/>
      <c r="GP80" s="11"/>
      <c r="GQ80" s="10"/>
      <c r="GR80" s="11"/>
      <c r="GS80" s="10"/>
      <c r="GT80" s="11"/>
      <c r="GU80" s="10"/>
      <c r="GV80" s="7"/>
      <c r="GW80" s="7">
        <f t="shared" si="91"/>
        <v>0</v>
      </c>
    </row>
    <row r="81" spans="1:205" x14ac:dyDescent="0.2">
      <c r="A81" s="15">
        <v>7</v>
      </c>
      <c r="B81" s="15">
        <v>1</v>
      </c>
      <c r="C81" s="15"/>
      <c r="D81" s="6" t="s">
        <v>169</v>
      </c>
      <c r="E81" s="3" t="s">
        <v>170</v>
      </c>
      <c r="F81" s="6">
        <f t="shared" si="69"/>
        <v>1</v>
      </c>
      <c r="G81" s="6">
        <f t="shared" si="70"/>
        <v>2</v>
      </c>
      <c r="H81" s="6">
        <f t="shared" si="71"/>
        <v>120</v>
      </c>
      <c r="I81" s="6">
        <f t="shared" si="72"/>
        <v>30</v>
      </c>
      <c r="J81" s="6">
        <f t="shared" si="73"/>
        <v>30</v>
      </c>
      <c r="K81" s="6">
        <f t="shared" si="74"/>
        <v>0</v>
      </c>
      <c r="L81" s="6">
        <f t="shared" si="75"/>
        <v>0</v>
      </c>
      <c r="M81" s="6">
        <f t="shared" si="76"/>
        <v>60</v>
      </c>
      <c r="N81" s="6">
        <f t="shared" si="77"/>
        <v>0</v>
      </c>
      <c r="O81" s="6">
        <f t="shared" si="78"/>
        <v>0</v>
      </c>
      <c r="P81" s="6">
        <f t="shared" si="79"/>
        <v>0</v>
      </c>
      <c r="Q81" s="6">
        <f t="shared" si="80"/>
        <v>0</v>
      </c>
      <c r="R81" s="6">
        <f t="shared" si="81"/>
        <v>0</v>
      </c>
      <c r="S81" s="7">
        <f t="shared" si="82"/>
        <v>9</v>
      </c>
      <c r="T81" s="7">
        <f t="shared" si="83"/>
        <v>0</v>
      </c>
      <c r="U81" s="7">
        <v>4.43</v>
      </c>
      <c r="V81" s="11"/>
      <c r="W81" s="10"/>
      <c r="X81" s="11"/>
      <c r="Y81" s="10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7"/>
      <c r="AK81" s="11"/>
      <c r="AL81" s="10"/>
      <c r="AM81" s="11"/>
      <c r="AN81" s="10"/>
      <c r="AO81" s="11"/>
      <c r="AP81" s="10"/>
      <c r="AQ81" s="7"/>
      <c r="AR81" s="7">
        <f t="shared" si="84"/>
        <v>0</v>
      </c>
      <c r="AS81" s="11"/>
      <c r="AT81" s="10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7"/>
      <c r="BH81" s="11"/>
      <c r="BI81" s="10"/>
      <c r="BJ81" s="11"/>
      <c r="BK81" s="10"/>
      <c r="BL81" s="11"/>
      <c r="BM81" s="10"/>
      <c r="BN81" s="7"/>
      <c r="BO81" s="7">
        <f t="shared" si="85"/>
        <v>0</v>
      </c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11"/>
      <c r="CF81" s="10"/>
      <c r="CG81" s="11"/>
      <c r="CH81" s="10"/>
      <c r="CI81" s="11"/>
      <c r="CJ81" s="10"/>
      <c r="CK81" s="7"/>
      <c r="CL81" s="7">
        <f t="shared" si="86"/>
        <v>0</v>
      </c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11"/>
      <c r="CZ81" s="10"/>
      <c r="DA81" s="7"/>
      <c r="DB81" s="11"/>
      <c r="DC81" s="10"/>
      <c r="DD81" s="11"/>
      <c r="DE81" s="10"/>
      <c r="DF81" s="11"/>
      <c r="DG81" s="10"/>
      <c r="DH81" s="7"/>
      <c r="DI81" s="7">
        <f t="shared" si="87"/>
        <v>0</v>
      </c>
      <c r="DJ81" s="11">
        <v>30</v>
      </c>
      <c r="DK81" s="10" t="s">
        <v>74</v>
      </c>
      <c r="DL81" s="11">
        <v>30</v>
      </c>
      <c r="DM81" s="10" t="s">
        <v>60</v>
      </c>
      <c r="DN81" s="11"/>
      <c r="DO81" s="10"/>
      <c r="DP81" s="11"/>
      <c r="DQ81" s="10"/>
      <c r="DR81" s="11">
        <v>60</v>
      </c>
      <c r="DS81" s="10" t="s">
        <v>60</v>
      </c>
      <c r="DT81" s="11"/>
      <c r="DU81" s="10"/>
      <c r="DV81" s="11"/>
      <c r="DW81" s="10"/>
      <c r="DX81" s="7">
        <v>9</v>
      </c>
      <c r="DY81" s="11"/>
      <c r="DZ81" s="10"/>
      <c r="EA81" s="11"/>
      <c r="EB81" s="10"/>
      <c r="EC81" s="11"/>
      <c r="ED81" s="10"/>
      <c r="EE81" s="7"/>
      <c r="EF81" s="7">
        <f t="shared" si="88"/>
        <v>9</v>
      </c>
      <c r="EG81" s="11"/>
      <c r="EH81" s="10"/>
      <c r="EI81" s="11"/>
      <c r="EJ81" s="10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7"/>
      <c r="FC81" s="7">
        <f t="shared" si="89"/>
        <v>0</v>
      </c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7"/>
      <c r="FZ81" s="7">
        <f t="shared" si="90"/>
        <v>0</v>
      </c>
      <c r="GA81" s="11"/>
      <c r="GB81" s="10"/>
      <c r="GC81" s="11"/>
      <c r="GD81" s="10"/>
      <c r="GE81" s="11"/>
      <c r="GF81" s="10"/>
      <c r="GG81" s="11"/>
      <c r="GH81" s="10"/>
      <c r="GI81" s="11"/>
      <c r="GJ81" s="10"/>
      <c r="GK81" s="11"/>
      <c r="GL81" s="10"/>
      <c r="GM81" s="11"/>
      <c r="GN81" s="10"/>
      <c r="GO81" s="7"/>
      <c r="GP81" s="11"/>
      <c r="GQ81" s="10"/>
      <c r="GR81" s="11"/>
      <c r="GS81" s="10"/>
      <c r="GT81" s="11"/>
      <c r="GU81" s="10"/>
      <c r="GV81" s="7"/>
      <c r="GW81" s="7">
        <f t="shared" si="91"/>
        <v>0</v>
      </c>
    </row>
    <row r="82" spans="1:205" x14ac:dyDescent="0.2">
      <c r="A82" s="15">
        <v>8</v>
      </c>
      <c r="B82" s="15">
        <v>1</v>
      </c>
      <c r="C82" s="15"/>
      <c r="D82" s="6" t="s">
        <v>171</v>
      </c>
      <c r="E82" s="3" t="s">
        <v>172</v>
      </c>
      <c r="F82" s="6">
        <f t="shared" si="69"/>
        <v>0</v>
      </c>
      <c r="G82" s="6">
        <f t="shared" si="70"/>
        <v>2</v>
      </c>
      <c r="H82" s="6">
        <f t="shared" si="71"/>
        <v>60</v>
      </c>
      <c r="I82" s="6">
        <f t="shared" si="72"/>
        <v>0</v>
      </c>
      <c r="J82" s="6">
        <f t="shared" si="73"/>
        <v>15</v>
      </c>
      <c r="K82" s="6">
        <f t="shared" si="74"/>
        <v>0</v>
      </c>
      <c r="L82" s="6">
        <f t="shared" si="75"/>
        <v>0</v>
      </c>
      <c r="M82" s="6">
        <f t="shared" si="76"/>
        <v>0</v>
      </c>
      <c r="N82" s="6">
        <f t="shared" si="77"/>
        <v>0</v>
      </c>
      <c r="O82" s="6">
        <f t="shared" si="78"/>
        <v>45</v>
      </c>
      <c r="P82" s="6">
        <f t="shared" si="79"/>
        <v>0</v>
      </c>
      <c r="Q82" s="6">
        <f t="shared" si="80"/>
        <v>0</v>
      </c>
      <c r="R82" s="6">
        <f t="shared" si="81"/>
        <v>0</v>
      </c>
      <c r="S82" s="7">
        <f t="shared" si="82"/>
        <v>4</v>
      </c>
      <c r="T82" s="7">
        <f t="shared" si="83"/>
        <v>0</v>
      </c>
      <c r="U82" s="7">
        <v>2.37</v>
      </c>
      <c r="V82" s="11"/>
      <c r="W82" s="10"/>
      <c r="X82" s="11"/>
      <c r="Y82" s="10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7"/>
      <c r="AK82" s="11"/>
      <c r="AL82" s="10"/>
      <c r="AM82" s="11"/>
      <c r="AN82" s="10"/>
      <c r="AO82" s="11"/>
      <c r="AP82" s="10"/>
      <c r="AQ82" s="7"/>
      <c r="AR82" s="7">
        <f t="shared" si="84"/>
        <v>0</v>
      </c>
      <c r="AS82" s="11"/>
      <c r="AT82" s="10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7"/>
      <c r="BH82" s="11"/>
      <c r="BI82" s="10"/>
      <c r="BJ82" s="11"/>
      <c r="BK82" s="10"/>
      <c r="BL82" s="11"/>
      <c r="BM82" s="10"/>
      <c r="BN82" s="7"/>
      <c r="BO82" s="7">
        <f t="shared" si="85"/>
        <v>0</v>
      </c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11"/>
      <c r="CF82" s="10"/>
      <c r="CG82" s="11"/>
      <c r="CH82" s="10"/>
      <c r="CI82" s="11"/>
      <c r="CJ82" s="10"/>
      <c r="CK82" s="7"/>
      <c r="CL82" s="7">
        <f t="shared" si="86"/>
        <v>0</v>
      </c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11"/>
      <c r="CZ82" s="10"/>
      <c r="DA82" s="7"/>
      <c r="DB82" s="11"/>
      <c r="DC82" s="10"/>
      <c r="DD82" s="11"/>
      <c r="DE82" s="10"/>
      <c r="DF82" s="11"/>
      <c r="DG82" s="10"/>
      <c r="DH82" s="7"/>
      <c r="DI82" s="7">
        <f t="shared" si="87"/>
        <v>0</v>
      </c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11"/>
      <c r="DU82" s="10"/>
      <c r="DV82" s="11"/>
      <c r="DW82" s="10"/>
      <c r="DX82" s="7"/>
      <c r="DY82" s="11"/>
      <c r="DZ82" s="10"/>
      <c r="EA82" s="11"/>
      <c r="EB82" s="10"/>
      <c r="EC82" s="11"/>
      <c r="ED82" s="10"/>
      <c r="EE82" s="7"/>
      <c r="EF82" s="7">
        <f t="shared" si="88"/>
        <v>0</v>
      </c>
      <c r="EG82" s="11"/>
      <c r="EH82" s="10"/>
      <c r="EI82" s="11">
        <v>15</v>
      </c>
      <c r="EJ82" s="10" t="s">
        <v>60</v>
      </c>
      <c r="EK82" s="11"/>
      <c r="EL82" s="10"/>
      <c r="EM82" s="11"/>
      <c r="EN82" s="10"/>
      <c r="EO82" s="11"/>
      <c r="EP82" s="10"/>
      <c r="EQ82" s="11"/>
      <c r="ER82" s="10"/>
      <c r="ES82" s="11">
        <v>45</v>
      </c>
      <c r="ET82" s="10" t="s">
        <v>60</v>
      </c>
      <c r="EU82" s="7">
        <v>4</v>
      </c>
      <c r="EV82" s="11"/>
      <c r="EW82" s="10"/>
      <c r="EX82" s="11"/>
      <c r="EY82" s="10"/>
      <c r="EZ82" s="11"/>
      <c r="FA82" s="10"/>
      <c r="FB82" s="7"/>
      <c r="FC82" s="7">
        <f t="shared" si="89"/>
        <v>4</v>
      </c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7"/>
      <c r="FZ82" s="7">
        <f t="shared" si="90"/>
        <v>0</v>
      </c>
      <c r="GA82" s="11"/>
      <c r="GB82" s="10"/>
      <c r="GC82" s="11"/>
      <c r="GD82" s="10"/>
      <c r="GE82" s="11"/>
      <c r="GF82" s="10"/>
      <c r="GG82" s="11"/>
      <c r="GH82" s="10"/>
      <c r="GI82" s="11"/>
      <c r="GJ82" s="10"/>
      <c r="GK82" s="11"/>
      <c r="GL82" s="10"/>
      <c r="GM82" s="11"/>
      <c r="GN82" s="10"/>
      <c r="GO82" s="7"/>
      <c r="GP82" s="11"/>
      <c r="GQ82" s="10"/>
      <c r="GR82" s="11"/>
      <c r="GS82" s="10"/>
      <c r="GT82" s="11"/>
      <c r="GU82" s="10"/>
      <c r="GV82" s="7"/>
      <c r="GW82" s="7">
        <f t="shared" si="91"/>
        <v>0</v>
      </c>
    </row>
    <row r="83" spans="1:205" x14ac:dyDescent="0.2">
      <c r="A83" s="15">
        <v>8</v>
      </c>
      <c r="B83" s="15">
        <v>1</v>
      </c>
      <c r="C83" s="15"/>
      <c r="D83" s="6" t="s">
        <v>173</v>
      </c>
      <c r="E83" s="3" t="s">
        <v>174</v>
      </c>
      <c r="F83" s="6">
        <f t="shared" si="69"/>
        <v>0</v>
      </c>
      <c r="G83" s="6">
        <f t="shared" si="70"/>
        <v>2</v>
      </c>
      <c r="H83" s="6">
        <f t="shared" si="71"/>
        <v>60</v>
      </c>
      <c r="I83" s="6">
        <f t="shared" si="72"/>
        <v>0</v>
      </c>
      <c r="J83" s="6">
        <f t="shared" si="73"/>
        <v>15</v>
      </c>
      <c r="K83" s="6">
        <f t="shared" si="74"/>
        <v>0</v>
      </c>
      <c r="L83" s="6">
        <f t="shared" si="75"/>
        <v>0</v>
      </c>
      <c r="M83" s="6">
        <f t="shared" si="76"/>
        <v>0</v>
      </c>
      <c r="N83" s="6">
        <f t="shared" si="77"/>
        <v>0</v>
      </c>
      <c r="O83" s="6">
        <f t="shared" si="78"/>
        <v>45</v>
      </c>
      <c r="P83" s="6">
        <f t="shared" si="79"/>
        <v>0</v>
      </c>
      <c r="Q83" s="6">
        <f t="shared" si="80"/>
        <v>0</v>
      </c>
      <c r="R83" s="6">
        <f t="shared" si="81"/>
        <v>0</v>
      </c>
      <c r="S83" s="7">
        <f t="shared" si="82"/>
        <v>4</v>
      </c>
      <c r="T83" s="7">
        <f t="shared" si="83"/>
        <v>0</v>
      </c>
      <c r="U83" s="7">
        <v>2.37</v>
      </c>
      <c r="V83" s="11"/>
      <c r="W83" s="10"/>
      <c r="X83" s="11"/>
      <c r="Y83" s="10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7"/>
      <c r="AK83" s="11"/>
      <c r="AL83" s="10"/>
      <c r="AM83" s="11"/>
      <c r="AN83" s="10"/>
      <c r="AO83" s="11"/>
      <c r="AP83" s="10"/>
      <c r="AQ83" s="7"/>
      <c r="AR83" s="7">
        <f t="shared" si="84"/>
        <v>0</v>
      </c>
      <c r="AS83" s="11"/>
      <c r="AT83" s="10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7"/>
      <c r="BH83" s="11"/>
      <c r="BI83" s="10"/>
      <c r="BJ83" s="11"/>
      <c r="BK83" s="10"/>
      <c r="BL83" s="11"/>
      <c r="BM83" s="10"/>
      <c r="BN83" s="7"/>
      <c r="BO83" s="7">
        <f t="shared" si="85"/>
        <v>0</v>
      </c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11"/>
      <c r="CF83" s="10"/>
      <c r="CG83" s="11"/>
      <c r="CH83" s="10"/>
      <c r="CI83" s="11"/>
      <c r="CJ83" s="10"/>
      <c r="CK83" s="7"/>
      <c r="CL83" s="7">
        <f t="shared" si="86"/>
        <v>0</v>
      </c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11"/>
      <c r="CZ83" s="10"/>
      <c r="DA83" s="7"/>
      <c r="DB83" s="11"/>
      <c r="DC83" s="10"/>
      <c r="DD83" s="11"/>
      <c r="DE83" s="10"/>
      <c r="DF83" s="11"/>
      <c r="DG83" s="10"/>
      <c r="DH83" s="7"/>
      <c r="DI83" s="7">
        <f t="shared" si="87"/>
        <v>0</v>
      </c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11"/>
      <c r="DU83" s="10"/>
      <c r="DV83" s="11"/>
      <c r="DW83" s="10"/>
      <c r="DX83" s="7"/>
      <c r="DY83" s="11"/>
      <c r="DZ83" s="10"/>
      <c r="EA83" s="11"/>
      <c r="EB83" s="10"/>
      <c r="EC83" s="11"/>
      <c r="ED83" s="10"/>
      <c r="EE83" s="7"/>
      <c r="EF83" s="7">
        <f t="shared" si="88"/>
        <v>0</v>
      </c>
      <c r="EG83" s="11"/>
      <c r="EH83" s="10"/>
      <c r="EI83" s="11">
        <v>15</v>
      </c>
      <c r="EJ83" s="10" t="s">
        <v>60</v>
      </c>
      <c r="EK83" s="11"/>
      <c r="EL83" s="10"/>
      <c r="EM83" s="11"/>
      <c r="EN83" s="10"/>
      <c r="EO83" s="11"/>
      <c r="EP83" s="10"/>
      <c r="EQ83" s="11"/>
      <c r="ER83" s="10"/>
      <c r="ES83" s="11">
        <v>45</v>
      </c>
      <c r="ET83" s="10" t="s">
        <v>60</v>
      </c>
      <c r="EU83" s="7">
        <v>4</v>
      </c>
      <c r="EV83" s="11"/>
      <c r="EW83" s="10"/>
      <c r="EX83" s="11"/>
      <c r="EY83" s="10"/>
      <c r="EZ83" s="11"/>
      <c r="FA83" s="10"/>
      <c r="FB83" s="7"/>
      <c r="FC83" s="7">
        <f t="shared" si="89"/>
        <v>4</v>
      </c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7"/>
      <c r="FZ83" s="7">
        <f t="shared" si="90"/>
        <v>0</v>
      </c>
      <c r="GA83" s="11"/>
      <c r="GB83" s="10"/>
      <c r="GC83" s="11"/>
      <c r="GD83" s="10"/>
      <c r="GE83" s="11"/>
      <c r="GF83" s="10"/>
      <c r="GG83" s="11"/>
      <c r="GH83" s="10"/>
      <c r="GI83" s="11"/>
      <c r="GJ83" s="10"/>
      <c r="GK83" s="11"/>
      <c r="GL83" s="10"/>
      <c r="GM83" s="11"/>
      <c r="GN83" s="10"/>
      <c r="GO83" s="7"/>
      <c r="GP83" s="11"/>
      <c r="GQ83" s="10"/>
      <c r="GR83" s="11"/>
      <c r="GS83" s="10"/>
      <c r="GT83" s="11"/>
      <c r="GU83" s="10"/>
      <c r="GV83" s="7"/>
      <c r="GW83" s="7">
        <f t="shared" si="91"/>
        <v>0</v>
      </c>
    </row>
    <row r="84" spans="1:205" x14ac:dyDescent="0.2">
      <c r="A84" s="15">
        <v>9</v>
      </c>
      <c r="B84" s="15">
        <v>1</v>
      </c>
      <c r="C84" s="15"/>
      <c r="D84" s="6" t="s">
        <v>175</v>
      </c>
      <c r="E84" s="3" t="s">
        <v>176</v>
      </c>
      <c r="F84" s="6">
        <f t="shared" si="69"/>
        <v>0</v>
      </c>
      <c r="G84" s="6">
        <f t="shared" si="70"/>
        <v>1</v>
      </c>
      <c r="H84" s="6">
        <f t="shared" si="71"/>
        <v>15</v>
      </c>
      <c r="I84" s="6">
        <f t="shared" si="72"/>
        <v>15</v>
      </c>
      <c r="J84" s="6">
        <f t="shared" si="73"/>
        <v>0</v>
      </c>
      <c r="K84" s="6">
        <f t="shared" si="74"/>
        <v>0</v>
      </c>
      <c r="L84" s="6">
        <f t="shared" si="75"/>
        <v>0</v>
      </c>
      <c r="M84" s="6">
        <f t="shared" si="76"/>
        <v>0</v>
      </c>
      <c r="N84" s="6">
        <f t="shared" si="77"/>
        <v>0</v>
      </c>
      <c r="O84" s="6">
        <f t="shared" si="78"/>
        <v>0</v>
      </c>
      <c r="P84" s="6">
        <f t="shared" si="79"/>
        <v>0</v>
      </c>
      <c r="Q84" s="6">
        <f t="shared" si="80"/>
        <v>0</v>
      </c>
      <c r="R84" s="6">
        <f t="shared" si="81"/>
        <v>0</v>
      </c>
      <c r="S84" s="7">
        <f t="shared" si="82"/>
        <v>1</v>
      </c>
      <c r="T84" s="7">
        <f t="shared" si="83"/>
        <v>0</v>
      </c>
      <c r="U84" s="7">
        <v>0.5</v>
      </c>
      <c r="V84" s="11"/>
      <c r="W84" s="10"/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7"/>
      <c r="AK84" s="11"/>
      <c r="AL84" s="10"/>
      <c r="AM84" s="11"/>
      <c r="AN84" s="10"/>
      <c r="AO84" s="11"/>
      <c r="AP84" s="10"/>
      <c r="AQ84" s="7"/>
      <c r="AR84" s="7">
        <f t="shared" si="84"/>
        <v>0</v>
      </c>
      <c r="AS84" s="11"/>
      <c r="AT84" s="10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7"/>
      <c r="BH84" s="11"/>
      <c r="BI84" s="10"/>
      <c r="BJ84" s="11"/>
      <c r="BK84" s="10"/>
      <c r="BL84" s="11"/>
      <c r="BM84" s="10"/>
      <c r="BN84" s="7"/>
      <c r="BO84" s="7">
        <f t="shared" si="85"/>
        <v>0</v>
      </c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11"/>
      <c r="CF84" s="10"/>
      <c r="CG84" s="11"/>
      <c r="CH84" s="10"/>
      <c r="CI84" s="11"/>
      <c r="CJ84" s="10"/>
      <c r="CK84" s="7"/>
      <c r="CL84" s="7">
        <f t="shared" si="86"/>
        <v>0</v>
      </c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11"/>
      <c r="CZ84" s="10"/>
      <c r="DA84" s="7"/>
      <c r="DB84" s="11"/>
      <c r="DC84" s="10"/>
      <c r="DD84" s="11"/>
      <c r="DE84" s="10"/>
      <c r="DF84" s="11"/>
      <c r="DG84" s="10"/>
      <c r="DH84" s="7"/>
      <c r="DI84" s="7">
        <f t="shared" si="87"/>
        <v>0</v>
      </c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11"/>
      <c r="DU84" s="10"/>
      <c r="DV84" s="11"/>
      <c r="DW84" s="10"/>
      <c r="DX84" s="7"/>
      <c r="DY84" s="11"/>
      <c r="DZ84" s="10"/>
      <c r="EA84" s="11"/>
      <c r="EB84" s="10"/>
      <c r="EC84" s="11"/>
      <c r="ED84" s="10"/>
      <c r="EE84" s="7"/>
      <c r="EF84" s="7">
        <f t="shared" si="88"/>
        <v>0</v>
      </c>
      <c r="EG84" s="11"/>
      <c r="EH84" s="10"/>
      <c r="EI84" s="11"/>
      <c r="EJ84" s="10"/>
      <c r="EK84" s="11"/>
      <c r="EL84" s="10"/>
      <c r="EM84" s="11"/>
      <c r="EN84" s="10"/>
      <c r="EO84" s="11"/>
      <c r="EP84" s="10"/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7"/>
      <c r="FC84" s="7">
        <f t="shared" si="89"/>
        <v>0</v>
      </c>
      <c r="FD84" s="11">
        <v>15</v>
      </c>
      <c r="FE84" s="10" t="s">
        <v>60</v>
      </c>
      <c r="FF84" s="11"/>
      <c r="FG84" s="10"/>
      <c r="FH84" s="11"/>
      <c r="FI84" s="10"/>
      <c r="FJ84" s="11"/>
      <c r="FK84" s="10"/>
      <c r="FL84" s="11"/>
      <c r="FM84" s="10"/>
      <c r="FN84" s="11"/>
      <c r="FO84" s="10"/>
      <c r="FP84" s="11"/>
      <c r="FQ84" s="10"/>
      <c r="FR84" s="7">
        <v>1</v>
      </c>
      <c r="FS84" s="11"/>
      <c r="FT84" s="10"/>
      <c r="FU84" s="11"/>
      <c r="FV84" s="10"/>
      <c r="FW84" s="11"/>
      <c r="FX84" s="10"/>
      <c r="FY84" s="7"/>
      <c r="FZ84" s="7">
        <f t="shared" si="90"/>
        <v>1</v>
      </c>
      <c r="GA84" s="11"/>
      <c r="GB84" s="10"/>
      <c r="GC84" s="11"/>
      <c r="GD84" s="10"/>
      <c r="GE84" s="11"/>
      <c r="GF84" s="10"/>
      <c r="GG84" s="11"/>
      <c r="GH84" s="10"/>
      <c r="GI84" s="11"/>
      <c r="GJ84" s="10"/>
      <c r="GK84" s="11"/>
      <c r="GL84" s="10"/>
      <c r="GM84" s="11"/>
      <c r="GN84" s="10"/>
      <c r="GO84" s="7"/>
      <c r="GP84" s="11"/>
      <c r="GQ84" s="10"/>
      <c r="GR84" s="11"/>
      <c r="GS84" s="10"/>
      <c r="GT84" s="11"/>
      <c r="GU84" s="10"/>
      <c r="GV84" s="7"/>
      <c r="GW84" s="7">
        <f t="shared" si="91"/>
        <v>0</v>
      </c>
    </row>
    <row r="85" spans="1:205" x14ac:dyDescent="0.2">
      <c r="A85" s="15">
        <v>9</v>
      </c>
      <c r="B85" s="15">
        <v>1</v>
      </c>
      <c r="C85" s="15"/>
      <c r="D85" s="6" t="s">
        <v>177</v>
      </c>
      <c r="E85" s="3" t="s">
        <v>178</v>
      </c>
      <c r="F85" s="6">
        <f t="shared" si="69"/>
        <v>0</v>
      </c>
      <c r="G85" s="6">
        <f t="shared" si="70"/>
        <v>1</v>
      </c>
      <c r="H85" s="6">
        <f t="shared" si="71"/>
        <v>15</v>
      </c>
      <c r="I85" s="6">
        <f t="shared" si="72"/>
        <v>15</v>
      </c>
      <c r="J85" s="6">
        <f t="shared" si="73"/>
        <v>0</v>
      </c>
      <c r="K85" s="6">
        <f t="shared" si="74"/>
        <v>0</v>
      </c>
      <c r="L85" s="6">
        <f t="shared" si="75"/>
        <v>0</v>
      </c>
      <c r="M85" s="6">
        <f t="shared" si="76"/>
        <v>0</v>
      </c>
      <c r="N85" s="6">
        <f t="shared" si="77"/>
        <v>0</v>
      </c>
      <c r="O85" s="6">
        <f t="shared" si="78"/>
        <v>0</v>
      </c>
      <c r="P85" s="6">
        <f t="shared" si="79"/>
        <v>0</v>
      </c>
      <c r="Q85" s="6">
        <f t="shared" si="80"/>
        <v>0</v>
      </c>
      <c r="R85" s="6">
        <f t="shared" si="81"/>
        <v>0</v>
      </c>
      <c r="S85" s="7">
        <f t="shared" si="82"/>
        <v>1</v>
      </c>
      <c r="T85" s="7">
        <f t="shared" si="83"/>
        <v>0</v>
      </c>
      <c r="U85" s="7">
        <v>0.56999999999999995</v>
      </c>
      <c r="V85" s="11"/>
      <c r="W85" s="10"/>
      <c r="X85" s="11"/>
      <c r="Y85" s="10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7"/>
      <c r="AK85" s="11"/>
      <c r="AL85" s="10"/>
      <c r="AM85" s="11"/>
      <c r="AN85" s="10"/>
      <c r="AO85" s="11"/>
      <c r="AP85" s="10"/>
      <c r="AQ85" s="7"/>
      <c r="AR85" s="7">
        <f t="shared" si="84"/>
        <v>0</v>
      </c>
      <c r="AS85" s="11"/>
      <c r="AT85" s="10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7"/>
      <c r="BH85" s="11"/>
      <c r="BI85" s="10"/>
      <c r="BJ85" s="11"/>
      <c r="BK85" s="10"/>
      <c r="BL85" s="11"/>
      <c r="BM85" s="10"/>
      <c r="BN85" s="7"/>
      <c r="BO85" s="7">
        <f t="shared" si="85"/>
        <v>0</v>
      </c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11"/>
      <c r="CF85" s="10"/>
      <c r="CG85" s="11"/>
      <c r="CH85" s="10"/>
      <c r="CI85" s="11"/>
      <c r="CJ85" s="10"/>
      <c r="CK85" s="7"/>
      <c r="CL85" s="7">
        <f t="shared" si="86"/>
        <v>0</v>
      </c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11"/>
      <c r="CZ85" s="10"/>
      <c r="DA85" s="7"/>
      <c r="DB85" s="11"/>
      <c r="DC85" s="10"/>
      <c r="DD85" s="11"/>
      <c r="DE85" s="10"/>
      <c r="DF85" s="11"/>
      <c r="DG85" s="10"/>
      <c r="DH85" s="7"/>
      <c r="DI85" s="7">
        <f t="shared" si="87"/>
        <v>0</v>
      </c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11"/>
      <c r="DU85" s="10"/>
      <c r="DV85" s="11"/>
      <c r="DW85" s="10"/>
      <c r="DX85" s="7"/>
      <c r="DY85" s="11"/>
      <c r="DZ85" s="10"/>
      <c r="EA85" s="11"/>
      <c r="EB85" s="10"/>
      <c r="EC85" s="11"/>
      <c r="ED85" s="10"/>
      <c r="EE85" s="7"/>
      <c r="EF85" s="7">
        <f t="shared" si="88"/>
        <v>0</v>
      </c>
      <c r="EG85" s="11"/>
      <c r="EH85" s="10"/>
      <c r="EI85" s="11"/>
      <c r="EJ85" s="10"/>
      <c r="EK85" s="11"/>
      <c r="EL85" s="10"/>
      <c r="EM85" s="11"/>
      <c r="EN85" s="10"/>
      <c r="EO85" s="11"/>
      <c r="EP85" s="10"/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7"/>
      <c r="FC85" s="7">
        <f t="shared" si="89"/>
        <v>0</v>
      </c>
      <c r="FD85" s="11">
        <v>15</v>
      </c>
      <c r="FE85" s="10" t="s">
        <v>60</v>
      </c>
      <c r="FF85" s="11"/>
      <c r="FG85" s="10"/>
      <c r="FH85" s="11"/>
      <c r="FI85" s="10"/>
      <c r="FJ85" s="11"/>
      <c r="FK85" s="10"/>
      <c r="FL85" s="11"/>
      <c r="FM85" s="10"/>
      <c r="FN85" s="11"/>
      <c r="FO85" s="10"/>
      <c r="FP85" s="11"/>
      <c r="FQ85" s="10"/>
      <c r="FR85" s="7">
        <v>1</v>
      </c>
      <c r="FS85" s="11"/>
      <c r="FT85" s="10"/>
      <c r="FU85" s="11"/>
      <c r="FV85" s="10"/>
      <c r="FW85" s="11"/>
      <c r="FX85" s="10"/>
      <c r="FY85" s="7"/>
      <c r="FZ85" s="7">
        <f t="shared" si="90"/>
        <v>1</v>
      </c>
      <c r="GA85" s="11"/>
      <c r="GB85" s="10"/>
      <c r="GC85" s="11"/>
      <c r="GD85" s="10"/>
      <c r="GE85" s="11"/>
      <c r="GF85" s="10"/>
      <c r="GG85" s="11"/>
      <c r="GH85" s="10"/>
      <c r="GI85" s="11"/>
      <c r="GJ85" s="10"/>
      <c r="GK85" s="11"/>
      <c r="GL85" s="10"/>
      <c r="GM85" s="11"/>
      <c r="GN85" s="10"/>
      <c r="GO85" s="7"/>
      <c r="GP85" s="11"/>
      <c r="GQ85" s="10"/>
      <c r="GR85" s="11"/>
      <c r="GS85" s="10"/>
      <c r="GT85" s="11"/>
      <c r="GU85" s="10"/>
      <c r="GV85" s="7"/>
      <c r="GW85" s="7">
        <f t="shared" si="91"/>
        <v>0</v>
      </c>
    </row>
    <row r="86" spans="1:205" x14ac:dyDescent="0.2">
      <c r="A86" s="15">
        <v>10</v>
      </c>
      <c r="B86" s="15">
        <v>1</v>
      </c>
      <c r="C86" s="15"/>
      <c r="D86" s="6" t="s">
        <v>179</v>
      </c>
      <c r="E86" s="3" t="s">
        <v>180</v>
      </c>
      <c r="F86" s="6">
        <f t="shared" si="69"/>
        <v>0</v>
      </c>
      <c r="G86" s="6">
        <f t="shared" si="70"/>
        <v>1</v>
      </c>
      <c r="H86" s="6">
        <f t="shared" si="71"/>
        <v>15</v>
      </c>
      <c r="I86" s="6">
        <f t="shared" si="72"/>
        <v>15</v>
      </c>
      <c r="J86" s="6">
        <f t="shared" si="73"/>
        <v>0</v>
      </c>
      <c r="K86" s="6">
        <f t="shared" si="74"/>
        <v>0</v>
      </c>
      <c r="L86" s="6">
        <f t="shared" si="75"/>
        <v>0</v>
      </c>
      <c r="M86" s="6">
        <f t="shared" si="76"/>
        <v>0</v>
      </c>
      <c r="N86" s="6">
        <f t="shared" si="77"/>
        <v>0</v>
      </c>
      <c r="O86" s="6">
        <f t="shared" si="78"/>
        <v>0</v>
      </c>
      <c r="P86" s="6">
        <f t="shared" si="79"/>
        <v>0</v>
      </c>
      <c r="Q86" s="6">
        <f t="shared" si="80"/>
        <v>0</v>
      </c>
      <c r="R86" s="6">
        <f t="shared" si="81"/>
        <v>0</v>
      </c>
      <c r="S86" s="7">
        <f t="shared" si="82"/>
        <v>1</v>
      </c>
      <c r="T86" s="7">
        <f t="shared" si="83"/>
        <v>0</v>
      </c>
      <c r="U86" s="7">
        <v>0.67</v>
      </c>
      <c r="V86" s="11"/>
      <c r="W86" s="10"/>
      <c r="X86" s="11"/>
      <c r="Y86" s="10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7"/>
      <c r="AK86" s="11"/>
      <c r="AL86" s="10"/>
      <c r="AM86" s="11"/>
      <c r="AN86" s="10"/>
      <c r="AO86" s="11"/>
      <c r="AP86" s="10"/>
      <c r="AQ86" s="7"/>
      <c r="AR86" s="7">
        <f t="shared" si="84"/>
        <v>0</v>
      </c>
      <c r="AS86" s="11"/>
      <c r="AT86" s="10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7"/>
      <c r="BH86" s="11"/>
      <c r="BI86" s="10"/>
      <c r="BJ86" s="11"/>
      <c r="BK86" s="10"/>
      <c r="BL86" s="11"/>
      <c r="BM86" s="10"/>
      <c r="BN86" s="7"/>
      <c r="BO86" s="7">
        <f t="shared" si="85"/>
        <v>0</v>
      </c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11"/>
      <c r="CF86" s="10"/>
      <c r="CG86" s="11"/>
      <c r="CH86" s="10"/>
      <c r="CI86" s="11"/>
      <c r="CJ86" s="10"/>
      <c r="CK86" s="7"/>
      <c r="CL86" s="7">
        <f t="shared" si="86"/>
        <v>0</v>
      </c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11"/>
      <c r="CZ86" s="10"/>
      <c r="DA86" s="7"/>
      <c r="DB86" s="11"/>
      <c r="DC86" s="10"/>
      <c r="DD86" s="11"/>
      <c r="DE86" s="10"/>
      <c r="DF86" s="11"/>
      <c r="DG86" s="10"/>
      <c r="DH86" s="7"/>
      <c r="DI86" s="7">
        <f t="shared" si="87"/>
        <v>0</v>
      </c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11"/>
      <c r="DU86" s="10"/>
      <c r="DV86" s="11"/>
      <c r="DW86" s="10"/>
      <c r="DX86" s="7"/>
      <c r="DY86" s="11"/>
      <c r="DZ86" s="10"/>
      <c r="EA86" s="11"/>
      <c r="EB86" s="10"/>
      <c r="EC86" s="11"/>
      <c r="ED86" s="10"/>
      <c r="EE86" s="7"/>
      <c r="EF86" s="7">
        <f t="shared" si="88"/>
        <v>0</v>
      </c>
      <c r="EG86" s="11"/>
      <c r="EH86" s="10"/>
      <c r="EI86" s="11"/>
      <c r="EJ86" s="10"/>
      <c r="EK86" s="11"/>
      <c r="EL86" s="10"/>
      <c r="EM86" s="11"/>
      <c r="EN86" s="10"/>
      <c r="EO86" s="11"/>
      <c r="EP86" s="10"/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7"/>
      <c r="FC86" s="7">
        <f t="shared" si="89"/>
        <v>0</v>
      </c>
      <c r="FD86" s="11">
        <v>15</v>
      </c>
      <c r="FE86" s="10" t="s">
        <v>60</v>
      </c>
      <c r="FF86" s="11"/>
      <c r="FG86" s="10"/>
      <c r="FH86" s="11"/>
      <c r="FI86" s="10"/>
      <c r="FJ86" s="11"/>
      <c r="FK86" s="10"/>
      <c r="FL86" s="11"/>
      <c r="FM86" s="10"/>
      <c r="FN86" s="11"/>
      <c r="FO86" s="10"/>
      <c r="FP86" s="11"/>
      <c r="FQ86" s="10"/>
      <c r="FR86" s="7">
        <v>1</v>
      </c>
      <c r="FS86" s="11"/>
      <c r="FT86" s="10"/>
      <c r="FU86" s="11"/>
      <c r="FV86" s="10"/>
      <c r="FW86" s="11"/>
      <c r="FX86" s="10"/>
      <c r="FY86" s="7"/>
      <c r="FZ86" s="7">
        <f t="shared" si="90"/>
        <v>1</v>
      </c>
      <c r="GA86" s="11"/>
      <c r="GB86" s="10"/>
      <c r="GC86" s="11"/>
      <c r="GD86" s="10"/>
      <c r="GE86" s="11"/>
      <c r="GF86" s="10"/>
      <c r="GG86" s="11"/>
      <c r="GH86" s="10"/>
      <c r="GI86" s="11"/>
      <c r="GJ86" s="10"/>
      <c r="GK86" s="11"/>
      <c r="GL86" s="10"/>
      <c r="GM86" s="11"/>
      <c r="GN86" s="10"/>
      <c r="GO86" s="7"/>
      <c r="GP86" s="11"/>
      <c r="GQ86" s="10"/>
      <c r="GR86" s="11"/>
      <c r="GS86" s="10"/>
      <c r="GT86" s="11"/>
      <c r="GU86" s="10"/>
      <c r="GV86" s="7"/>
      <c r="GW86" s="7">
        <f t="shared" si="91"/>
        <v>0</v>
      </c>
    </row>
    <row r="87" spans="1:205" x14ac:dyDescent="0.2">
      <c r="A87" s="15">
        <v>10</v>
      </c>
      <c r="B87" s="15">
        <v>1</v>
      </c>
      <c r="C87" s="15"/>
      <c r="D87" s="6" t="s">
        <v>181</v>
      </c>
      <c r="E87" s="3" t="s">
        <v>182</v>
      </c>
      <c r="F87" s="6">
        <f t="shared" si="69"/>
        <v>0</v>
      </c>
      <c r="G87" s="6">
        <f t="shared" si="70"/>
        <v>1</v>
      </c>
      <c r="H87" s="6">
        <f t="shared" si="71"/>
        <v>15</v>
      </c>
      <c r="I87" s="6">
        <f t="shared" si="72"/>
        <v>15</v>
      </c>
      <c r="J87" s="6">
        <f t="shared" si="73"/>
        <v>0</v>
      </c>
      <c r="K87" s="6">
        <f t="shared" si="74"/>
        <v>0</v>
      </c>
      <c r="L87" s="6">
        <f t="shared" si="75"/>
        <v>0</v>
      </c>
      <c r="M87" s="6">
        <f t="shared" si="76"/>
        <v>0</v>
      </c>
      <c r="N87" s="6">
        <f t="shared" si="77"/>
        <v>0</v>
      </c>
      <c r="O87" s="6">
        <f t="shared" si="78"/>
        <v>0</v>
      </c>
      <c r="P87" s="6">
        <f t="shared" si="79"/>
        <v>0</v>
      </c>
      <c r="Q87" s="6">
        <f t="shared" si="80"/>
        <v>0</v>
      </c>
      <c r="R87" s="6">
        <f t="shared" si="81"/>
        <v>0</v>
      </c>
      <c r="S87" s="7">
        <f t="shared" si="82"/>
        <v>1</v>
      </c>
      <c r="T87" s="7">
        <f t="shared" si="83"/>
        <v>0</v>
      </c>
      <c r="U87" s="7">
        <v>0.56999999999999995</v>
      </c>
      <c r="V87" s="11"/>
      <c r="W87" s="10"/>
      <c r="X87" s="11"/>
      <c r="Y87" s="10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7"/>
      <c r="AK87" s="11"/>
      <c r="AL87" s="10"/>
      <c r="AM87" s="11"/>
      <c r="AN87" s="10"/>
      <c r="AO87" s="11"/>
      <c r="AP87" s="10"/>
      <c r="AQ87" s="7"/>
      <c r="AR87" s="7">
        <f t="shared" si="84"/>
        <v>0</v>
      </c>
      <c r="AS87" s="11"/>
      <c r="AT87" s="10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7"/>
      <c r="BH87" s="11"/>
      <c r="BI87" s="10"/>
      <c r="BJ87" s="11"/>
      <c r="BK87" s="10"/>
      <c r="BL87" s="11"/>
      <c r="BM87" s="10"/>
      <c r="BN87" s="7"/>
      <c r="BO87" s="7">
        <f t="shared" si="85"/>
        <v>0</v>
      </c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11"/>
      <c r="CF87" s="10"/>
      <c r="CG87" s="11"/>
      <c r="CH87" s="10"/>
      <c r="CI87" s="11"/>
      <c r="CJ87" s="10"/>
      <c r="CK87" s="7"/>
      <c r="CL87" s="7">
        <f t="shared" si="86"/>
        <v>0</v>
      </c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11"/>
      <c r="CZ87" s="10"/>
      <c r="DA87" s="7"/>
      <c r="DB87" s="11"/>
      <c r="DC87" s="10"/>
      <c r="DD87" s="11"/>
      <c r="DE87" s="10"/>
      <c r="DF87" s="11"/>
      <c r="DG87" s="10"/>
      <c r="DH87" s="7"/>
      <c r="DI87" s="7">
        <f t="shared" si="87"/>
        <v>0</v>
      </c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11"/>
      <c r="DU87" s="10"/>
      <c r="DV87" s="11"/>
      <c r="DW87" s="10"/>
      <c r="DX87" s="7"/>
      <c r="DY87" s="11"/>
      <c r="DZ87" s="10"/>
      <c r="EA87" s="11"/>
      <c r="EB87" s="10"/>
      <c r="EC87" s="11"/>
      <c r="ED87" s="10"/>
      <c r="EE87" s="7"/>
      <c r="EF87" s="7">
        <f t="shared" si="88"/>
        <v>0</v>
      </c>
      <c r="EG87" s="11"/>
      <c r="EH87" s="10"/>
      <c r="EI87" s="11"/>
      <c r="EJ87" s="10"/>
      <c r="EK87" s="11"/>
      <c r="EL87" s="10"/>
      <c r="EM87" s="11"/>
      <c r="EN87" s="10"/>
      <c r="EO87" s="11"/>
      <c r="EP87" s="10"/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7"/>
      <c r="FC87" s="7">
        <f t="shared" si="89"/>
        <v>0</v>
      </c>
      <c r="FD87" s="11">
        <v>15</v>
      </c>
      <c r="FE87" s="10" t="s">
        <v>60</v>
      </c>
      <c r="FF87" s="11"/>
      <c r="FG87" s="10"/>
      <c r="FH87" s="11"/>
      <c r="FI87" s="10"/>
      <c r="FJ87" s="11"/>
      <c r="FK87" s="10"/>
      <c r="FL87" s="11"/>
      <c r="FM87" s="10"/>
      <c r="FN87" s="11"/>
      <c r="FO87" s="10"/>
      <c r="FP87" s="11"/>
      <c r="FQ87" s="10"/>
      <c r="FR87" s="7">
        <v>1</v>
      </c>
      <c r="FS87" s="11"/>
      <c r="FT87" s="10"/>
      <c r="FU87" s="11"/>
      <c r="FV87" s="10"/>
      <c r="FW87" s="11"/>
      <c r="FX87" s="10"/>
      <c r="FY87" s="7"/>
      <c r="FZ87" s="7">
        <f t="shared" si="90"/>
        <v>1</v>
      </c>
      <c r="GA87" s="11"/>
      <c r="GB87" s="10"/>
      <c r="GC87" s="11"/>
      <c r="GD87" s="10"/>
      <c r="GE87" s="11"/>
      <c r="GF87" s="10"/>
      <c r="GG87" s="11"/>
      <c r="GH87" s="10"/>
      <c r="GI87" s="11"/>
      <c r="GJ87" s="10"/>
      <c r="GK87" s="11"/>
      <c r="GL87" s="10"/>
      <c r="GM87" s="11"/>
      <c r="GN87" s="10"/>
      <c r="GO87" s="7"/>
      <c r="GP87" s="11"/>
      <c r="GQ87" s="10"/>
      <c r="GR87" s="11"/>
      <c r="GS87" s="10"/>
      <c r="GT87" s="11"/>
      <c r="GU87" s="10"/>
      <c r="GV87" s="7"/>
      <c r="GW87" s="7">
        <f t="shared" si="91"/>
        <v>0</v>
      </c>
    </row>
    <row r="88" spans="1:205" x14ac:dyDescent="0.2">
      <c r="A88" s="15">
        <v>12</v>
      </c>
      <c r="B88" s="15">
        <v>1</v>
      </c>
      <c r="C88" s="15"/>
      <c r="D88" s="6" t="s">
        <v>183</v>
      </c>
      <c r="E88" s="3" t="s">
        <v>184</v>
      </c>
      <c r="F88" s="6">
        <f t="shared" si="69"/>
        <v>0</v>
      </c>
      <c r="G88" s="6">
        <f t="shared" si="70"/>
        <v>1</v>
      </c>
      <c r="H88" s="6">
        <f t="shared" si="71"/>
        <v>0</v>
      </c>
      <c r="I88" s="6">
        <f t="shared" si="72"/>
        <v>0</v>
      </c>
      <c r="J88" s="6">
        <f t="shared" si="73"/>
        <v>0</v>
      </c>
      <c r="K88" s="6">
        <f t="shared" si="74"/>
        <v>0</v>
      </c>
      <c r="L88" s="6">
        <f t="shared" si="75"/>
        <v>0</v>
      </c>
      <c r="M88" s="6">
        <f t="shared" si="76"/>
        <v>0</v>
      </c>
      <c r="N88" s="6">
        <f t="shared" si="77"/>
        <v>0</v>
      </c>
      <c r="O88" s="6">
        <f t="shared" si="78"/>
        <v>0</v>
      </c>
      <c r="P88" s="6">
        <f t="shared" si="79"/>
        <v>0</v>
      </c>
      <c r="Q88" s="6">
        <f t="shared" si="80"/>
        <v>0</v>
      </c>
      <c r="R88" s="6">
        <f t="shared" si="81"/>
        <v>0</v>
      </c>
      <c r="S88" s="7">
        <f t="shared" si="82"/>
        <v>15</v>
      </c>
      <c r="T88" s="7">
        <f t="shared" si="83"/>
        <v>0</v>
      </c>
      <c r="U88" s="7">
        <v>6.3</v>
      </c>
      <c r="V88" s="11"/>
      <c r="W88" s="10"/>
      <c r="X88" s="11"/>
      <c r="Y88" s="10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7"/>
      <c r="AK88" s="11"/>
      <c r="AL88" s="10"/>
      <c r="AM88" s="11"/>
      <c r="AN88" s="10"/>
      <c r="AO88" s="11"/>
      <c r="AP88" s="10"/>
      <c r="AQ88" s="7"/>
      <c r="AR88" s="7">
        <f t="shared" si="84"/>
        <v>0</v>
      </c>
      <c r="AS88" s="11"/>
      <c r="AT88" s="10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7"/>
      <c r="BH88" s="11"/>
      <c r="BI88" s="10"/>
      <c r="BJ88" s="11"/>
      <c r="BK88" s="10"/>
      <c r="BL88" s="11"/>
      <c r="BM88" s="10"/>
      <c r="BN88" s="7"/>
      <c r="BO88" s="7">
        <f t="shared" si="85"/>
        <v>0</v>
      </c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11"/>
      <c r="CF88" s="10"/>
      <c r="CG88" s="11"/>
      <c r="CH88" s="10"/>
      <c r="CI88" s="11"/>
      <c r="CJ88" s="10"/>
      <c r="CK88" s="7"/>
      <c r="CL88" s="7">
        <f t="shared" si="86"/>
        <v>0</v>
      </c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11"/>
      <c r="CZ88" s="10"/>
      <c r="DA88" s="7"/>
      <c r="DB88" s="11"/>
      <c r="DC88" s="10"/>
      <c r="DD88" s="11"/>
      <c r="DE88" s="10"/>
      <c r="DF88" s="11"/>
      <c r="DG88" s="10"/>
      <c r="DH88" s="7"/>
      <c r="DI88" s="7">
        <f t="shared" si="87"/>
        <v>0</v>
      </c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11"/>
      <c r="DU88" s="10"/>
      <c r="DV88" s="11"/>
      <c r="DW88" s="10"/>
      <c r="DX88" s="7"/>
      <c r="DY88" s="11"/>
      <c r="DZ88" s="10"/>
      <c r="EA88" s="11"/>
      <c r="EB88" s="10"/>
      <c r="EC88" s="11"/>
      <c r="ED88" s="10"/>
      <c r="EE88" s="7"/>
      <c r="EF88" s="7">
        <f t="shared" si="88"/>
        <v>0</v>
      </c>
      <c r="EG88" s="11"/>
      <c r="EH88" s="10"/>
      <c r="EI88" s="11"/>
      <c r="EJ88" s="10"/>
      <c r="EK88" s="11"/>
      <c r="EL88" s="10"/>
      <c r="EM88" s="11"/>
      <c r="EN88" s="10"/>
      <c r="EO88" s="11"/>
      <c r="EP88" s="10"/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7"/>
      <c r="FC88" s="7">
        <f t="shared" si="89"/>
        <v>0</v>
      </c>
      <c r="FD88" s="11"/>
      <c r="FE88" s="10"/>
      <c r="FF88" s="11"/>
      <c r="FG88" s="10"/>
      <c r="FH88" s="11"/>
      <c r="FI88" s="10"/>
      <c r="FJ88" s="11"/>
      <c r="FK88" s="10"/>
      <c r="FL88" s="11"/>
      <c r="FM88" s="10"/>
      <c r="FN88" s="11">
        <v>0</v>
      </c>
      <c r="FO88" s="10" t="s">
        <v>60</v>
      </c>
      <c r="FP88" s="11"/>
      <c r="FQ88" s="10"/>
      <c r="FR88" s="7">
        <v>15</v>
      </c>
      <c r="FS88" s="11"/>
      <c r="FT88" s="10"/>
      <c r="FU88" s="11"/>
      <c r="FV88" s="10"/>
      <c r="FW88" s="11"/>
      <c r="FX88" s="10"/>
      <c r="FY88" s="7"/>
      <c r="FZ88" s="7">
        <f t="shared" si="90"/>
        <v>15</v>
      </c>
      <c r="GA88" s="11"/>
      <c r="GB88" s="10"/>
      <c r="GC88" s="11"/>
      <c r="GD88" s="10"/>
      <c r="GE88" s="11"/>
      <c r="GF88" s="10"/>
      <c r="GG88" s="11"/>
      <c r="GH88" s="10"/>
      <c r="GI88" s="11"/>
      <c r="GJ88" s="10"/>
      <c r="GK88" s="11"/>
      <c r="GL88" s="10"/>
      <c r="GM88" s="11"/>
      <c r="GN88" s="10"/>
      <c r="GO88" s="7"/>
      <c r="GP88" s="11"/>
      <c r="GQ88" s="10"/>
      <c r="GR88" s="11"/>
      <c r="GS88" s="10"/>
      <c r="GT88" s="11"/>
      <c r="GU88" s="10"/>
      <c r="GV88" s="7"/>
      <c r="GW88" s="7">
        <f t="shared" si="91"/>
        <v>0</v>
      </c>
    </row>
    <row r="89" spans="1:205" x14ac:dyDescent="0.2">
      <c r="A89" s="15">
        <v>12</v>
      </c>
      <c r="B89" s="15">
        <v>1</v>
      </c>
      <c r="C89" s="15"/>
      <c r="D89" s="6" t="s">
        <v>185</v>
      </c>
      <c r="E89" s="3" t="s">
        <v>186</v>
      </c>
      <c r="F89" s="6">
        <f t="shared" si="69"/>
        <v>0</v>
      </c>
      <c r="G89" s="6">
        <f t="shared" si="70"/>
        <v>1</v>
      </c>
      <c r="H89" s="6">
        <f t="shared" si="71"/>
        <v>0</v>
      </c>
      <c r="I89" s="6">
        <f t="shared" si="72"/>
        <v>0</v>
      </c>
      <c r="J89" s="6">
        <f t="shared" si="73"/>
        <v>0</v>
      </c>
      <c r="K89" s="6">
        <f t="shared" si="74"/>
        <v>0</v>
      </c>
      <c r="L89" s="6">
        <f t="shared" si="75"/>
        <v>0</v>
      </c>
      <c r="M89" s="6">
        <f t="shared" si="76"/>
        <v>0</v>
      </c>
      <c r="N89" s="6">
        <f t="shared" si="77"/>
        <v>0</v>
      </c>
      <c r="O89" s="6">
        <f t="shared" si="78"/>
        <v>0</v>
      </c>
      <c r="P89" s="6">
        <f t="shared" si="79"/>
        <v>0</v>
      </c>
      <c r="Q89" s="6">
        <f t="shared" si="80"/>
        <v>0</v>
      </c>
      <c r="R89" s="6">
        <f t="shared" si="81"/>
        <v>0</v>
      </c>
      <c r="S89" s="7">
        <f t="shared" si="82"/>
        <v>15</v>
      </c>
      <c r="T89" s="7">
        <f t="shared" si="83"/>
        <v>0</v>
      </c>
      <c r="U89" s="7">
        <v>9.3000000000000007</v>
      </c>
      <c r="V89" s="11"/>
      <c r="W89" s="10"/>
      <c r="X89" s="11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7"/>
      <c r="AK89" s="11"/>
      <c r="AL89" s="10"/>
      <c r="AM89" s="11"/>
      <c r="AN89" s="10"/>
      <c r="AO89" s="11"/>
      <c r="AP89" s="10"/>
      <c r="AQ89" s="7"/>
      <c r="AR89" s="7">
        <f t="shared" si="84"/>
        <v>0</v>
      </c>
      <c r="AS89" s="11"/>
      <c r="AT89" s="10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7"/>
      <c r="BH89" s="11"/>
      <c r="BI89" s="10"/>
      <c r="BJ89" s="11"/>
      <c r="BK89" s="10"/>
      <c r="BL89" s="11"/>
      <c r="BM89" s="10"/>
      <c r="BN89" s="7"/>
      <c r="BO89" s="7">
        <f t="shared" si="85"/>
        <v>0</v>
      </c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11"/>
      <c r="CF89" s="10"/>
      <c r="CG89" s="11"/>
      <c r="CH89" s="10"/>
      <c r="CI89" s="11"/>
      <c r="CJ89" s="10"/>
      <c r="CK89" s="7"/>
      <c r="CL89" s="7">
        <f t="shared" si="86"/>
        <v>0</v>
      </c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11"/>
      <c r="CZ89" s="10"/>
      <c r="DA89" s="7"/>
      <c r="DB89" s="11"/>
      <c r="DC89" s="10"/>
      <c r="DD89" s="11"/>
      <c r="DE89" s="10"/>
      <c r="DF89" s="11"/>
      <c r="DG89" s="10"/>
      <c r="DH89" s="7"/>
      <c r="DI89" s="7">
        <f t="shared" si="87"/>
        <v>0</v>
      </c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11"/>
      <c r="DU89" s="10"/>
      <c r="DV89" s="11"/>
      <c r="DW89" s="10"/>
      <c r="DX89" s="7"/>
      <c r="DY89" s="11"/>
      <c r="DZ89" s="10"/>
      <c r="EA89" s="11"/>
      <c r="EB89" s="10"/>
      <c r="EC89" s="11"/>
      <c r="ED89" s="10"/>
      <c r="EE89" s="7"/>
      <c r="EF89" s="7">
        <f t="shared" si="88"/>
        <v>0</v>
      </c>
      <c r="EG89" s="11"/>
      <c r="EH89" s="10"/>
      <c r="EI89" s="11"/>
      <c r="EJ89" s="10"/>
      <c r="EK89" s="11"/>
      <c r="EL89" s="10"/>
      <c r="EM89" s="11"/>
      <c r="EN89" s="10"/>
      <c r="EO89" s="11"/>
      <c r="EP89" s="10"/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7"/>
      <c r="FC89" s="7">
        <f t="shared" si="89"/>
        <v>0</v>
      </c>
      <c r="FD89" s="11"/>
      <c r="FE89" s="10"/>
      <c r="FF89" s="11"/>
      <c r="FG89" s="10"/>
      <c r="FH89" s="11"/>
      <c r="FI89" s="10"/>
      <c r="FJ89" s="11"/>
      <c r="FK89" s="10"/>
      <c r="FL89" s="11"/>
      <c r="FM89" s="10"/>
      <c r="FN89" s="11">
        <v>0</v>
      </c>
      <c r="FO89" s="10" t="s">
        <v>60</v>
      </c>
      <c r="FP89" s="11"/>
      <c r="FQ89" s="10"/>
      <c r="FR89" s="7">
        <v>15</v>
      </c>
      <c r="FS89" s="11"/>
      <c r="FT89" s="10"/>
      <c r="FU89" s="11"/>
      <c r="FV89" s="10"/>
      <c r="FW89" s="11"/>
      <c r="FX89" s="10"/>
      <c r="FY89" s="7"/>
      <c r="FZ89" s="7">
        <f t="shared" si="90"/>
        <v>15</v>
      </c>
      <c r="GA89" s="11"/>
      <c r="GB89" s="10"/>
      <c r="GC89" s="11"/>
      <c r="GD89" s="10"/>
      <c r="GE89" s="11"/>
      <c r="GF89" s="10"/>
      <c r="GG89" s="11"/>
      <c r="GH89" s="10"/>
      <c r="GI89" s="11"/>
      <c r="GJ89" s="10"/>
      <c r="GK89" s="11"/>
      <c r="GL89" s="10"/>
      <c r="GM89" s="11"/>
      <c r="GN89" s="10"/>
      <c r="GO89" s="7"/>
      <c r="GP89" s="11"/>
      <c r="GQ89" s="10"/>
      <c r="GR89" s="11"/>
      <c r="GS89" s="10"/>
      <c r="GT89" s="11"/>
      <c r="GU89" s="10"/>
      <c r="GV89" s="7"/>
      <c r="GW89" s="7">
        <f t="shared" si="91"/>
        <v>0</v>
      </c>
    </row>
    <row r="90" spans="1:205" ht="20.100000000000001" customHeight="1" x14ac:dyDescent="0.2">
      <c r="A90" s="12" t="s">
        <v>187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2"/>
      <c r="GW90" s="13"/>
    </row>
    <row r="91" spans="1:205" x14ac:dyDescent="0.2">
      <c r="A91" s="6"/>
      <c r="B91" s="6"/>
      <c r="C91" s="6"/>
      <c r="D91" s="6" t="s">
        <v>188</v>
      </c>
      <c r="E91" s="3" t="s">
        <v>189</v>
      </c>
      <c r="F91" s="6">
        <f>COUNTIF(V91:GU91,"e")</f>
        <v>0</v>
      </c>
      <c r="G91" s="6">
        <f>COUNTIF(V91:GU91,"z")</f>
        <v>1</v>
      </c>
      <c r="H91" s="6">
        <f>SUM(I91:R91)</f>
        <v>6</v>
      </c>
      <c r="I91" s="6">
        <f>V91+AS91+BP91+CM91+DJ91+EG91+FD91+GA91</f>
        <v>0</v>
      </c>
      <c r="J91" s="6">
        <f>X91+AU91+BR91+CO91+DL91+EI91+FF91+GC91</f>
        <v>0</v>
      </c>
      <c r="K91" s="6">
        <f>Z91+AW91+BT91+CQ91+DN91+EK91+FH91+GE91</f>
        <v>0</v>
      </c>
      <c r="L91" s="6">
        <f>AB91+AY91+BV91+CS91+DP91+EM91+FJ91+GG91</f>
        <v>0</v>
      </c>
      <c r="M91" s="6">
        <f>AD91+BA91+BX91+CU91+DR91+EO91+FL91+GI91</f>
        <v>0</v>
      </c>
      <c r="N91" s="6">
        <f>AF91+BC91+BZ91+CW91+DT91+EQ91+FN91+GK91</f>
        <v>0</v>
      </c>
      <c r="O91" s="6">
        <f>AH91+BE91+CB91+CY91+DV91+ES91+FP91+GM91</f>
        <v>0</v>
      </c>
      <c r="P91" s="6">
        <f>AK91+BH91+CE91+DB91+DY91+EV91+FS91+GP91</f>
        <v>0</v>
      </c>
      <c r="Q91" s="6">
        <f>AM91+BJ91+CG91+DD91+EA91+EX91+FU91+GR91</f>
        <v>0</v>
      </c>
      <c r="R91" s="6">
        <f>AO91+BL91+CI91+DF91+EC91+EZ91+FW91+GT91</f>
        <v>6</v>
      </c>
      <c r="S91" s="7">
        <f>AR91+BO91+CL91+DI91+EF91+FC91+FZ91+GW91</f>
        <v>6</v>
      </c>
      <c r="T91" s="7">
        <f>AQ91+BN91+CK91+DH91+EE91+FB91+FY91+GV91</f>
        <v>6</v>
      </c>
      <c r="U91" s="7">
        <v>0</v>
      </c>
      <c r="V91" s="11"/>
      <c r="W91" s="10"/>
      <c r="X91" s="11"/>
      <c r="Y91" s="10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7"/>
      <c r="AK91" s="11"/>
      <c r="AL91" s="10"/>
      <c r="AM91" s="11"/>
      <c r="AN91" s="10"/>
      <c r="AO91" s="11"/>
      <c r="AP91" s="10"/>
      <c r="AQ91" s="7"/>
      <c r="AR91" s="7">
        <f>AJ91+AQ91</f>
        <v>0</v>
      </c>
      <c r="AS91" s="11"/>
      <c r="AT91" s="10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7"/>
      <c r="BH91" s="11"/>
      <c r="BI91" s="10"/>
      <c r="BJ91" s="11"/>
      <c r="BK91" s="10"/>
      <c r="BL91" s="11"/>
      <c r="BM91" s="10"/>
      <c r="BN91" s="7"/>
      <c r="BO91" s="7">
        <f>BG91+BN91</f>
        <v>0</v>
      </c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11"/>
      <c r="CF91" s="10"/>
      <c r="CG91" s="11"/>
      <c r="CH91" s="10"/>
      <c r="CI91" s="11"/>
      <c r="CJ91" s="10"/>
      <c r="CK91" s="7"/>
      <c r="CL91" s="7">
        <f>CD91+CK91</f>
        <v>0</v>
      </c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11"/>
      <c r="CZ91" s="10"/>
      <c r="DA91" s="7"/>
      <c r="DB91" s="11"/>
      <c r="DC91" s="10"/>
      <c r="DD91" s="11"/>
      <c r="DE91" s="10"/>
      <c r="DF91" s="11"/>
      <c r="DG91" s="10"/>
      <c r="DH91" s="7"/>
      <c r="DI91" s="7">
        <f>DA91+DH91</f>
        <v>0</v>
      </c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11"/>
      <c r="DU91" s="10"/>
      <c r="DV91" s="11"/>
      <c r="DW91" s="10"/>
      <c r="DX91" s="7"/>
      <c r="DY91" s="11"/>
      <c r="DZ91" s="10"/>
      <c r="EA91" s="11"/>
      <c r="EB91" s="10"/>
      <c r="EC91" s="11"/>
      <c r="ED91" s="10"/>
      <c r="EE91" s="7"/>
      <c r="EF91" s="7">
        <f>DX91+EE91</f>
        <v>0</v>
      </c>
      <c r="EG91" s="11"/>
      <c r="EH91" s="10"/>
      <c r="EI91" s="11"/>
      <c r="EJ91" s="10"/>
      <c r="EK91" s="11"/>
      <c r="EL91" s="10"/>
      <c r="EM91" s="11"/>
      <c r="EN91" s="10"/>
      <c r="EO91" s="11"/>
      <c r="EP91" s="10"/>
      <c r="EQ91" s="11"/>
      <c r="ER91" s="10"/>
      <c r="ES91" s="11"/>
      <c r="ET91" s="10"/>
      <c r="EU91" s="7"/>
      <c r="EV91" s="11"/>
      <c r="EW91" s="10"/>
      <c r="EX91" s="11"/>
      <c r="EY91" s="10"/>
      <c r="EZ91" s="11">
        <v>6</v>
      </c>
      <c r="FA91" s="10" t="s">
        <v>60</v>
      </c>
      <c r="FB91" s="7">
        <v>6</v>
      </c>
      <c r="FC91" s="7">
        <f>EU91+FB91</f>
        <v>6</v>
      </c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7"/>
      <c r="FZ91" s="7">
        <f>FR91+FY91</f>
        <v>0</v>
      </c>
      <c r="GA91" s="11"/>
      <c r="GB91" s="10"/>
      <c r="GC91" s="11"/>
      <c r="GD91" s="10"/>
      <c r="GE91" s="11"/>
      <c r="GF91" s="10"/>
      <c r="GG91" s="11"/>
      <c r="GH91" s="10"/>
      <c r="GI91" s="11"/>
      <c r="GJ91" s="10"/>
      <c r="GK91" s="11"/>
      <c r="GL91" s="10"/>
      <c r="GM91" s="11"/>
      <c r="GN91" s="10"/>
      <c r="GO91" s="7"/>
      <c r="GP91" s="11"/>
      <c r="GQ91" s="10"/>
      <c r="GR91" s="11"/>
      <c r="GS91" s="10"/>
      <c r="GT91" s="11"/>
      <c r="GU91" s="10"/>
      <c r="GV91" s="7"/>
      <c r="GW91" s="7">
        <f>GO91+GV91</f>
        <v>0</v>
      </c>
    </row>
    <row r="92" spans="1:205" ht="15.95" customHeight="1" x14ac:dyDescent="0.2">
      <c r="A92" s="6"/>
      <c r="B92" s="6"/>
      <c r="C92" s="6"/>
      <c r="D92" s="6"/>
      <c r="E92" s="6" t="s">
        <v>30</v>
      </c>
      <c r="F92" s="6">
        <f t="shared" ref="F92:AK92" si="92">SUM(F91:F91)</f>
        <v>0</v>
      </c>
      <c r="G92" s="6">
        <f t="shared" si="92"/>
        <v>1</v>
      </c>
      <c r="H92" s="6">
        <f t="shared" si="92"/>
        <v>6</v>
      </c>
      <c r="I92" s="6">
        <f t="shared" si="92"/>
        <v>0</v>
      </c>
      <c r="J92" s="6">
        <f t="shared" si="92"/>
        <v>0</v>
      </c>
      <c r="K92" s="6">
        <f t="shared" si="92"/>
        <v>0</v>
      </c>
      <c r="L92" s="6">
        <f t="shared" si="92"/>
        <v>0</v>
      </c>
      <c r="M92" s="6">
        <f t="shared" si="92"/>
        <v>0</v>
      </c>
      <c r="N92" s="6">
        <f t="shared" si="92"/>
        <v>0</v>
      </c>
      <c r="O92" s="6">
        <f t="shared" si="92"/>
        <v>0</v>
      </c>
      <c r="P92" s="6">
        <f t="shared" si="92"/>
        <v>0</v>
      </c>
      <c r="Q92" s="6">
        <f t="shared" si="92"/>
        <v>0</v>
      </c>
      <c r="R92" s="6">
        <f t="shared" si="92"/>
        <v>6</v>
      </c>
      <c r="S92" s="7">
        <f t="shared" si="92"/>
        <v>6</v>
      </c>
      <c r="T92" s="7">
        <f t="shared" si="92"/>
        <v>6</v>
      </c>
      <c r="U92" s="7">
        <f t="shared" si="92"/>
        <v>0</v>
      </c>
      <c r="V92" s="11">
        <f t="shared" si="92"/>
        <v>0</v>
      </c>
      <c r="W92" s="10">
        <f t="shared" si="92"/>
        <v>0</v>
      </c>
      <c r="X92" s="11">
        <f t="shared" si="92"/>
        <v>0</v>
      </c>
      <c r="Y92" s="10">
        <f t="shared" si="92"/>
        <v>0</v>
      </c>
      <c r="Z92" s="11">
        <f t="shared" si="92"/>
        <v>0</v>
      </c>
      <c r="AA92" s="10">
        <f t="shared" si="92"/>
        <v>0</v>
      </c>
      <c r="AB92" s="11">
        <f t="shared" si="92"/>
        <v>0</v>
      </c>
      <c r="AC92" s="10">
        <f t="shared" si="92"/>
        <v>0</v>
      </c>
      <c r="AD92" s="11">
        <f t="shared" si="92"/>
        <v>0</v>
      </c>
      <c r="AE92" s="10">
        <f t="shared" si="92"/>
        <v>0</v>
      </c>
      <c r="AF92" s="11">
        <f t="shared" si="92"/>
        <v>0</v>
      </c>
      <c r="AG92" s="10">
        <f t="shared" si="92"/>
        <v>0</v>
      </c>
      <c r="AH92" s="11">
        <f t="shared" si="92"/>
        <v>0</v>
      </c>
      <c r="AI92" s="10">
        <f t="shared" si="92"/>
        <v>0</v>
      </c>
      <c r="AJ92" s="7">
        <f t="shared" si="92"/>
        <v>0</v>
      </c>
      <c r="AK92" s="11">
        <f t="shared" si="92"/>
        <v>0</v>
      </c>
      <c r="AL92" s="10">
        <f t="shared" ref="AL92:BQ92" si="93">SUM(AL91:AL91)</f>
        <v>0</v>
      </c>
      <c r="AM92" s="11">
        <f t="shared" si="93"/>
        <v>0</v>
      </c>
      <c r="AN92" s="10">
        <f t="shared" si="93"/>
        <v>0</v>
      </c>
      <c r="AO92" s="11">
        <f t="shared" si="93"/>
        <v>0</v>
      </c>
      <c r="AP92" s="10">
        <f t="shared" si="93"/>
        <v>0</v>
      </c>
      <c r="AQ92" s="7">
        <f t="shared" si="93"/>
        <v>0</v>
      </c>
      <c r="AR92" s="7">
        <f t="shared" si="93"/>
        <v>0</v>
      </c>
      <c r="AS92" s="11">
        <f t="shared" si="93"/>
        <v>0</v>
      </c>
      <c r="AT92" s="10">
        <f t="shared" si="93"/>
        <v>0</v>
      </c>
      <c r="AU92" s="11">
        <f t="shared" si="93"/>
        <v>0</v>
      </c>
      <c r="AV92" s="10">
        <f t="shared" si="93"/>
        <v>0</v>
      </c>
      <c r="AW92" s="11">
        <f t="shared" si="93"/>
        <v>0</v>
      </c>
      <c r="AX92" s="10">
        <f t="shared" si="93"/>
        <v>0</v>
      </c>
      <c r="AY92" s="11">
        <f t="shared" si="93"/>
        <v>0</v>
      </c>
      <c r="AZ92" s="10">
        <f t="shared" si="93"/>
        <v>0</v>
      </c>
      <c r="BA92" s="11">
        <f t="shared" si="93"/>
        <v>0</v>
      </c>
      <c r="BB92" s="10">
        <f t="shared" si="93"/>
        <v>0</v>
      </c>
      <c r="BC92" s="11">
        <f t="shared" si="93"/>
        <v>0</v>
      </c>
      <c r="BD92" s="10">
        <f t="shared" si="93"/>
        <v>0</v>
      </c>
      <c r="BE92" s="11">
        <f t="shared" si="93"/>
        <v>0</v>
      </c>
      <c r="BF92" s="10">
        <f t="shared" si="93"/>
        <v>0</v>
      </c>
      <c r="BG92" s="7">
        <f t="shared" si="93"/>
        <v>0</v>
      </c>
      <c r="BH92" s="11">
        <f t="shared" si="93"/>
        <v>0</v>
      </c>
      <c r="BI92" s="10">
        <f t="shared" si="93"/>
        <v>0</v>
      </c>
      <c r="BJ92" s="11">
        <f t="shared" si="93"/>
        <v>0</v>
      </c>
      <c r="BK92" s="10">
        <f t="shared" si="93"/>
        <v>0</v>
      </c>
      <c r="BL92" s="11">
        <f t="shared" si="93"/>
        <v>0</v>
      </c>
      <c r="BM92" s="10">
        <f t="shared" si="93"/>
        <v>0</v>
      </c>
      <c r="BN92" s="7">
        <f t="shared" si="93"/>
        <v>0</v>
      </c>
      <c r="BO92" s="7">
        <f t="shared" si="93"/>
        <v>0</v>
      </c>
      <c r="BP92" s="11">
        <f t="shared" si="93"/>
        <v>0</v>
      </c>
      <c r="BQ92" s="10">
        <f t="shared" si="93"/>
        <v>0</v>
      </c>
      <c r="BR92" s="11">
        <f t="shared" ref="BR92:CW92" si="94">SUM(BR91:BR91)</f>
        <v>0</v>
      </c>
      <c r="BS92" s="10">
        <f t="shared" si="94"/>
        <v>0</v>
      </c>
      <c r="BT92" s="11">
        <f t="shared" si="94"/>
        <v>0</v>
      </c>
      <c r="BU92" s="10">
        <f t="shared" si="94"/>
        <v>0</v>
      </c>
      <c r="BV92" s="11">
        <f t="shared" si="94"/>
        <v>0</v>
      </c>
      <c r="BW92" s="10">
        <f t="shared" si="94"/>
        <v>0</v>
      </c>
      <c r="BX92" s="11">
        <f t="shared" si="94"/>
        <v>0</v>
      </c>
      <c r="BY92" s="10">
        <f t="shared" si="94"/>
        <v>0</v>
      </c>
      <c r="BZ92" s="11">
        <f t="shared" si="94"/>
        <v>0</v>
      </c>
      <c r="CA92" s="10">
        <f t="shared" si="94"/>
        <v>0</v>
      </c>
      <c r="CB92" s="11">
        <f t="shared" si="94"/>
        <v>0</v>
      </c>
      <c r="CC92" s="10">
        <f t="shared" si="94"/>
        <v>0</v>
      </c>
      <c r="CD92" s="7">
        <f t="shared" si="94"/>
        <v>0</v>
      </c>
      <c r="CE92" s="11">
        <f t="shared" si="94"/>
        <v>0</v>
      </c>
      <c r="CF92" s="10">
        <f t="shared" si="94"/>
        <v>0</v>
      </c>
      <c r="CG92" s="11">
        <f t="shared" si="94"/>
        <v>0</v>
      </c>
      <c r="CH92" s="10">
        <f t="shared" si="94"/>
        <v>0</v>
      </c>
      <c r="CI92" s="11">
        <f t="shared" si="94"/>
        <v>0</v>
      </c>
      <c r="CJ92" s="10">
        <f t="shared" si="94"/>
        <v>0</v>
      </c>
      <c r="CK92" s="7">
        <f t="shared" si="94"/>
        <v>0</v>
      </c>
      <c r="CL92" s="7">
        <f t="shared" si="94"/>
        <v>0</v>
      </c>
      <c r="CM92" s="11">
        <f t="shared" si="94"/>
        <v>0</v>
      </c>
      <c r="CN92" s="10">
        <f t="shared" si="94"/>
        <v>0</v>
      </c>
      <c r="CO92" s="11">
        <f t="shared" si="94"/>
        <v>0</v>
      </c>
      <c r="CP92" s="10">
        <f t="shared" si="94"/>
        <v>0</v>
      </c>
      <c r="CQ92" s="11">
        <f t="shared" si="94"/>
        <v>0</v>
      </c>
      <c r="CR92" s="10">
        <f t="shared" si="94"/>
        <v>0</v>
      </c>
      <c r="CS92" s="11">
        <f t="shared" si="94"/>
        <v>0</v>
      </c>
      <c r="CT92" s="10">
        <f t="shared" si="94"/>
        <v>0</v>
      </c>
      <c r="CU92" s="11">
        <f t="shared" si="94"/>
        <v>0</v>
      </c>
      <c r="CV92" s="10">
        <f t="shared" si="94"/>
        <v>0</v>
      </c>
      <c r="CW92" s="11">
        <f t="shared" si="94"/>
        <v>0</v>
      </c>
      <c r="CX92" s="10">
        <f t="shared" ref="CX92:EC92" si="95">SUM(CX91:CX91)</f>
        <v>0</v>
      </c>
      <c r="CY92" s="11">
        <f t="shared" si="95"/>
        <v>0</v>
      </c>
      <c r="CZ92" s="10">
        <f t="shared" si="95"/>
        <v>0</v>
      </c>
      <c r="DA92" s="7">
        <f t="shared" si="95"/>
        <v>0</v>
      </c>
      <c r="DB92" s="11">
        <f t="shared" si="95"/>
        <v>0</v>
      </c>
      <c r="DC92" s="10">
        <f t="shared" si="95"/>
        <v>0</v>
      </c>
      <c r="DD92" s="11">
        <f t="shared" si="95"/>
        <v>0</v>
      </c>
      <c r="DE92" s="10">
        <f t="shared" si="95"/>
        <v>0</v>
      </c>
      <c r="DF92" s="11">
        <f t="shared" si="95"/>
        <v>0</v>
      </c>
      <c r="DG92" s="10">
        <f t="shared" si="95"/>
        <v>0</v>
      </c>
      <c r="DH92" s="7">
        <f t="shared" si="95"/>
        <v>0</v>
      </c>
      <c r="DI92" s="7">
        <f t="shared" si="95"/>
        <v>0</v>
      </c>
      <c r="DJ92" s="11">
        <f t="shared" si="95"/>
        <v>0</v>
      </c>
      <c r="DK92" s="10">
        <f t="shared" si="95"/>
        <v>0</v>
      </c>
      <c r="DL92" s="11">
        <f t="shared" si="95"/>
        <v>0</v>
      </c>
      <c r="DM92" s="10">
        <f t="shared" si="95"/>
        <v>0</v>
      </c>
      <c r="DN92" s="11">
        <f t="shared" si="95"/>
        <v>0</v>
      </c>
      <c r="DO92" s="10">
        <f t="shared" si="95"/>
        <v>0</v>
      </c>
      <c r="DP92" s="11">
        <f t="shared" si="95"/>
        <v>0</v>
      </c>
      <c r="DQ92" s="10">
        <f t="shared" si="95"/>
        <v>0</v>
      </c>
      <c r="DR92" s="11">
        <f t="shared" si="95"/>
        <v>0</v>
      </c>
      <c r="DS92" s="10">
        <f t="shared" si="95"/>
        <v>0</v>
      </c>
      <c r="DT92" s="11">
        <f t="shared" si="95"/>
        <v>0</v>
      </c>
      <c r="DU92" s="10">
        <f t="shared" si="95"/>
        <v>0</v>
      </c>
      <c r="DV92" s="11">
        <f t="shared" si="95"/>
        <v>0</v>
      </c>
      <c r="DW92" s="10">
        <f t="shared" si="95"/>
        <v>0</v>
      </c>
      <c r="DX92" s="7">
        <f t="shared" si="95"/>
        <v>0</v>
      </c>
      <c r="DY92" s="11">
        <f t="shared" si="95"/>
        <v>0</v>
      </c>
      <c r="DZ92" s="10">
        <f t="shared" si="95"/>
        <v>0</v>
      </c>
      <c r="EA92" s="11">
        <f t="shared" si="95"/>
        <v>0</v>
      </c>
      <c r="EB92" s="10">
        <f t="shared" si="95"/>
        <v>0</v>
      </c>
      <c r="EC92" s="11">
        <f t="shared" si="95"/>
        <v>0</v>
      </c>
      <c r="ED92" s="10">
        <f t="shared" ref="ED92:FI92" si="96">SUM(ED91:ED91)</f>
        <v>0</v>
      </c>
      <c r="EE92" s="7">
        <f t="shared" si="96"/>
        <v>0</v>
      </c>
      <c r="EF92" s="7">
        <f t="shared" si="96"/>
        <v>0</v>
      </c>
      <c r="EG92" s="11">
        <f t="shared" si="96"/>
        <v>0</v>
      </c>
      <c r="EH92" s="10">
        <f t="shared" si="96"/>
        <v>0</v>
      </c>
      <c r="EI92" s="11">
        <f t="shared" si="96"/>
        <v>0</v>
      </c>
      <c r="EJ92" s="10">
        <f t="shared" si="96"/>
        <v>0</v>
      </c>
      <c r="EK92" s="11">
        <f t="shared" si="96"/>
        <v>0</v>
      </c>
      <c r="EL92" s="10">
        <f t="shared" si="96"/>
        <v>0</v>
      </c>
      <c r="EM92" s="11">
        <f t="shared" si="96"/>
        <v>0</v>
      </c>
      <c r="EN92" s="10">
        <f t="shared" si="96"/>
        <v>0</v>
      </c>
      <c r="EO92" s="11">
        <f t="shared" si="96"/>
        <v>0</v>
      </c>
      <c r="EP92" s="10">
        <f t="shared" si="96"/>
        <v>0</v>
      </c>
      <c r="EQ92" s="11">
        <f t="shared" si="96"/>
        <v>0</v>
      </c>
      <c r="ER92" s="10">
        <f t="shared" si="96"/>
        <v>0</v>
      </c>
      <c r="ES92" s="11">
        <f t="shared" si="96"/>
        <v>0</v>
      </c>
      <c r="ET92" s="10">
        <f t="shared" si="96"/>
        <v>0</v>
      </c>
      <c r="EU92" s="7">
        <f t="shared" si="96"/>
        <v>0</v>
      </c>
      <c r="EV92" s="11">
        <f t="shared" si="96"/>
        <v>0</v>
      </c>
      <c r="EW92" s="10">
        <f t="shared" si="96"/>
        <v>0</v>
      </c>
      <c r="EX92" s="11">
        <f t="shared" si="96"/>
        <v>0</v>
      </c>
      <c r="EY92" s="10">
        <f t="shared" si="96"/>
        <v>0</v>
      </c>
      <c r="EZ92" s="11">
        <f t="shared" si="96"/>
        <v>6</v>
      </c>
      <c r="FA92" s="10">
        <f t="shared" si="96"/>
        <v>0</v>
      </c>
      <c r="FB92" s="7">
        <f t="shared" si="96"/>
        <v>6</v>
      </c>
      <c r="FC92" s="7">
        <f t="shared" si="96"/>
        <v>6</v>
      </c>
      <c r="FD92" s="11">
        <f t="shared" si="96"/>
        <v>0</v>
      </c>
      <c r="FE92" s="10">
        <f t="shared" si="96"/>
        <v>0</v>
      </c>
      <c r="FF92" s="11">
        <f t="shared" si="96"/>
        <v>0</v>
      </c>
      <c r="FG92" s="10">
        <f t="shared" si="96"/>
        <v>0</v>
      </c>
      <c r="FH92" s="11">
        <f t="shared" si="96"/>
        <v>0</v>
      </c>
      <c r="FI92" s="10">
        <f t="shared" si="96"/>
        <v>0</v>
      </c>
      <c r="FJ92" s="11">
        <f t="shared" ref="FJ92:GO92" si="97">SUM(FJ91:FJ91)</f>
        <v>0</v>
      </c>
      <c r="FK92" s="10">
        <f t="shared" si="97"/>
        <v>0</v>
      </c>
      <c r="FL92" s="11">
        <f t="shared" si="97"/>
        <v>0</v>
      </c>
      <c r="FM92" s="10">
        <f t="shared" si="97"/>
        <v>0</v>
      </c>
      <c r="FN92" s="11">
        <f t="shared" si="97"/>
        <v>0</v>
      </c>
      <c r="FO92" s="10">
        <f t="shared" si="97"/>
        <v>0</v>
      </c>
      <c r="FP92" s="11">
        <f t="shared" si="97"/>
        <v>0</v>
      </c>
      <c r="FQ92" s="10">
        <f t="shared" si="97"/>
        <v>0</v>
      </c>
      <c r="FR92" s="7">
        <f t="shared" si="97"/>
        <v>0</v>
      </c>
      <c r="FS92" s="11">
        <f t="shared" si="97"/>
        <v>0</v>
      </c>
      <c r="FT92" s="10">
        <f t="shared" si="97"/>
        <v>0</v>
      </c>
      <c r="FU92" s="11">
        <f t="shared" si="97"/>
        <v>0</v>
      </c>
      <c r="FV92" s="10">
        <f t="shared" si="97"/>
        <v>0</v>
      </c>
      <c r="FW92" s="11">
        <f t="shared" si="97"/>
        <v>0</v>
      </c>
      <c r="FX92" s="10">
        <f t="shared" si="97"/>
        <v>0</v>
      </c>
      <c r="FY92" s="7">
        <f t="shared" si="97"/>
        <v>0</v>
      </c>
      <c r="FZ92" s="7">
        <f t="shared" si="97"/>
        <v>0</v>
      </c>
      <c r="GA92" s="11">
        <f t="shared" si="97"/>
        <v>0</v>
      </c>
      <c r="GB92" s="10">
        <f t="shared" si="97"/>
        <v>0</v>
      </c>
      <c r="GC92" s="11">
        <f t="shared" si="97"/>
        <v>0</v>
      </c>
      <c r="GD92" s="10">
        <f t="shared" si="97"/>
        <v>0</v>
      </c>
      <c r="GE92" s="11">
        <f t="shared" si="97"/>
        <v>0</v>
      </c>
      <c r="GF92" s="10">
        <f t="shared" si="97"/>
        <v>0</v>
      </c>
      <c r="GG92" s="11">
        <f t="shared" si="97"/>
        <v>0</v>
      </c>
      <c r="GH92" s="10">
        <f t="shared" si="97"/>
        <v>0</v>
      </c>
      <c r="GI92" s="11">
        <f t="shared" si="97"/>
        <v>0</v>
      </c>
      <c r="GJ92" s="10">
        <f t="shared" si="97"/>
        <v>0</v>
      </c>
      <c r="GK92" s="11">
        <f t="shared" si="97"/>
        <v>0</v>
      </c>
      <c r="GL92" s="10">
        <f t="shared" si="97"/>
        <v>0</v>
      </c>
      <c r="GM92" s="11">
        <f t="shared" si="97"/>
        <v>0</v>
      </c>
      <c r="GN92" s="10">
        <f t="shared" si="97"/>
        <v>0</v>
      </c>
      <c r="GO92" s="7">
        <f t="shared" si="97"/>
        <v>0</v>
      </c>
      <c r="GP92" s="11">
        <f t="shared" ref="GP92:GW92" si="98">SUM(GP91:GP91)</f>
        <v>0</v>
      </c>
      <c r="GQ92" s="10">
        <f t="shared" si="98"/>
        <v>0</v>
      </c>
      <c r="GR92" s="11">
        <f t="shared" si="98"/>
        <v>0</v>
      </c>
      <c r="GS92" s="10">
        <f t="shared" si="98"/>
        <v>0</v>
      </c>
      <c r="GT92" s="11">
        <f t="shared" si="98"/>
        <v>0</v>
      </c>
      <c r="GU92" s="10">
        <f t="shared" si="98"/>
        <v>0</v>
      </c>
      <c r="GV92" s="7">
        <f t="shared" si="98"/>
        <v>0</v>
      </c>
      <c r="GW92" s="7">
        <f t="shared" si="98"/>
        <v>0</v>
      </c>
    </row>
    <row r="93" spans="1:205" ht="20.100000000000001" customHeight="1" x14ac:dyDescent="0.2">
      <c r="A93" s="12" t="s">
        <v>190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2"/>
      <c r="GW93" s="13"/>
    </row>
    <row r="94" spans="1:205" x14ac:dyDescent="0.2">
      <c r="A94" s="6"/>
      <c r="B94" s="6"/>
      <c r="C94" s="6"/>
      <c r="D94" s="6" t="s">
        <v>191</v>
      </c>
      <c r="E94" s="3" t="s">
        <v>192</v>
      </c>
      <c r="F94" s="6">
        <f>COUNTIF(V94:GU94,"e")</f>
        <v>0</v>
      </c>
      <c r="G94" s="6">
        <f>COUNTIF(V94:GU94,"z")</f>
        <v>1</v>
      </c>
      <c r="H94" s="6">
        <f>SUM(I94:R94)</f>
        <v>5</v>
      </c>
      <c r="I94" s="6">
        <f>V94+AS94+BP94+CM94+DJ94+EG94+FD94+GA94</f>
        <v>0</v>
      </c>
      <c r="J94" s="6">
        <f>X94+AU94+BR94+CO94+DL94+EI94+FF94+GC94</f>
        <v>5</v>
      </c>
      <c r="K94" s="6">
        <f>Z94+AW94+BT94+CQ94+DN94+EK94+FH94+GE94</f>
        <v>0</v>
      </c>
      <c r="L94" s="6">
        <f>AB94+AY94+BV94+CS94+DP94+EM94+FJ94+GG94</f>
        <v>0</v>
      </c>
      <c r="M94" s="6">
        <f>AD94+BA94+BX94+CU94+DR94+EO94+FL94+GI94</f>
        <v>0</v>
      </c>
      <c r="N94" s="6">
        <f>AF94+BC94+BZ94+CW94+DT94+EQ94+FN94+GK94</f>
        <v>0</v>
      </c>
      <c r="O94" s="6">
        <f>AH94+BE94+CB94+CY94+DV94+ES94+FP94+GM94</f>
        <v>0</v>
      </c>
      <c r="P94" s="6">
        <f>AK94+BH94+CE94+DB94+DY94+EV94+FS94+GP94</f>
        <v>0</v>
      </c>
      <c r="Q94" s="6">
        <f>AM94+BJ94+CG94+DD94+EA94+EX94+FU94+GR94</f>
        <v>0</v>
      </c>
      <c r="R94" s="6">
        <f>AO94+BL94+CI94+DF94+EC94+EZ94+FW94+GT94</f>
        <v>0</v>
      </c>
      <c r="S94" s="7">
        <f>AR94+BO94+CL94+DI94+EF94+FC94+FZ94+GW94</f>
        <v>0</v>
      </c>
      <c r="T94" s="7">
        <f>AQ94+BN94+CK94+DH94+EE94+FB94+FY94+GV94</f>
        <v>0</v>
      </c>
      <c r="U94" s="7">
        <v>0</v>
      </c>
      <c r="V94" s="11"/>
      <c r="W94" s="10"/>
      <c r="X94" s="11">
        <v>5</v>
      </c>
      <c r="Y94" s="10" t="s">
        <v>60</v>
      </c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7">
        <v>0</v>
      </c>
      <c r="AK94" s="11"/>
      <c r="AL94" s="10"/>
      <c r="AM94" s="11"/>
      <c r="AN94" s="10"/>
      <c r="AO94" s="11"/>
      <c r="AP94" s="10"/>
      <c r="AQ94" s="7"/>
      <c r="AR94" s="7">
        <f>AJ94+AQ94</f>
        <v>0</v>
      </c>
      <c r="AS94" s="11"/>
      <c r="AT94" s="10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7"/>
      <c r="BH94" s="11"/>
      <c r="BI94" s="10"/>
      <c r="BJ94" s="11"/>
      <c r="BK94" s="10"/>
      <c r="BL94" s="11"/>
      <c r="BM94" s="10"/>
      <c r="BN94" s="7"/>
      <c r="BO94" s="7">
        <f>BG94+BN94</f>
        <v>0</v>
      </c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11"/>
      <c r="CF94" s="10"/>
      <c r="CG94" s="11"/>
      <c r="CH94" s="10"/>
      <c r="CI94" s="11"/>
      <c r="CJ94" s="10"/>
      <c r="CK94" s="7"/>
      <c r="CL94" s="7">
        <f>CD94+CK94</f>
        <v>0</v>
      </c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11"/>
      <c r="CZ94" s="10"/>
      <c r="DA94" s="7"/>
      <c r="DB94" s="11"/>
      <c r="DC94" s="10"/>
      <c r="DD94" s="11"/>
      <c r="DE94" s="10"/>
      <c r="DF94" s="11"/>
      <c r="DG94" s="10"/>
      <c r="DH94" s="7"/>
      <c r="DI94" s="7">
        <f>DA94+DH94</f>
        <v>0</v>
      </c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11"/>
      <c r="DU94" s="10"/>
      <c r="DV94" s="11"/>
      <c r="DW94" s="10"/>
      <c r="DX94" s="7"/>
      <c r="DY94" s="11"/>
      <c r="DZ94" s="10"/>
      <c r="EA94" s="11"/>
      <c r="EB94" s="10"/>
      <c r="EC94" s="11"/>
      <c r="ED94" s="10"/>
      <c r="EE94" s="7"/>
      <c r="EF94" s="7">
        <f>DX94+EE94</f>
        <v>0</v>
      </c>
      <c r="EG94" s="11"/>
      <c r="EH94" s="10"/>
      <c r="EI94" s="11"/>
      <c r="EJ94" s="10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7"/>
      <c r="FC94" s="7">
        <f>EU94+FB94</f>
        <v>0</v>
      </c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7"/>
      <c r="FZ94" s="7">
        <f>FR94+FY94</f>
        <v>0</v>
      </c>
      <c r="GA94" s="11"/>
      <c r="GB94" s="10"/>
      <c r="GC94" s="11"/>
      <c r="GD94" s="10"/>
      <c r="GE94" s="11"/>
      <c r="GF94" s="10"/>
      <c r="GG94" s="11"/>
      <c r="GH94" s="10"/>
      <c r="GI94" s="11"/>
      <c r="GJ94" s="10"/>
      <c r="GK94" s="11"/>
      <c r="GL94" s="10"/>
      <c r="GM94" s="11"/>
      <c r="GN94" s="10"/>
      <c r="GO94" s="7"/>
      <c r="GP94" s="11"/>
      <c r="GQ94" s="10"/>
      <c r="GR94" s="11"/>
      <c r="GS94" s="10"/>
      <c r="GT94" s="11"/>
      <c r="GU94" s="10"/>
      <c r="GV94" s="7"/>
      <c r="GW94" s="7">
        <f>GO94+GV94</f>
        <v>0</v>
      </c>
    </row>
    <row r="95" spans="1:205" ht="15.95" customHeight="1" x14ac:dyDescent="0.2">
      <c r="A95" s="6"/>
      <c r="B95" s="6"/>
      <c r="C95" s="6"/>
      <c r="D95" s="6"/>
      <c r="E95" s="6" t="s">
        <v>30</v>
      </c>
      <c r="F95" s="6">
        <f t="shared" ref="F95:AK95" si="99">SUM(F94:F94)</f>
        <v>0</v>
      </c>
      <c r="G95" s="6">
        <f t="shared" si="99"/>
        <v>1</v>
      </c>
      <c r="H95" s="6">
        <f t="shared" si="99"/>
        <v>5</v>
      </c>
      <c r="I95" s="6">
        <f t="shared" si="99"/>
        <v>0</v>
      </c>
      <c r="J95" s="6">
        <f t="shared" si="99"/>
        <v>5</v>
      </c>
      <c r="K95" s="6">
        <f t="shared" si="99"/>
        <v>0</v>
      </c>
      <c r="L95" s="6">
        <f t="shared" si="99"/>
        <v>0</v>
      </c>
      <c r="M95" s="6">
        <f t="shared" si="99"/>
        <v>0</v>
      </c>
      <c r="N95" s="6">
        <f t="shared" si="99"/>
        <v>0</v>
      </c>
      <c r="O95" s="6">
        <f t="shared" si="99"/>
        <v>0</v>
      </c>
      <c r="P95" s="6">
        <f t="shared" si="99"/>
        <v>0</v>
      </c>
      <c r="Q95" s="6">
        <f t="shared" si="99"/>
        <v>0</v>
      </c>
      <c r="R95" s="6">
        <f t="shared" si="99"/>
        <v>0</v>
      </c>
      <c r="S95" s="7">
        <f t="shared" si="99"/>
        <v>0</v>
      </c>
      <c r="T95" s="7">
        <f t="shared" si="99"/>
        <v>0</v>
      </c>
      <c r="U95" s="7">
        <f t="shared" si="99"/>
        <v>0</v>
      </c>
      <c r="V95" s="11">
        <f t="shared" si="99"/>
        <v>0</v>
      </c>
      <c r="W95" s="10">
        <f t="shared" si="99"/>
        <v>0</v>
      </c>
      <c r="X95" s="11">
        <f t="shared" si="99"/>
        <v>5</v>
      </c>
      <c r="Y95" s="10">
        <f t="shared" si="99"/>
        <v>0</v>
      </c>
      <c r="Z95" s="11">
        <f t="shared" si="99"/>
        <v>0</v>
      </c>
      <c r="AA95" s="10">
        <f t="shared" si="99"/>
        <v>0</v>
      </c>
      <c r="AB95" s="11">
        <f t="shared" si="99"/>
        <v>0</v>
      </c>
      <c r="AC95" s="10">
        <f t="shared" si="99"/>
        <v>0</v>
      </c>
      <c r="AD95" s="11">
        <f t="shared" si="99"/>
        <v>0</v>
      </c>
      <c r="AE95" s="10">
        <f t="shared" si="99"/>
        <v>0</v>
      </c>
      <c r="AF95" s="11">
        <f t="shared" si="99"/>
        <v>0</v>
      </c>
      <c r="AG95" s="10">
        <f t="shared" si="99"/>
        <v>0</v>
      </c>
      <c r="AH95" s="11">
        <f t="shared" si="99"/>
        <v>0</v>
      </c>
      <c r="AI95" s="10">
        <f t="shared" si="99"/>
        <v>0</v>
      </c>
      <c r="AJ95" s="7">
        <f t="shared" si="99"/>
        <v>0</v>
      </c>
      <c r="AK95" s="11">
        <f t="shared" si="99"/>
        <v>0</v>
      </c>
      <c r="AL95" s="10">
        <f t="shared" ref="AL95:BQ95" si="100">SUM(AL94:AL94)</f>
        <v>0</v>
      </c>
      <c r="AM95" s="11">
        <f t="shared" si="100"/>
        <v>0</v>
      </c>
      <c r="AN95" s="10">
        <f t="shared" si="100"/>
        <v>0</v>
      </c>
      <c r="AO95" s="11">
        <f t="shared" si="100"/>
        <v>0</v>
      </c>
      <c r="AP95" s="10">
        <f t="shared" si="100"/>
        <v>0</v>
      </c>
      <c r="AQ95" s="7">
        <f t="shared" si="100"/>
        <v>0</v>
      </c>
      <c r="AR95" s="7">
        <f t="shared" si="100"/>
        <v>0</v>
      </c>
      <c r="AS95" s="11">
        <f t="shared" si="100"/>
        <v>0</v>
      </c>
      <c r="AT95" s="10">
        <f t="shared" si="100"/>
        <v>0</v>
      </c>
      <c r="AU95" s="11">
        <f t="shared" si="100"/>
        <v>0</v>
      </c>
      <c r="AV95" s="10">
        <f t="shared" si="100"/>
        <v>0</v>
      </c>
      <c r="AW95" s="11">
        <f t="shared" si="100"/>
        <v>0</v>
      </c>
      <c r="AX95" s="10">
        <f t="shared" si="100"/>
        <v>0</v>
      </c>
      <c r="AY95" s="11">
        <f t="shared" si="100"/>
        <v>0</v>
      </c>
      <c r="AZ95" s="10">
        <f t="shared" si="100"/>
        <v>0</v>
      </c>
      <c r="BA95" s="11">
        <f t="shared" si="100"/>
        <v>0</v>
      </c>
      <c r="BB95" s="10">
        <f t="shared" si="100"/>
        <v>0</v>
      </c>
      <c r="BC95" s="11">
        <f t="shared" si="100"/>
        <v>0</v>
      </c>
      <c r="BD95" s="10">
        <f t="shared" si="100"/>
        <v>0</v>
      </c>
      <c r="BE95" s="11">
        <f t="shared" si="100"/>
        <v>0</v>
      </c>
      <c r="BF95" s="10">
        <f t="shared" si="100"/>
        <v>0</v>
      </c>
      <c r="BG95" s="7">
        <f t="shared" si="100"/>
        <v>0</v>
      </c>
      <c r="BH95" s="11">
        <f t="shared" si="100"/>
        <v>0</v>
      </c>
      <c r="BI95" s="10">
        <f t="shared" si="100"/>
        <v>0</v>
      </c>
      <c r="BJ95" s="11">
        <f t="shared" si="100"/>
        <v>0</v>
      </c>
      <c r="BK95" s="10">
        <f t="shared" si="100"/>
        <v>0</v>
      </c>
      <c r="BL95" s="11">
        <f t="shared" si="100"/>
        <v>0</v>
      </c>
      <c r="BM95" s="10">
        <f t="shared" si="100"/>
        <v>0</v>
      </c>
      <c r="BN95" s="7">
        <f t="shared" si="100"/>
        <v>0</v>
      </c>
      <c r="BO95" s="7">
        <f t="shared" si="100"/>
        <v>0</v>
      </c>
      <c r="BP95" s="11">
        <f t="shared" si="100"/>
        <v>0</v>
      </c>
      <c r="BQ95" s="10">
        <f t="shared" si="100"/>
        <v>0</v>
      </c>
      <c r="BR95" s="11">
        <f t="shared" ref="BR95:CW95" si="101">SUM(BR94:BR94)</f>
        <v>0</v>
      </c>
      <c r="BS95" s="10">
        <f t="shared" si="101"/>
        <v>0</v>
      </c>
      <c r="BT95" s="11">
        <f t="shared" si="101"/>
        <v>0</v>
      </c>
      <c r="BU95" s="10">
        <f t="shared" si="101"/>
        <v>0</v>
      </c>
      <c r="BV95" s="11">
        <f t="shared" si="101"/>
        <v>0</v>
      </c>
      <c r="BW95" s="10">
        <f t="shared" si="101"/>
        <v>0</v>
      </c>
      <c r="BX95" s="11">
        <f t="shared" si="101"/>
        <v>0</v>
      </c>
      <c r="BY95" s="10">
        <f t="shared" si="101"/>
        <v>0</v>
      </c>
      <c r="BZ95" s="11">
        <f t="shared" si="101"/>
        <v>0</v>
      </c>
      <c r="CA95" s="10">
        <f t="shared" si="101"/>
        <v>0</v>
      </c>
      <c r="CB95" s="11">
        <f t="shared" si="101"/>
        <v>0</v>
      </c>
      <c r="CC95" s="10">
        <f t="shared" si="101"/>
        <v>0</v>
      </c>
      <c r="CD95" s="7">
        <f t="shared" si="101"/>
        <v>0</v>
      </c>
      <c r="CE95" s="11">
        <f t="shared" si="101"/>
        <v>0</v>
      </c>
      <c r="CF95" s="10">
        <f t="shared" si="101"/>
        <v>0</v>
      </c>
      <c r="CG95" s="11">
        <f t="shared" si="101"/>
        <v>0</v>
      </c>
      <c r="CH95" s="10">
        <f t="shared" si="101"/>
        <v>0</v>
      </c>
      <c r="CI95" s="11">
        <f t="shared" si="101"/>
        <v>0</v>
      </c>
      <c r="CJ95" s="10">
        <f t="shared" si="101"/>
        <v>0</v>
      </c>
      <c r="CK95" s="7">
        <f t="shared" si="101"/>
        <v>0</v>
      </c>
      <c r="CL95" s="7">
        <f t="shared" si="101"/>
        <v>0</v>
      </c>
      <c r="CM95" s="11">
        <f t="shared" si="101"/>
        <v>0</v>
      </c>
      <c r="CN95" s="10">
        <f t="shared" si="101"/>
        <v>0</v>
      </c>
      <c r="CO95" s="11">
        <f t="shared" si="101"/>
        <v>0</v>
      </c>
      <c r="CP95" s="10">
        <f t="shared" si="101"/>
        <v>0</v>
      </c>
      <c r="CQ95" s="11">
        <f t="shared" si="101"/>
        <v>0</v>
      </c>
      <c r="CR95" s="10">
        <f t="shared" si="101"/>
        <v>0</v>
      </c>
      <c r="CS95" s="11">
        <f t="shared" si="101"/>
        <v>0</v>
      </c>
      <c r="CT95" s="10">
        <f t="shared" si="101"/>
        <v>0</v>
      </c>
      <c r="CU95" s="11">
        <f t="shared" si="101"/>
        <v>0</v>
      </c>
      <c r="CV95" s="10">
        <f t="shared" si="101"/>
        <v>0</v>
      </c>
      <c r="CW95" s="11">
        <f t="shared" si="101"/>
        <v>0</v>
      </c>
      <c r="CX95" s="10">
        <f t="shared" ref="CX95:EC95" si="102">SUM(CX94:CX94)</f>
        <v>0</v>
      </c>
      <c r="CY95" s="11">
        <f t="shared" si="102"/>
        <v>0</v>
      </c>
      <c r="CZ95" s="10">
        <f t="shared" si="102"/>
        <v>0</v>
      </c>
      <c r="DA95" s="7">
        <f t="shared" si="102"/>
        <v>0</v>
      </c>
      <c r="DB95" s="11">
        <f t="shared" si="102"/>
        <v>0</v>
      </c>
      <c r="DC95" s="10">
        <f t="shared" si="102"/>
        <v>0</v>
      </c>
      <c r="DD95" s="11">
        <f t="shared" si="102"/>
        <v>0</v>
      </c>
      <c r="DE95" s="10">
        <f t="shared" si="102"/>
        <v>0</v>
      </c>
      <c r="DF95" s="11">
        <f t="shared" si="102"/>
        <v>0</v>
      </c>
      <c r="DG95" s="10">
        <f t="shared" si="102"/>
        <v>0</v>
      </c>
      <c r="DH95" s="7">
        <f t="shared" si="102"/>
        <v>0</v>
      </c>
      <c r="DI95" s="7">
        <f t="shared" si="102"/>
        <v>0</v>
      </c>
      <c r="DJ95" s="11">
        <f t="shared" si="102"/>
        <v>0</v>
      </c>
      <c r="DK95" s="10">
        <f t="shared" si="102"/>
        <v>0</v>
      </c>
      <c r="DL95" s="11">
        <f t="shared" si="102"/>
        <v>0</v>
      </c>
      <c r="DM95" s="10">
        <f t="shared" si="102"/>
        <v>0</v>
      </c>
      <c r="DN95" s="11">
        <f t="shared" si="102"/>
        <v>0</v>
      </c>
      <c r="DO95" s="10">
        <f t="shared" si="102"/>
        <v>0</v>
      </c>
      <c r="DP95" s="11">
        <f t="shared" si="102"/>
        <v>0</v>
      </c>
      <c r="DQ95" s="10">
        <f t="shared" si="102"/>
        <v>0</v>
      </c>
      <c r="DR95" s="11">
        <f t="shared" si="102"/>
        <v>0</v>
      </c>
      <c r="DS95" s="10">
        <f t="shared" si="102"/>
        <v>0</v>
      </c>
      <c r="DT95" s="11">
        <f t="shared" si="102"/>
        <v>0</v>
      </c>
      <c r="DU95" s="10">
        <f t="shared" si="102"/>
        <v>0</v>
      </c>
      <c r="DV95" s="11">
        <f t="shared" si="102"/>
        <v>0</v>
      </c>
      <c r="DW95" s="10">
        <f t="shared" si="102"/>
        <v>0</v>
      </c>
      <c r="DX95" s="7">
        <f t="shared" si="102"/>
        <v>0</v>
      </c>
      <c r="DY95" s="11">
        <f t="shared" si="102"/>
        <v>0</v>
      </c>
      <c r="DZ95" s="10">
        <f t="shared" si="102"/>
        <v>0</v>
      </c>
      <c r="EA95" s="11">
        <f t="shared" si="102"/>
        <v>0</v>
      </c>
      <c r="EB95" s="10">
        <f t="shared" si="102"/>
        <v>0</v>
      </c>
      <c r="EC95" s="11">
        <f t="shared" si="102"/>
        <v>0</v>
      </c>
      <c r="ED95" s="10">
        <f t="shared" ref="ED95:FI95" si="103">SUM(ED94:ED94)</f>
        <v>0</v>
      </c>
      <c r="EE95" s="7">
        <f t="shared" si="103"/>
        <v>0</v>
      </c>
      <c r="EF95" s="7">
        <f t="shared" si="103"/>
        <v>0</v>
      </c>
      <c r="EG95" s="11">
        <f t="shared" si="103"/>
        <v>0</v>
      </c>
      <c r="EH95" s="10">
        <f t="shared" si="103"/>
        <v>0</v>
      </c>
      <c r="EI95" s="11">
        <f t="shared" si="103"/>
        <v>0</v>
      </c>
      <c r="EJ95" s="10">
        <f t="shared" si="103"/>
        <v>0</v>
      </c>
      <c r="EK95" s="11">
        <f t="shared" si="103"/>
        <v>0</v>
      </c>
      <c r="EL95" s="10">
        <f t="shared" si="103"/>
        <v>0</v>
      </c>
      <c r="EM95" s="11">
        <f t="shared" si="103"/>
        <v>0</v>
      </c>
      <c r="EN95" s="10">
        <f t="shared" si="103"/>
        <v>0</v>
      </c>
      <c r="EO95" s="11">
        <f t="shared" si="103"/>
        <v>0</v>
      </c>
      <c r="EP95" s="10">
        <f t="shared" si="103"/>
        <v>0</v>
      </c>
      <c r="EQ95" s="11">
        <f t="shared" si="103"/>
        <v>0</v>
      </c>
      <c r="ER95" s="10">
        <f t="shared" si="103"/>
        <v>0</v>
      </c>
      <c r="ES95" s="11">
        <f t="shared" si="103"/>
        <v>0</v>
      </c>
      <c r="ET95" s="10">
        <f t="shared" si="103"/>
        <v>0</v>
      </c>
      <c r="EU95" s="7">
        <f t="shared" si="103"/>
        <v>0</v>
      </c>
      <c r="EV95" s="11">
        <f t="shared" si="103"/>
        <v>0</v>
      </c>
      <c r="EW95" s="10">
        <f t="shared" si="103"/>
        <v>0</v>
      </c>
      <c r="EX95" s="11">
        <f t="shared" si="103"/>
        <v>0</v>
      </c>
      <c r="EY95" s="10">
        <f t="shared" si="103"/>
        <v>0</v>
      </c>
      <c r="EZ95" s="11">
        <f t="shared" si="103"/>
        <v>0</v>
      </c>
      <c r="FA95" s="10">
        <f t="shared" si="103"/>
        <v>0</v>
      </c>
      <c r="FB95" s="7">
        <f t="shared" si="103"/>
        <v>0</v>
      </c>
      <c r="FC95" s="7">
        <f t="shared" si="103"/>
        <v>0</v>
      </c>
      <c r="FD95" s="11">
        <f t="shared" si="103"/>
        <v>0</v>
      </c>
      <c r="FE95" s="10">
        <f t="shared" si="103"/>
        <v>0</v>
      </c>
      <c r="FF95" s="11">
        <f t="shared" si="103"/>
        <v>0</v>
      </c>
      <c r="FG95" s="10">
        <f t="shared" si="103"/>
        <v>0</v>
      </c>
      <c r="FH95" s="11">
        <f t="shared" si="103"/>
        <v>0</v>
      </c>
      <c r="FI95" s="10">
        <f t="shared" si="103"/>
        <v>0</v>
      </c>
      <c r="FJ95" s="11">
        <f t="shared" ref="FJ95:GO95" si="104">SUM(FJ94:FJ94)</f>
        <v>0</v>
      </c>
      <c r="FK95" s="10">
        <f t="shared" si="104"/>
        <v>0</v>
      </c>
      <c r="FL95" s="11">
        <f t="shared" si="104"/>
        <v>0</v>
      </c>
      <c r="FM95" s="10">
        <f t="shared" si="104"/>
        <v>0</v>
      </c>
      <c r="FN95" s="11">
        <f t="shared" si="104"/>
        <v>0</v>
      </c>
      <c r="FO95" s="10">
        <f t="shared" si="104"/>
        <v>0</v>
      </c>
      <c r="FP95" s="11">
        <f t="shared" si="104"/>
        <v>0</v>
      </c>
      <c r="FQ95" s="10">
        <f t="shared" si="104"/>
        <v>0</v>
      </c>
      <c r="FR95" s="7">
        <f t="shared" si="104"/>
        <v>0</v>
      </c>
      <c r="FS95" s="11">
        <f t="shared" si="104"/>
        <v>0</v>
      </c>
      <c r="FT95" s="10">
        <f t="shared" si="104"/>
        <v>0</v>
      </c>
      <c r="FU95" s="11">
        <f t="shared" si="104"/>
        <v>0</v>
      </c>
      <c r="FV95" s="10">
        <f t="shared" si="104"/>
        <v>0</v>
      </c>
      <c r="FW95" s="11">
        <f t="shared" si="104"/>
        <v>0</v>
      </c>
      <c r="FX95" s="10">
        <f t="shared" si="104"/>
        <v>0</v>
      </c>
      <c r="FY95" s="7">
        <f t="shared" si="104"/>
        <v>0</v>
      </c>
      <c r="FZ95" s="7">
        <f t="shared" si="104"/>
        <v>0</v>
      </c>
      <c r="GA95" s="11">
        <f t="shared" si="104"/>
        <v>0</v>
      </c>
      <c r="GB95" s="10">
        <f t="shared" si="104"/>
        <v>0</v>
      </c>
      <c r="GC95" s="11">
        <f t="shared" si="104"/>
        <v>0</v>
      </c>
      <c r="GD95" s="10">
        <f t="shared" si="104"/>
        <v>0</v>
      </c>
      <c r="GE95" s="11">
        <f t="shared" si="104"/>
        <v>0</v>
      </c>
      <c r="GF95" s="10">
        <f t="shared" si="104"/>
        <v>0</v>
      </c>
      <c r="GG95" s="11">
        <f t="shared" si="104"/>
        <v>0</v>
      </c>
      <c r="GH95" s="10">
        <f t="shared" si="104"/>
        <v>0</v>
      </c>
      <c r="GI95" s="11">
        <f t="shared" si="104"/>
        <v>0</v>
      </c>
      <c r="GJ95" s="10">
        <f t="shared" si="104"/>
        <v>0</v>
      </c>
      <c r="GK95" s="11">
        <f t="shared" si="104"/>
        <v>0</v>
      </c>
      <c r="GL95" s="10">
        <f t="shared" si="104"/>
        <v>0</v>
      </c>
      <c r="GM95" s="11">
        <f t="shared" si="104"/>
        <v>0</v>
      </c>
      <c r="GN95" s="10">
        <f t="shared" si="104"/>
        <v>0</v>
      </c>
      <c r="GO95" s="7">
        <f t="shared" si="104"/>
        <v>0</v>
      </c>
      <c r="GP95" s="11">
        <f t="shared" ref="GP95:GW95" si="105">SUM(GP94:GP94)</f>
        <v>0</v>
      </c>
      <c r="GQ95" s="10">
        <f t="shared" si="105"/>
        <v>0</v>
      </c>
      <c r="GR95" s="11">
        <f t="shared" si="105"/>
        <v>0</v>
      </c>
      <c r="GS95" s="10">
        <f t="shared" si="105"/>
        <v>0</v>
      </c>
      <c r="GT95" s="11">
        <f t="shared" si="105"/>
        <v>0</v>
      </c>
      <c r="GU95" s="10">
        <f t="shared" si="105"/>
        <v>0</v>
      </c>
      <c r="GV95" s="7">
        <f t="shared" si="105"/>
        <v>0</v>
      </c>
      <c r="GW95" s="7">
        <f t="shared" si="105"/>
        <v>0</v>
      </c>
    </row>
    <row r="96" spans="1:205" ht="20.100000000000001" customHeight="1" x14ac:dyDescent="0.2">
      <c r="A96" s="12" t="s">
        <v>193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2"/>
      <c r="GW96" s="13"/>
    </row>
    <row r="97" spans="1:205" x14ac:dyDescent="0.2">
      <c r="A97" s="6"/>
      <c r="B97" s="6"/>
      <c r="C97" s="6"/>
      <c r="D97" s="6" t="s">
        <v>194</v>
      </c>
      <c r="E97" s="3" t="s">
        <v>195</v>
      </c>
      <c r="F97" s="6">
        <f>COUNTIF(V97:GU97,"e")</f>
        <v>0</v>
      </c>
      <c r="G97" s="6">
        <f>COUNTIF(V97:GU97,"z")</f>
        <v>2</v>
      </c>
      <c r="H97" s="6">
        <f>SUM(I97:R97)</f>
        <v>90</v>
      </c>
      <c r="I97" s="6">
        <f>V97+AS97+BP97+CM97+DJ97+EG97+FD97+GA97</f>
        <v>30</v>
      </c>
      <c r="J97" s="6">
        <f>X97+AU97+BR97+CO97+DL97+EI97+FF97+GC97</f>
        <v>60</v>
      </c>
      <c r="K97" s="6">
        <f>Z97+AW97+BT97+CQ97+DN97+EK97+FH97+GE97</f>
        <v>0</v>
      </c>
      <c r="L97" s="6">
        <f>AB97+AY97+BV97+CS97+DP97+EM97+FJ97+GG97</f>
        <v>0</v>
      </c>
      <c r="M97" s="6">
        <f>AD97+BA97+BX97+CU97+DR97+EO97+FL97+GI97</f>
        <v>0</v>
      </c>
      <c r="N97" s="6">
        <f>AF97+BC97+BZ97+CW97+DT97+EQ97+FN97+GK97</f>
        <v>0</v>
      </c>
      <c r="O97" s="6">
        <f>AH97+BE97+CB97+CY97+DV97+ES97+FP97+GM97</f>
        <v>0</v>
      </c>
      <c r="P97" s="6">
        <f>AK97+BH97+CE97+DB97+DY97+EV97+FS97+GP97</f>
        <v>0</v>
      </c>
      <c r="Q97" s="6">
        <f>AM97+BJ97+CG97+DD97+EA97+EX97+FU97+GR97</f>
        <v>0</v>
      </c>
      <c r="R97" s="6">
        <f>AO97+BL97+CI97+DF97+EC97+EZ97+FW97+GT97</f>
        <v>0</v>
      </c>
      <c r="S97" s="7">
        <f>AR97+BO97+CL97+DI97+EF97+FC97+FZ97+GW97</f>
        <v>0</v>
      </c>
      <c r="T97" s="7">
        <f>AQ97+BN97+CK97+DH97+EE97+FB97+FY97+GV97</f>
        <v>0</v>
      </c>
      <c r="U97" s="7">
        <v>0</v>
      </c>
      <c r="V97" s="11">
        <v>30</v>
      </c>
      <c r="W97" s="10" t="s">
        <v>60</v>
      </c>
      <c r="X97" s="11">
        <v>60</v>
      </c>
      <c r="Y97" s="10" t="s">
        <v>60</v>
      </c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7">
        <v>0</v>
      </c>
      <c r="AK97" s="11"/>
      <c r="AL97" s="10"/>
      <c r="AM97" s="11"/>
      <c r="AN97" s="10"/>
      <c r="AO97" s="11"/>
      <c r="AP97" s="10"/>
      <c r="AQ97" s="7"/>
      <c r="AR97" s="7">
        <f>AJ97+AQ97</f>
        <v>0</v>
      </c>
      <c r="AS97" s="11"/>
      <c r="AT97" s="10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7"/>
      <c r="BH97" s="11"/>
      <c r="BI97" s="10"/>
      <c r="BJ97" s="11"/>
      <c r="BK97" s="10"/>
      <c r="BL97" s="11"/>
      <c r="BM97" s="10"/>
      <c r="BN97" s="7"/>
      <c r="BO97" s="7">
        <f>BG97+BN97</f>
        <v>0</v>
      </c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11"/>
      <c r="CF97" s="10"/>
      <c r="CG97" s="11"/>
      <c r="CH97" s="10"/>
      <c r="CI97" s="11"/>
      <c r="CJ97" s="10"/>
      <c r="CK97" s="7"/>
      <c r="CL97" s="7">
        <f>CD97+CK97</f>
        <v>0</v>
      </c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11"/>
      <c r="CZ97" s="10"/>
      <c r="DA97" s="7"/>
      <c r="DB97" s="11"/>
      <c r="DC97" s="10"/>
      <c r="DD97" s="11"/>
      <c r="DE97" s="10"/>
      <c r="DF97" s="11"/>
      <c r="DG97" s="10"/>
      <c r="DH97" s="7"/>
      <c r="DI97" s="7">
        <f>DA97+DH97</f>
        <v>0</v>
      </c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11"/>
      <c r="DU97" s="10"/>
      <c r="DV97" s="11"/>
      <c r="DW97" s="10"/>
      <c r="DX97" s="7"/>
      <c r="DY97" s="11"/>
      <c r="DZ97" s="10"/>
      <c r="EA97" s="11"/>
      <c r="EB97" s="10"/>
      <c r="EC97" s="11"/>
      <c r="ED97" s="10"/>
      <c r="EE97" s="7"/>
      <c r="EF97" s="7">
        <f>DX97+EE97</f>
        <v>0</v>
      </c>
      <c r="EG97" s="11"/>
      <c r="EH97" s="10"/>
      <c r="EI97" s="11"/>
      <c r="EJ97" s="10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7"/>
      <c r="FC97" s="7">
        <f>EU97+FB97</f>
        <v>0</v>
      </c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7"/>
      <c r="FZ97" s="7">
        <f>FR97+FY97</f>
        <v>0</v>
      </c>
      <c r="GA97" s="11"/>
      <c r="GB97" s="10"/>
      <c r="GC97" s="11"/>
      <c r="GD97" s="10"/>
      <c r="GE97" s="11"/>
      <c r="GF97" s="10"/>
      <c r="GG97" s="11"/>
      <c r="GH97" s="10"/>
      <c r="GI97" s="11"/>
      <c r="GJ97" s="10"/>
      <c r="GK97" s="11"/>
      <c r="GL97" s="10"/>
      <c r="GM97" s="11"/>
      <c r="GN97" s="10"/>
      <c r="GO97" s="7"/>
      <c r="GP97" s="11"/>
      <c r="GQ97" s="10"/>
      <c r="GR97" s="11"/>
      <c r="GS97" s="10"/>
      <c r="GT97" s="11"/>
      <c r="GU97" s="10"/>
      <c r="GV97" s="7"/>
      <c r="GW97" s="7">
        <f>GO97+GV97</f>
        <v>0</v>
      </c>
    </row>
    <row r="98" spans="1:205" ht="15.95" customHeight="1" x14ac:dyDescent="0.2">
      <c r="A98" s="6"/>
      <c r="B98" s="6"/>
      <c r="C98" s="6"/>
      <c r="D98" s="6"/>
      <c r="E98" s="6" t="s">
        <v>30</v>
      </c>
      <c r="F98" s="6">
        <f t="shared" ref="F98:AK98" si="106">SUM(F97:F97)</f>
        <v>0</v>
      </c>
      <c r="G98" s="6">
        <f t="shared" si="106"/>
        <v>2</v>
      </c>
      <c r="H98" s="6">
        <f t="shared" si="106"/>
        <v>90</v>
      </c>
      <c r="I98" s="6">
        <f t="shared" si="106"/>
        <v>30</v>
      </c>
      <c r="J98" s="6">
        <f t="shared" si="106"/>
        <v>60</v>
      </c>
      <c r="K98" s="6">
        <f t="shared" si="106"/>
        <v>0</v>
      </c>
      <c r="L98" s="6">
        <f t="shared" si="106"/>
        <v>0</v>
      </c>
      <c r="M98" s="6">
        <f t="shared" si="106"/>
        <v>0</v>
      </c>
      <c r="N98" s="6">
        <f t="shared" si="106"/>
        <v>0</v>
      </c>
      <c r="O98" s="6">
        <f t="shared" si="106"/>
        <v>0</v>
      </c>
      <c r="P98" s="6">
        <f t="shared" si="106"/>
        <v>0</v>
      </c>
      <c r="Q98" s="6">
        <f t="shared" si="106"/>
        <v>0</v>
      </c>
      <c r="R98" s="6">
        <f t="shared" si="106"/>
        <v>0</v>
      </c>
      <c r="S98" s="7">
        <f t="shared" si="106"/>
        <v>0</v>
      </c>
      <c r="T98" s="7">
        <f t="shared" si="106"/>
        <v>0</v>
      </c>
      <c r="U98" s="7">
        <f t="shared" si="106"/>
        <v>0</v>
      </c>
      <c r="V98" s="11">
        <f t="shared" si="106"/>
        <v>30</v>
      </c>
      <c r="W98" s="10">
        <f t="shared" si="106"/>
        <v>0</v>
      </c>
      <c r="X98" s="11">
        <f t="shared" si="106"/>
        <v>60</v>
      </c>
      <c r="Y98" s="10">
        <f t="shared" si="106"/>
        <v>0</v>
      </c>
      <c r="Z98" s="11">
        <f t="shared" si="106"/>
        <v>0</v>
      </c>
      <c r="AA98" s="10">
        <f t="shared" si="106"/>
        <v>0</v>
      </c>
      <c r="AB98" s="11">
        <f t="shared" si="106"/>
        <v>0</v>
      </c>
      <c r="AC98" s="10">
        <f t="shared" si="106"/>
        <v>0</v>
      </c>
      <c r="AD98" s="11">
        <f t="shared" si="106"/>
        <v>0</v>
      </c>
      <c r="AE98" s="10">
        <f t="shared" si="106"/>
        <v>0</v>
      </c>
      <c r="AF98" s="11">
        <f t="shared" si="106"/>
        <v>0</v>
      </c>
      <c r="AG98" s="10">
        <f t="shared" si="106"/>
        <v>0</v>
      </c>
      <c r="AH98" s="11">
        <f t="shared" si="106"/>
        <v>0</v>
      </c>
      <c r="AI98" s="10">
        <f t="shared" si="106"/>
        <v>0</v>
      </c>
      <c r="AJ98" s="7">
        <f t="shared" si="106"/>
        <v>0</v>
      </c>
      <c r="AK98" s="11">
        <f t="shared" si="106"/>
        <v>0</v>
      </c>
      <c r="AL98" s="10">
        <f t="shared" ref="AL98:BQ98" si="107">SUM(AL97:AL97)</f>
        <v>0</v>
      </c>
      <c r="AM98" s="11">
        <f t="shared" si="107"/>
        <v>0</v>
      </c>
      <c r="AN98" s="10">
        <f t="shared" si="107"/>
        <v>0</v>
      </c>
      <c r="AO98" s="11">
        <f t="shared" si="107"/>
        <v>0</v>
      </c>
      <c r="AP98" s="10">
        <f t="shared" si="107"/>
        <v>0</v>
      </c>
      <c r="AQ98" s="7">
        <f t="shared" si="107"/>
        <v>0</v>
      </c>
      <c r="AR98" s="7">
        <f t="shared" si="107"/>
        <v>0</v>
      </c>
      <c r="AS98" s="11">
        <f t="shared" si="107"/>
        <v>0</v>
      </c>
      <c r="AT98" s="10">
        <f t="shared" si="107"/>
        <v>0</v>
      </c>
      <c r="AU98" s="11">
        <f t="shared" si="107"/>
        <v>0</v>
      </c>
      <c r="AV98" s="10">
        <f t="shared" si="107"/>
        <v>0</v>
      </c>
      <c r="AW98" s="11">
        <f t="shared" si="107"/>
        <v>0</v>
      </c>
      <c r="AX98" s="10">
        <f t="shared" si="107"/>
        <v>0</v>
      </c>
      <c r="AY98" s="11">
        <f t="shared" si="107"/>
        <v>0</v>
      </c>
      <c r="AZ98" s="10">
        <f t="shared" si="107"/>
        <v>0</v>
      </c>
      <c r="BA98" s="11">
        <f t="shared" si="107"/>
        <v>0</v>
      </c>
      <c r="BB98" s="10">
        <f t="shared" si="107"/>
        <v>0</v>
      </c>
      <c r="BC98" s="11">
        <f t="shared" si="107"/>
        <v>0</v>
      </c>
      <c r="BD98" s="10">
        <f t="shared" si="107"/>
        <v>0</v>
      </c>
      <c r="BE98" s="11">
        <f t="shared" si="107"/>
        <v>0</v>
      </c>
      <c r="BF98" s="10">
        <f t="shared" si="107"/>
        <v>0</v>
      </c>
      <c r="BG98" s="7">
        <f t="shared" si="107"/>
        <v>0</v>
      </c>
      <c r="BH98" s="11">
        <f t="shared" si="107"/>
        <v>0</v>
      </c>
      <c r="BI98" s="10">
        <f t="shared" si="107"/>
        <v>0</v>
      </c>
      <c r="BJ98" s="11">
        <f t="shared" si="107"/>
        <v>0</v>
      </c>
      <c r="BK98" s="10">
        <f t="shared" si="107"/>
        <v>0</v>
      </c>
      <c r="BL98" s="11">
        <f t="shared" si="107"/>
        <v>0</v>
      </c>
      <c r="BM98" s="10">
        <f t="shared" si="107"/>
        <v>0</v>
      </c>
      <c r="BN98" s="7">
        <f t="shared" si="107"/>
        <v>0</v>
      </c>
      <c r="BO98" s="7">
        <f t="shared" si="107"/>
        <v>0</v>
      </c>
      <c r="BP98" s="11">
        <f t="shared" si="107"/>
        <v>0</v>
      </c>
      <c r="BQ98" s="10">
        <f t="shared" si="107"/>
        <v>0</v>
      </c>
      <c r="BR98" s="11">
        <f t="shared" ref="BR98:CW98" si="108">SUM(BR97:BR97)</f>
        <v>0</v>
      </c>
      <c r="BS98" s="10">
        <f t="shared" si="108"/>
        <v>0</v>
      </c>
      <c r="BT98" s="11">
        <f t="shared" si="108"/>
        <v>0</v>
      </c>
      <c r="BU98" s="10">
        <f t="shared" si="108"/>
        <v>0</v>
      </c>
      <c r="BV98" s="11">
        <f t="shared" si="108"/>
        <v>0</v>
      </c>
      <c r="BW98" s="10">
        <f t="shared" si="108"/>
        <v>0</v>
      </c>
      <c r="BX98" s="11">
        <f t="shared" si="108"/>
        <v>0</v>
      </c>
      <c r="BY98" s="10">
        <f t="shared" si="108"/>
        <v>0</v>
      </c>
      <c r="BZ98" s="11">
        <f t="shared" si="108"/>
        <v>0</v>
      </c>
      <c r="CA98" s="10">
        <f t="shared" si="108"/>
        <v>0</v>
      </c>
      <c r="CB98" s="11">
        <f t="shared" si="108"/>
        <v>0</v>
      </c>
      <c r="CC98" s="10">
        <f t="shared" si="108"/>
        <v>0</v>
      </c>
      <c r="CD98" s="7">
        <f t="shared" si="108"/>
        <v>0</v>
      </c>
      <c r="CE98" s="11">
        <f t="shared" si="108"/>
        <v>0</v>
      </c>
      <c r="CF98" s="10">
        <f t="shared" si="108"/>
        <v>0</v>
      </c>
      <c r="CG98" s="11">
        <f t="shared" si="108"/>
        <v>0</v>
      </c>
      <c r="CH98" s="10">
        <f t="shared" si="108"/>
        <v>0</v>
      </c>
      <c r="CI98" s="11">
        <f t="shared" si="108"/>
        <v>0</v>
      </c>
      <c r="CJ98" s="10">
        <f t="shared" si="108"/>
        <v>0</v>
      </c>
      <c r="CK98" s="7">
        <f t="shared" si="108"/>
        <v>0</v>
      </c>
      <c r="CL98" s="7">
        <f t="shared" si="108"/>
        <v>0</v>
      </c>
      <c r="CM98" s="11">
        <f t="shared" si="108"/>
        <v>0</v>
      </c>
      <c r="CN98" s="10">
        <f t="shared" si="108"/>
        <v>0</v>
      </c>
      <c r="CO98" s="11">
        <f t="shared" si="108"/>
        <v>0</v>
      </c>
      <c r="CP98" s="10">
        <f t="shared" si="108"/>
        <v>0</v>
      </c>
      <c r="CQ98" s="11">
        <f t="shared" si="108"/>
        <v>0</v>
      </c>
      <c r="CR98" s="10">
        <f t="shared" si="108"/>
        <v>0</v>
      </c>
      <c r="CS98" s="11">
        <f t="shared" si="108"/>
        <v>0</v>
      </c>
      <c r="CT98" s="10">
        <f t="shared" si="108"/>
        <v>0</v>
      </c>
      <c r="CU98" s="11">
        <f t="shared" si="108"/>
        <v>0</v>
      </c>
      <c r="CV98" s="10">
        <f t="shared" si="108"/>
        <v>0</v>
      </c>
      <c r="CW98" s="11">
        <f t="shared" si="108"/>
        <v>0</v>
      </c>
      <c r="CX98" s="10">
        <f t="shared" ref="CX98:EC98" si="109">SUM(CX97:CX97)</f>
        <v>0</v>
      </c>
      <c r="CY98" s="11">
        <f t="shared" si="109"/>
        <v>0</v>
      </c>
      <c r="CZ98" s="10">
        <f t="shared" si="109"/>
        <v>0</v>
      </c>
      <c r="DA98" s="7">
        <f t="shared" si="109"/>
        <v>0</v>
      </c>
      <c r="DB98" s="11">
        <f t="shared" si="109"/>
        <v>0</v>
      </c>
      <c r="DC98" s="10">
        <f t="shared" si="109"/>
        <v>0</v>
      </c>
      <c r="DD98" s="11">
        <f t="shared" si="109"/>
        <v>0</v>
      </c>
      <c r="DE98" s="10">
        <f t="shared" si="109"/>
        <v>0</v>
      </c>
      <c r="DF98" s="11">
        <f t="shared" si="109"/>
        <v>0</v>
      </c>
      <c r="DG98" s="10">
        <f t="shared" si="109"/>
        <v>0</v>
      </c>
      <c r="DH98" s="7">
        <f t="shared" si="109"/>
        <v>0</v>
      </c>
      <c r="DI98" s="7">
        <f t="shared" si="109"/>
        <v>0</v>
      </c>
      <c r="DJ98" s="11">
        <f t="shared" si="109"/>
        <v>0</v>
      </c>
      <c r="DK98" s="10">
        <f t="shared" si="109"/>
        <v>0</v>
      </c>
      <c r="DL98" s="11">
        <f t="shared" si="109"/>
        <v>0</v>
      </c>
      <c r="DM98" s="10">
        <f t="shared" si="109"/>
        <v>0</v>
      </c>
      <c r="DN98" s="11">
        <f t="shared" si="109"/>
        <v>0</v>
      </c>
      <c r="DO98" s="10">
        <f t="shared" si="109"/>
        <v>0</v>
      </c>
      <c r="DP98" s="11">
        <f t="shared" si="109"/>
        <v>0</v>
      </c>
      <c r="DQ98" s="10">
        <f t="shared" si="109"/>
        <v>0</v>
      </c>
      <c r="DR98" s="11">
        <f t="shared" si="109"/>
        <v>0</v>
      </c>
      <c r="DS98" s="10">
        <f t="shared" si="109"/>
        <v>0</v>
      </c>
      <c r="DT98" s="11">
        <f t="shared" si="109"/>
        <v>0</v>
      </c>
      <c r="DU98" s="10">
        <f t="shared" si="109"/>
        <v>0</v>
      </c>
      <c r="DV98" s="11">
        <f t="shared" si="109"/>
        <v>0</v>
      </c>
      <c r="DW98" s="10">
        <f t="shared" si="109"/>
        <v>0</v>
      </c>
      <c r="DX98" s="7">
        <f t="shared" si="109"/>
        <v>0</v>
      </c>
      <c r="DY98" s="11">
        <f t="shared" si="109"/>
        <v>0</v>
      </c>
      <c r="DZ98" s="10">
        <f t="shared" si="109"/>
        <v>0</v>
      </c>
      <c r="EA98" s="11">
        <f t="shared" si="109"/>
        <v>0</v>
      </c>
      <c r="EB98" s="10">
        <f t="shared" si="109"/>
        <v>0</v>
      </c>
      <c r="EC98" s="11">
        <f t="shared" si="109"/>
        <v>0</v>
      </c>
      <c r="ED98" s="10">
        <f t="shared" ref="ED98:FI98" si="110">SUM(ED97:ED97)</f>
        <v>0</v>
      </c>
      <c r="EE98" s="7">
        <f t="shared" si="110"/>
        <v>0</v>
      </c>
      <c r="EF98" s="7">
        <f t="shared" si="110"/>
        <v>0</v>
      </c>
      <c r="EG98" s="11">
        <f t="shared" si="110"/>
        <v>0</v>
      </c>
      <c r="EH98" s="10">
        <f t="shared" si="110"/>
        <v>0</v>
      </c>
      <c r="EI98" s="11">
        <f t="shared" si="110"/>
        <v>0</v>
      </c>
      <c r="EJ98" s="10">
        <f t="shared" si="110"/>
        <v>0</v>
      </c>
      <c r="EK98" s="11">
        <f t="shared" si="110"/>
        <v>0</v>
      </c>
      <c r="EL98" s="10">
        <f t="shared" si="110"/>
        <v>0</v>
      </c>
      <c r="EM98" s="11">
        <f t="shared" si="110"/>
        <v>0</v>
      </c>
      <c r="EN98" s="10">
        <f t="shared" si="110"/>
        <v>0</v>
      </c>
      <c r="EO98" s="11">
        <f t="shared" si="110"/>
        <v>0</v>
      </c>
      <c r="EP98" s="10">
        <f t="shared" si="110"/>
        <v>0</v>
      </c>
      <c r="EQ98" s="11">
        <f t="shared" si="110"/>
        <v>0</v>
      </c>
      <c r="ER98" s="10">
        <f t="shared" si="110"/>
        <v>0</v>
      </c>
      <c r="ES98" s="11">
        <f t="shared" si="110"/>
        <v>0</v>
      </c>
      <c r="ET98" s="10">
        <f t="shared" si="110"/>
        <v>0</v>
      </c>
      <c r="EU98" s="7">
        <f t="shared" si="110"/>
        <v>0</v>
      </c>
      <c r="EV98" s="11">
        <f t="shared" si="110"/>
        <v>0</v>
      </c>
      <c r="EW98" s="10">
        <f t="shared" si="110"/>
        <v>0</v>
      </c>
      <c r="EX98" s="11">
        <f t="shared" si="110"/>
        <v>0</v>
      </c>
      <c r="EY98" s="10">
        <f t="shared" si="110"/>
        <v>0</v>
      </c>
      <c r="EZ98" s="11">
        <f t="shared" si="110"/>
        <v>0</v>
      </c>
      <c r="FA98" s="10">
        <f t="shared" si="110"/>
        <v>0</v>
      </c>
      <c r="FB98" s="7">
        <f t="shared" si="110"/>
        <v>0</v>
      </c>
      <c r="FC98" s="7">
        <f t="shared" si="110"/>
        <v>0</v>
      </c>
      <c r="FD98" s="11">
        <f t="shared" si="110"/>
        <v>0</v>
      </c>
      <c r="FE98" s="10">
        <f t="shared" si="110"/>
        <v>0</v>
      </c>
      <c r="FF98" s="11">
        <f t="shared" si="110"/>
        <v>0</v>
      </c>
      <c r="FG98" s="10">
        <f t="shared" si="110"/>
        <v>0</v>
      </c>
      <c r="FH98" s="11">
        <f t="shared" si="110"/>
        <v>0</v>
      </c>
      <c r="FI98" s="10">
        <f t="shared" si="110"/>
        <v>0</v>
      </c>
      <c r="FJ98" s="11">
        <f t="shared" ref="FJ98:GO98" si="111">SUM(FJ97:FJ97)</f>
        <v>0</v>
      </c>
      <c r="FK98" s="10">
        <f t="shared" si="111"/>
        <v>0</v>
      </c>
      <c r="FL98" s="11">
        <f t="shared" si="111"/>
        <v>0</v>
      </c>
      <c r="FM98" s="10">
        <f t="shared" si="111"/>
        <v>0</v>
      </c>
      <c r="FN98" s="11">
        <f t="shared" si="111"/>
        <v>0</v>
      </c>
      <c r="FO98" s="10">
        <f t="shared" si="111"/>
        <v>0</v>
      </c>
      <c r="FP98" s="11">
        <f t="shared" si="111"/>
        <v>0</v>
      </c>
      <c r="FQ98" s="10">
        <f t="shared" si="111"/>
        <v>0</v>
      </c>
      <c r="FR98" s="7">
        <f t="shared" si="111"/>
        <v>0</v>
      </c>
      <c r="FS98" s="11">
        <f t="shared" si="111"/>
        <v>0</v>
      </c>
      <c r="FT98" s="10">
        <f t="shared" si="111"/>
        <v>0</v>
      </c>
      <c r="FU98" s="11">
        <f t="shared" si="111"/>
        <v>0</v>
      </c>
      <c r="FV98" s="10">
        <f t="shared" si="111"/>
        <v>0</v>
      </c>
      <c r="FW98" s="11">
        <f t="shared" si="111"/>
        <v>0</v>
      </c>
      <c r="FX98" s="10">
        <f t="shared" si="111"/>
        <v>0</v>
      </c>
      <c r="FY98" s="7">
        <f t="shared" si="111"/>
        <v>0</v>
      </c>
      <c r="FZ98" s="7">
        <f t="shared" si="111"/>
        <v>0</v>
      </c>
      <c r="GA98" s="11">
        <f t="shared" si="111"/>
        <v>0</v>
      </c>
      <c r="GB98" s="10">
        <f t="shared" si="111"/>
        <v>0</v>
      </c>
      <c r="GC98" s="11">
        <f t="shared" si="111"/>
        <v>0</v>
      </c>
      <c r="GD98" s="10">
        <f t="shared" si="111"/>
        <v>0</v>
      </c>
      <c r="GE98" s="11">
        <f t="shared" si="111"/>
        <v>0</v>
      </c>
      <c r="GF98" s="10">
        <f t="shared" si="111"/>
        <v>0</v>
      </c>
      <c r="GG98" s="11">
        <f t="shared" si="111"/>
        <v>0</v>
      </c>
      <c r="GH98" s="10">
        <f t="shared" si="111"/>
        <v>0</v>
      </c>
      <c r="GI98" s="11">
        <f t="shared" si="111"/>
        <v>0</v>
      </c>
      <c r="GJ98" s="10">
        <f t="shared" si="111"/>
        <v>0</v>
      </c>
      <c r="GK98" s="11">
        <f t="shared" si="111"/>
        <v>0</v>
      </c>
      <c r="GL98" s="10">
        <f t="shared" si="111"/>
        <v>0</v>
      </c>
      <c r="GM98" s="11">
        <f t="shared" si="111"/>
        <v>0</v>
      </c>
      <c r="GN98" s="10">
        <f t="shared" si="111"/>
        <v>0</v>
      </c>
      <c r="GO98" s="7">
        <f t="shared" si="111"/>
        <v>0</v>
      </c>
      <c r="GP98" s="11">
        <f t="shared" ref="GP98:GW98" si="112">SUM(GP97:GP97)</f>
        <v>0</v>
      </c>
      <c r="GQ98" s="10">
        <f t="shared" si="112"/>
        <v>0</v>
      </c>
      <c r="GR98" s="11">
        <f t="shared" si="112"/>
        <v>0</v>
      </c>
      <c r="GS98" s="10">
        <f t="shared" si="112"/>
        <v>0</v>
      </c>
      <c r="GT98" s="11">
        <f t="shared" si="112"/>
        <v>0</v>
      </c>
      <c r="GU98" s="10">
        <f t="shared" si="112"/>
        <v>0</v>
      </c>
      <c r="GV98" s="7">
        <f t="shared" si="112"/>
        <v>0</v>
      </c>
      <c r="GW98" s="7">
        <f t="shared" si="112"/>
        <v>0</v>
      </c>
    </row>
    <row r="99" spans="1:205" ht="20.100000000000001" customHeight="1" x14ac:dyDescent="0.2">
      <c r="A99" s="6"/>
      <c r="B99" s="6"/>
      <c r="C99" s="6"/>
      <c r="D99" s="6"/>
      <c r="E99" s="8" t="s">
        <v>196</v>
      </c>
      <c r="F99" s="6">
        <f>F29+F35+F64+F92</f>
        <v>14</v>
      </c>
      <c r="G99" s="6">
        <f>G29+G35+G64+G92</f>
        <v>70</v>
      </c>
      <c r="H99" s="6">
        <f t="shared" ref="H99:R99" si="113">H29+H35+H64</f>
        <v>2540</v>
      </c>
      <c r="I99" s="6">
        <f t="shared" si="113"/>
        <v>860</v>
      </c>
      <c r="J99" s="6">
        <f t="shared" si="113"/>
        <v>330</v>
      </c>
      <c r="K99" s="6">
        <f t="shared" si="113"/>
        <v>135</v>
      </c>
      <c r="L99" s="6">
        <f t="shared" si="113"/>
        <v>150</v>
      </c>
      <c r="M99" s="6">
        <f t="shared" si="113"/>
        <v>150</v>
      </c>
      <c r="N99" s="6">
        <f t="shared" si="113"/>
        <v>0</v>
      </c>
      <c r="O99" s="6">
        <f t="shared" si="113"/>
        <v>45</v>
      </c>
      <c r="P99" s="6">
        <f t="shared" si="113"/>
        <v>60</v>
      </c>
      <c r="Q99" s="6">
        <f t="shared" si="113"/>
        <v>810</v>
      </c>
      <c r="R99" s="6">
        <f t="shared" si="113"/>
        <v>0</v>
      </c>
      <c r="S99" s="7">
        <f>S29+S35+S64+S92</f>
        <v>210</v>
      </c>
      <c r="T99" s="7">
        <f>T29+T35+T64+T92</f>
        <v>60</v>
      </c>
      <c r="U99" s="7">
        <f>U29+U35+U64+U92</f>
        <v>106.54</v>
      </c>
      <c r="V99" s="11">
        <f t="shared" ref="V99:AI99" si="114">V29+V35+V64</f>
        <v>170</v>
      </c>
      <c r="W99" s="10">
        <f t="shared" si="114"/>
        <v>0</v>
      </c>
      <c r="X99" s="11">
        <f t="shared" si="114"/>
        <v>75</v>
      </c>
      <c r="Y99" s="10">
        <f t="shared" si="114"/>
        <v>0</v>
      </c>
      <c r="Z99" s="11">
        <f t="shared" si="114"/>
        <v>0</v>
      </c>
      <c r="AA99" s="10">
        <f t="shared" si="114"/>
        <v>0</v>
      </c>
      <c r="AB99" s="11">
        <f t="shared" si="114"/>
        <v>75</v>
      </c>
      <c r="AC99" s="10">
        <f t="shared" si="114"/>
        <v>0</v>
      </c>
      <c r="AD99" s="11">
        <f t="shared" si="114"/>
        <v>0</v>
      </c>
      <c r="AE99" s="10">
        <f t="shared" si="114"/>
        <v>0</v>
      </c>
      <c r="AF99" s="11">
        <f t="shared" si="114"/>
        <v>0</v>
      </c>
      <c r="AG99" s="10">
        <f t="shared" si="114"/>
        <v>0</v>
      </c>
      <c r="AH99" s="11">
        <f t="shared" si="114"/>
        <v>0</v>
      </c>
      <c r="AI99" s="10">
        <f t="shared" si="114"/>
        <v>0</v>
      </c>
      <c r="AJ99" s="7">
        <f>AJ29+AJ35+AJ64+AJ92</f>
        <v>27</v>
      </c>
      <c r="AK99" s="11">
        <f t="shared" ref="AK99:AP99" si="115">AK29+AK35+AK64</f>
        <v>30</v>
      </c>
      <c r="AL99" s="10">
        <f t="shared" si="115"/>
        <v>0</v>
      </c>
      <c r="AM99" s="11">
        <f t="shared" si="115"/>
        <v>30</v>
      </c>
      <c r="AN99" s="10">
        <f t="shared" si="115"/>
        <v>0</v>
      </c>
      <c r="AO99" s="11">
        <f t="shared" si="115"/>
        <v>0</v>
      </c>
      <c r="AP99" s="10">
        <f t="shared" si="115"/>
        <v>0</v>
      </c>
      <c r="AQ99" s="7">
        <f>AQ29+AQ35+AQ64+AQ92</f>
        <v>3</v>
      </c>
      <c r="AR99" s="7">
        <f>AR29+AR35+AR64+AR92</f>
        <v>30</v>
      </c>
      <c r="AS99" s="11">
        <f t="shared" ref="AS99:BF99" si="116">AS29+AS35+AS64</f>
        <v>120</v>
      </c>
      <c r="AT99" s="10">
        <f t="shared" si="116"/>
        <v>0</v>
      </c>
      <c r="AU99" s="11">
        <f t="shared" si="116"/>
        <v>75</v>
      </c>
      <c r="AV99" s="10">
        <f t="shared" si="116"/>
        <v>0</v>
      </c>
      <c r="AW99" s="11">
        <f t="shared" si="116"/>
        <v>0</v>
      </c>
      <c r="AX99" s="10">
        <f t="shared" si="116"/>
        <v>0</v>
      </c>
      <c r="AY99" s="11">
        <f t="shared" si="116"/>
        <v>75</v>
      </c>
      <c r="AZ99" s="10">
        <f t="shared" si="116"/>
        <v>0</v>
      </c>
      <c r="BA99" s="11">
        <f t="shared" si="116"/>
        <v>0</v>
      </c>
      <c r="BB99" s="10">
        <f t="shared" si="116"/>
        <v>0</v>
      </c>
      <c r="BC99" s="11">
        <f t="shared" si="116"/>
        <v>0</v>
      </c>
      <c r="BD99" s="10">
        <f t="shared" si="116"/>
        <v>0</v>
      </c>
      <c r="BE99" s="11">
        <f t="shared" si="116"/>
        <v>0</v>
      </c>
      <c r="BF99" s="10">
        <f t="shared" si="116"/>
        <v>0</v>
      </c>
      <c r="BG99" s="7">
        <f>BG29+BG35+BG64+BG92</f>
        <v>26</v>
      </c>
      <c r="BH99" s="11">
        <f t="shared" ref="BH99:BM99" si="117">BH29+BH35+BH64</f>
        <v>30</v>
      </c>
      <c r="BI99" s="10">
        <f t="shared" si="117"/>
        <v>0</v>
      </c>
      <c r="BJ99" s="11">
        <f t="shared" si="117"/>
        <v>60</v>
      </c>
      <c r="BK99" s="10">
        <f t="shared" si="117"/>
        <v>0</v>
      </c>
      <c r="BL99" s="11">
        <f t="shared" si="117"/>
        <v>0</v>
      </c>
      <c r="BM99" s="10">
        <f t="shared" si="117"/>
        <v>0</v>
      </c>
      <c r="BN99" s="7">
        <f>BN29+BN35+BN64+BN92</f>
        <v>4</v>
      </c>
      <c r="BO99" s="7">
        <f>BO29+BO35+BO64+BO92</f>
        <v>30</v>
      </c>
      <c r="BP99" s="11">
        <f t="shared" ref="BP99:CC99" si="118">BP29+BP35+BP64</f>
        <v>135</v>
      </c>
      <c r="BQ99" s="10">
        <f t="shared" si="118"/>
        <v>0</v>
      </c>
      <c r="BR99" s="11">
        <f t="shared" si="118"/>
        <v>75</v>
      </c>
      <c r="BS99" s="10">
        <f t="shared" si="118"/>
        <v>0</v>
      </c>
      <c r="BT99" s="11">
        <f t="shared" si="118"/>
        <v>45</v>
      </c>
      <c r="BU99" s="10">
        <f t="shared" si="118"/>
        <v>0</v>
      </c>
      <c r="BV99" s="11">
        <f t="shared" si="118"/>
        <v>0</v>
      </c>
      <c r="BW99" s="10">
        <f t="shared" si="118"/>
        <v>0</v>
      </c>
      <c r="BX99" s="11">
        <f t="shared" si="118"/>
        <v>15</v>
      </c>
      <c r="BY99" s="10">
        <f t="shared" si="118"/>
        <v>0</v>
      </c>
      <c r="BZ99" s="11">
        <f t="shared" si="118"/>
        <v>0</v>
      </c>
      <c r="CA99" s="10">
        <f t="shared" si="118"/>
        <v>0</v>
      </c>
      <c r="CB99" s="11">
        <f t="shared" si="118"/>
        <v>0</v>
      </c>
      <c r="CC99" s="10">
        <f t="shared" si="118"/>
        <v>0</v>
      </c>
      <c r="CD99" s="7">
        <f>CD29+CD35+CD64+CD92</f>
        <v>20.5</v>
      </c>
      <c r="CE99" s="11">
        <f t="shared" ref="CE99:CJ99" si="119">CE29+CE35+CE64</f>
        <v>0</v>
      </c>
      <c r="CF99" s="10">
        <f t="shared" si="119"/>
        <v>0</v>
      </c>
      <c r="CG99" s="11">
        <f t="shared" si="119"/>
        <v>135</v>
      </c>
      <c r="CH99" s="10">
        <f t="shared" si="119"/>
        <v>0</v>
      </c>
      <c r="CI99" s="11">
        <f t="shared" si="119"/>
        <v>0</v>
      </c>
      <c r="CJ99" s="10">
        <f t="shared" si="119"/>
        <v>0</v>
      </c>
      <c r="CK99" s="7">
        <f>CK29+CK35+CK64+CK92</f>
        <v>9.5</v>
      </c>
      <c r="CL99" s="7">
        <f>CL29+CL35+CL64+CL92</f>
        <v>30</v>
      </c>
      <c r="CM99" s="11">
        <f t="shared" ref="CM99:CZ99" si="120">CM29+CM35+CM64</f>
        <v>135</v>
      </c>
      <c r="CN99" s="10">
        <f t="shared" si="120"/>
        <v>0</v>
      </c>
      <c r="CO99" s="11">
        <f t="shared" si="120"/>
        <v>45</v>
      </c>
      <c r="CP99" s="10">
        <f t="shared" si="120"/>
        <v>0</v>
      </c>
      <c r="CQ99" s="11">
        <f t="shared" si="120"/>
        <v>90</v>
      </c>
      <c r="CR99" s="10">
        <f t="shared" si="120"/>
        <v>0</v>
      </c>
      <c r="CS99" s="11">
        <f t="shared" si="120"/>
        <v>0</v>
      </c>
      <c r="CT99" s="10">
        <f t="shared" si="120"/>
        <v>0</v>
      </c>
      <c r="CU99" s="11">
        <f t="shared" si="120"/>
        <v>45</v>
      </c>
      <c r="CV99" s="10">
        <f t="shared" si="120"/>
        <v>0</v>
      </c>
      <c r="CW99" s="11">
        <f t="shared" si="120"/>
        <v>0</v>
      </c>
      <c r="CX99" s="10">
        <f t="shared" si="120"/>
        <v>0</v>
      </c>
      <c r="CY99" s="11">
        <f t="shared" si="120"/>
        <v>0</v>
      </c>
      <c r="CZ99" s="10">
        <f t="shared" si="120"/>
        <v>0</v>
      </c>
      <c r="DA99" s="7">
        <f>DA29+DA35+DA64+DA92</f>
        <v>23.5</v>
      </c>
      <c r="DB99" s="11">
        <f t="shared" ref="DB99:DG99" si="121">DB29+DB35+DB64</f>
        <v>0</v>
      </c>
      <c r="DC99" s="10">
        <f t="shared" si="121"/>
        <v>0</v>
      </c>
      <c r="DD99" s="11">
        <f t="shared" si="121"/>
        <v>105</v>
      </c>
      <c r="DE99" s="10">
        <f t="shared" si="121"/>
        <v>0</v>
      </c>
      <c r="DF99" s="11">
        <f t="shared" si="121"/>
        <v>0</v>
      </c>
      <c r="DG99" s="10">
        <f t="shared" si="121"/>
        <v>0</v>
      </c>
      <c r="DH99" s="7">
        <f>DH29+DH35+DH64+DH92</f>
        <v>6.5</v>
      </c>
      <c r="DI99" s="7">
        <f>DI29+DI35+DI64+DI92</f>
        <v>30</v>
      </c>
      <c r="DJ99" s="11">
        <f t="shared" ref="DJ99:DW99" si="122">DJ29+DJ35+DJ64</f>
        <v>135</v>
      </c>
      <c r="DK99" s="10">
        <f t="shared" si="122"/>
        <v>0</v>
      </c>
      <c r="DL99" s="11">
        <f t="shared" si="122"/>
        <v>30</v>
      </c>
      <c r="DM99" s="10">
        <f t="shared" si="122"/>
        <v>0</v>
      </c>
      <c r="DN99" s="11">
        <f t="shared" si="122"/>
        <v>0</v>
      </c>
      <c r="DO99" s="10">
        <f t="shared" si="122"/>
        <v>0</v>
      </c>
      <c r="DP99" s="11">
        <f t="shared" si="122"/>
        <v>0</v>
      </c>
      <c r="DQ99" s="10">
        <f t="shared" si="122"/>
        <v>0</v>
      </c>
      <c r="DR99" s="11">
        <f t="shared" si="122"/>
        <v>60</v>
      </c>
      <c r="DS99" s="10">
        <f t="shared" si="122"/>
        <v>0</v>
      </c>
      <c r="DT99" s="11">
        <f t="shared" si="122"/>
        <v>0</v>
      </c>
      <c r="DU99" s="10">
        <f t="shared" si="122"/>
        <v>0</v>
      </c>
      <c r="DV99" s="11">
        <f t="shared" si="122"/>
        <v>0</v>
      </c>
      <c r="DW99" s="10">
        <f t="shared" si="122"/>
        <v>0</v>
      </c>
      <c r="DX99" s="7">
        <f>DX29+DX35+DX64+DX92</f>
        <v>17</v>
      </c>
      <c r="DY99" s="11">
        <f t="shared" ref="DY99:ED99" si="123">DY29+DY35+DY64</f>
        <v>0</v>
      </c>
      <c r="DZ99" s="10">
        <f t="shared" si="123"/>
        <v>0</v>
      </c>
      <c r="EA99" s="11">
        <f t="shared" si="123"/>
        <v>165</v>
      </c>
      <c r="EB99" s="10">
        <f t="shared" si="123"/>
        <v>0</v>
      </c>
      <c r="EC99" s="11">
        <f t="shared" si="123"/>
        <v>0</v>
      </c>
      <c r="ED99" s="10">
        <f t="shared" si="123"/>
        <v>0</v>
      </c>
      <c r="EE99" s="7">
        <f>EE29+EE35+EE64+EE92</f>
        <v>13</v>
      </c>
      <c r="EF99" s="7">
        <f>EF29+EF35+EF64+EF92</f>
        <v>30</v>
      </c>
      <c r="EG99" s="11">
        <f t="shared" ref="EG99:ET99" si="124">EG29+EG35+EG64</f>
        <v>105</v>
      </c>
      <c r="EH99" s="10">
        <f t="shared" si="124"/>
        <v>0</v>
      </c>
      <c r="EI99" s="11">
        <f t="shared" si="124"/>
        <v>15</v>
      </c>
      <c r="EJ99" s="10">
        <f t="shared" si="124"/>
        <v>0</v>
      </c>
      <c r="EK99" s="11">
        <f t="shared" si="124"/>
        <v>0</v>
      </c>
      <c r="EL99" s="10">
        <f t="shared" si="124"/>
        <v>0</v>
      </c>
      <c r="EM99" s="11">
        <f t="shared" si="124"/>
        <v>0</v>
      </c>
      <c r="EN99" s="10">
        <f t="shared" si="124"/>
        <v>0</v>
      </c>
      <c r="EO99" s="11">
        <f t="shared" si="124"/>
        <v>30</v>
      </c>
      <c r="EP99" s="10">
        <f t="shared" si="124"/>
        <v>0</v>
      </c>
      <c r="EQ99" s="11">
        <f t="shared" si="124"/>
        <v>0</v>
      </c>
      <c r="ER99" s="10">
        <f t="shared" si="124"/>
        <v>0</v>
      </c>
      <c r="ES99" s="11">
        <f t="shared" si="124"/>
        <v>45</v>
      </c>
      <c r="ET99" s="10">
        <f t="shared" si="124"/>
        <v>0</v>
      </c>
      <c r="EU99" s="7">
        <f>EU29+EU35+EU64+EU92</f>
        <v>16.5</v>
      </c>
      <c r="EV99" s="11">
        <f t="shared" ref="EV99:FA99" si="125">EV29+EV35+EV64</f>
        <v>0</v>
      </c>
      <c r="EW99" s="10">
        <f t="shared" si="125"/>
        <v>0</v>
      </c>
      <c r="EX99" s="11">
        <f t="shared" si="125"/>
        <v>105</v>
      </c>
      <c r="EY99" s="10">
        <f t="shared" si="125"/>
        <v>0</v>
      </c>
      <c r="EZ99" s="11">
        <f t="shared" si="125"/>
        <v>0</v>
      </c>
      <c r="FA99" s="10">
        <f t="shared" si="125"/>
        <v>0</v>
      </c>
      <c r="FB99" s="7">
        <f>FB29+FB35+FB64+FB92</f>
        <v>13.5</v>
      </c>
      <c r="FC99" s="7">
        <f>FC29+FC35+FC64+FC92</f>
        <v>30</v>
      </c>
      <c r="FD99" s="11">
        <f t="shared" ref="FD99:FQ99" si="126">FD29+FD35+FD64</f>
        <v>60</v>
      </c>
      <c r="FE99" s="10">
        <f t="shared" si="126"/>
        <v>0</v>
      </c>
      <c r="FF99" s="11">
        <f t="shared" si="126"/>
        <v>15</v>
      </c>
      <c r="FG99" s="10">
        <f t="shared" si="126"/>
        <v>0</v>
      </c>
      <c r="FH99" s="11">
        <f t="shared" si="126"/>
        <v>0</v>
      </c>
      <c r="FI99" s="10">
        <f t="shared" si="126"/>
        <v>0</v>
      </c>
      <c r="FJ99" s="11">
        <f t="shared" si="126"/>
        <v>0</v>
      </c>
      <c r="FK99" s="10">
        <f t="shared" si="126"/>
        <v>0</v>
      </c>
      <c r="FL99" s="11">
        <f t="shared" si="126"/>
        <v>0</v>
      </c>
      <c r="FM99" s="10">
        <f t="shared" si="126"/>
        <v>0</v>
      </c>
      <c r="FN99" s="11">
        <f t="shared" si="126"/>
        <v>0</v>
      </c>
      <c r="FO99" s="10">
        <f t="shared" si="126"/>
        <v>0</v>
      </c>
      <c r="FP99" s="11">
        <f t="shared" si="126"/>
        <v>0</v>
      </c>
      <c r="FQ99" s="10">
        <f t="shared" si="126"/>
        <v>0</v>
      </c>
      <c r="FR99" s="7">
        <f>FR29+FR35+FR64+FR92</f>
        <v>19.5</v>
      </c>
      <c r="FS99" s="11">
        <f t="shared" ref="FS99:FX99" si="127">FS29+FS35+FS64</f>
        <v>0</v>
      </c>
      <c r="FT99" s="10">
        <f t="shared" si="127"/>
        <v>0</v>
      </c>
      <c r="FU99" s="11">
        <f t="shared" si="127"/>
        <v>210</v>
      </c>
      <c r="FV99" s="10">
        <f t="shared" si="127"/>
        <v>0</v>
      </c>
      <c r="FW99" s="11">
        <f t="shared" si="127"/>
        <v>0</v>
      </c>
      <c r="FX99" s="10">
        <f t="shared" si="127"/>
        <v>0</v>
      </c>
      <c r="FY99" s="7">
        <f>FY29+FY35+FY64+FY92</f>
        <v>10.5</v>
      </c>
      <c r="FZ99" s="7">
        <f>FZ29+FZ35+FZ64+FZ92</f>
        <v>30</v>
      </c>
      <c r="GA99" s="11">
        <f t="shared" ref="GA99:GN99" si="128">GA29+GA35+GA64</f>
        <v>0</v>
      </c>
      <c r="GB99" s="10">
        <f t="shared" si="128"/>
        <v>0</v>
      </c>
      <c r="GC99" s="11">
        <f t="shared" si="128"/>
        <v>0</v>
      </c>
      <c r="GD99" s="10">
        <f t="shared" si="128"/>
        <v>0</v>
      </c>
      <c r="GE99" s="11">
        <f t="shared" si="128"/>
        <v>0</v>
      </c>
      <c r="GF99" s="10">
        <f t="shared" si="128"/>
        <v>0</v>
      </c>
      <c r="GG99" s="11">
        <f t="shared" si="128"/>
        <v>0</v>
      </c>
      <c r="GH99" s="10">
        <f t="shared" si="128"/>
        <v>0</v>
      </c>
      <c r="GI99" s="11">
        <f t="shared" si="128"/>
        <v>0</v>
      </c>
      <c r="GJ99" s="10">
        <f t="shared" si="128"/>
        <v>0</v>
      </c>
      <c r="GK99" s="11">
        <f t="shared" si="128"/>
        <v>0</v>
      </c>
      <c r="GL99" s="10">
        <f t="shared" si="128"/>
        <v>0</v>
      </c>
      <c r="GM99" s="11">
        <f t="shared" si="128"/>
        <v>0</v>
      </c>
      <c r="GN99" s="10">
        <f t="shared" si="128"/>
        <v>0</v>
      </c>
      <c r="GO99" s="7">
        <f>GO29+GO35+GO64+GO92</f>
        <v>0</v>
      </c>
      <c r="GP99" s="11">
        <f t="shared" ref="GP99:GU99" si="129">GP29+GP35+GP64</f>
        <v>0</v>
      </c>
      <c r="GQ99" s="10">
        <f t="shared" si="129"/>
        <v>0</v>
      </c>
      <c r="GR99" s="11">
        <f t="shared" si="129"/>
        <v>0</v>
      </c>
      <c r="GS99" s="10">
        <f t="shared" si="129"/>
        <v>0</v>
      </c>
      <c r="GT99" s="11">
        <f t="shared" si="129"/>
        <v>0</v>
      </c>
      <c r="GU99" s="10">
        <f t="shared" si="129"/>
        <v>0</v>
      </c>
      <c r="GV99" s="7">
        <f>GV29+GV35+GV64+GV92</f>
        <v>0</v>
      </c>
      <c r="GW99" s="7">
        <f>GW29+GW35+GW64+GW92</f>
        <v>0</v>
      </c>
    </row>
    <row r="101" spans="1:205" x14ac:dyDescent="0.2">
      <c r="D101" s="3" t="s">
        <v>22</v>
      </c>
      <c r="E101" s="3" t="s">
        <v>197</v>
      </c>
    </row>
    <row r="102" spans="1:205" x14ac:dyDescent="0.2">
      <c r="D102" s="3" t="s">
        <v>26</v>
      </c>
      <c r="E102" s="3" t="s">
        <v>198</v>
      </c>
    </row>
    <row r="103" spans="1:205" x14ac:dyDescent="0.2">
      <c r="D103" s="14" t="s">
        <v>32</v>
      </c>
      <c r="E103" s="14"/>
    </row>
    <row r="104" spans="1:205" x14ac:dyDescent="0.2">
      <c r="D104" s="3" t="s">
        <v>34</v>
      </c>
      <c r="E104" s="3" t="s">
        <v>199</v>
      </c>
    </row>
    <row r="105" spans="1:205" x14ac:dyDescent="0.2">
      <c r="D105" s="3" t="s">
        <v>35</v>
      </c>
      <c r="E105" s="3" t="s">
        <v>200</v>
      </c>
    </row>
    <row r="106" spans="1:205" x14ac:dyDescent="0.2">
      <c r="D106" s="3" t="s">
        <v>36</v>
      </c>
      <c r="E106" s="3" t="s">
        <v>201</v>
      </c>
    </row>
    <row r="107" spans="1:205" x14ac:dyDescent="0.2">
      <c r="D107" s="3" t="s">
        <v>37</v>
      </c>
      <c r="E107" s="3" t="s">
        <v>202</v>
      </c>
      <c r="M107" s="9"/>
      <c r="U107" s="9"/>
      <c r="AC107" s="9"/>
    </row>
    <row r="108" spans="1:205" x14ac:dyDescent="0.2">
      <c r="D108" s="3" t="s">
        <v>38</v>
      </c>
      <c r="E108" s="3" t="s">
        <v>203</v>
      </c>
    </row>
    <row r="109" spans="1:205" x14ac:dyDescent="0.2">
      <c r="D109" s="3" t="s">
        <v>39</v>
      </c>
      <c r="E109" s="3" t="s">
        <v>204</v>
      </c>
    </row>
    <row r="110" spans="1:205" x14ac:dyDescent="0.2">
      <c r="D110" s="3" t="s">
        <v>40</v>
      </c>
      <c r="E110" s="3" t="s">
        <v>205</v>
      </c>
    </row>
    <row r="111" spans="1:205" x14ac:dyDescent="0.2">
      <c r="D111" s="14" t="s">
        <v>33</v>
      </c>
      <c r="E111" s="14"/>
    </row>
    <row r="112" spans="1:205" x14ac:dyDescent="0.2">
      <c r="D112" s="3" t="s">
        <v>35</v>
      </c>
      <c r="E112" s="3" t="s">
        <v>200</v>
      </c>
    </row>
    <row r="113" spans="4:5" x14ac:dyDescent="0.2">
      <c r="D113" s="3" t="s">
        <v>36</v>
      </c>
      <c r="E113" s="3" t="s">
        <v>201</v>
      </c>
    </row>
    <row r="114" spans="4:5" x14ac:dyDescent="0.2">
      <c r="D114" s="3" t="s">
        <v>41</v>
      </c>
      <c r="E114" s="3" t="s">
        <v>206</v>
      </c>
    </row>
  </sheetData>
  <mergeCells count="192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O14"/>
    <mergeCell ref="P14:R14"/>
    <mergeCell ref="S12:S15"/>
    <mergeCell ref="T12:T15"/>
    <mergeCell ref="U12:U15"/>
    <mergeCell ref="V12:BO12"/>
    <mergeCell ref="V13:AR13"/>
    <mergeCell ref="V14:AI14"/>
    <mergeCell ref="V15:W15"/>
    <mergeCell ref="X15:Y15"/>
    <mergeCell ref="Z15:AA15"/>
    <mergeCell ref="AB15:AC15"/>
    <mergeCell ref="AD15:AE15"/>
    <mergeCell ref="AF15:AG15"/>
    <mergeCell ref="AH15:AI15"/>
    <mergeCell ref="AJ14:AJ15"/>
    <mergeCell ref="AK14:AP14"/>
    <mergeCell ref="AK15:AL15"/>
    <mergeCell ref="AM15:AN15"/>
    <mergeCell ref="AO15:AP15"/>
    <mergeCell ref="AQ14:AQ15"/>
    <mergeCell ref="AR14:AR15"/>
    <mergeCell ref="AS13:BO13"/>
    <mergeCell ref="AS14:BF14"/>
    <mergeCell ref="AS15:AT15"/>
    <mergeCell ref="AU15:AV15"/>
    <mergeCell ref="AW15:AX15"/>
    <mergeCell ref="AY15:AZ15"/>
    <mergeCell ref="BA15:BB15"/>
    <mergeCell ref="BC15:BD15"/>
    <mergeCell ref="BE15:BF15"/>
    <mergeCell ref="BG14:BG15"/>
    <mergeCell ref="BH14:BM14"/>
    <mergeCell ref="BH15:BI15"/>
    <mergeCell ref="BJ15:BK15"/>
    <mergeCell ref="BL15:BM15"/>
    <mergeCell ref="BN14:BN15"/>
    <mergeCell ref="BO14:BO15"/>
    <mergeCell ref="BP12:DI12"/>
    <mergeCell ref="BP13:CL13"/>
    <mergeCell ref="BP14:CC14"/>
    <mergeCell ref="BP15:BQ15"/>
    <mergeCell ref="BR15:BS15"/>
    <mergeCell ref="BT15:BU15"/>
    <mergeCell ref="BV15:BW15"/>
    <mergeCell ref="BX15:BY15"/>
    <mergeCell ref="BZ15:CA15"/>
    <mergeCell ref="CB15:CC15"/>
    <mergeCell ref="CD14:CD15"/>
    <mergeCell ref="CE14:CJ14"/>
    <mergeCell ref="CE15:CF15"/>
    <mergeCell ref="CG15:CH15"/>
    <mergeCell ref="CI15:CJ15"/>
    <mergeCell ref="CK14:CK15"/>
    <mergeCell ref="CL14:CL15"/>
    <mergeCell ref="CM13:DI13"/>
    <mergeCell ref="CM14:CZ14"/>
    <mergeCell ref="CM15:CN15"/>
    <mergeCell ref="CO15:CP15"/>
    <mergeCell ref="CQ15:CR15"/>
    <mergeCell ref="CS15:CT15"/>
    <mergeCell ref="CU15:CV15"/>
    <mergeCell ref="CW15:CX15"/>
    <mergeCell ref="CY15:CZ15"/>
    <mergeCell ref="DA14:DA15"/>
    <mergeCell ref="DB14:DG14"/>
    <mergeCell ref="DB15:DC15"/>
    <mergeCell ref="DD15:DE15"/>
    <mergeCell ref="DF15:DG15"/>
    <mergeCell ref="DH14:DH15"/>
    <mergeCell ref="DI14:DI15"/>
    <mergeCell ref="DJ12:FC12"/>
    <mergeCell ref="DJ13:EF13"/>
    <mergeCell ref="DJ14:DW14"/>
    <mergeCell ref="DJ15:DK15"/>
    <mergeCell ref="DL15:DM15"/>
    <mergeCell ref="DN15:DO15"/>
    <mergeCell ref="DP15:DQ15"/>
    <mergeCell ref="DR15:DS15"/>
    <mergeCell ref="DT15:DU15"/>
    <mergeCell ref="DV15:DW15"/>
    <mergeCell ref="DX14:DX15"/>
    <mergeCell ref="DY14:ED14"/>
    <mergeCell ref="DY15:DZ15"/>
    <mergeCell ref="EA15:EB15"/>
    <mergeCell ref="EC15:ED15"/>
    <mergeCell ref="EE14:EE15"/>
    <mergeCell ref="EF14:EF15"/>
    <mergeCell ref="EG13:FC13"/>
    <mergeCell ref="EG14:ET14"/>
    <mergeCell ref="EG15:EH15"/>
    <mergeCell ref="EI15:EJ15"/>
    <mergeCell ref="EK15:EL15"/>
    <mergeCell ref="EM15:EN15"/>
    <mergeCell ref="EO15:EP15"/>
    <mergeCell ref="EQ15:ER15"/>
    <mergeCell ref="ES15:ET15"/>
    <mergeCell ref="EU14:EU15"/>
    <mergeCell ref="EV14:FA14"/>
    <mergeCell ref="EV15:EW15"/>
    <mergeCell ref="EX15:EY15"/>
    <mergeCell ref="EZ15:FA15"/>
    <mergeCell ref="FB14:FB15"/>
    <mergeCell ref="FC14:FC15"/>
    <mergeCell ref="FD12:GW12"/>
    <mergeCell ref="FD13:FZ13"/>
    <mergeCell ref="FD14:FQ14"/>
    <mergeCell ref="FD15:FE15"/>
    <mergeCell ref="FF15:FG15"/>
    <mergeCell ref="FH15:FI15"/>
    <mergeCell ref="FJ15:FK15"/>
    <mergeCell ref="FL15:FM15"/>
    <mergeCell ref="GI15:GJ15"/>
    <mergeCell ref="GK15:GL15"/>
    <mergeCell ref="FN15:FO15"/>
    <mergeCell ref="FP15:FQ15"/>
    <mergeCell ref="FR14:FR15"/>
    <mergeCell ref="FS14:FX14"/>
    <mergeCell ref="FS15:FT15"/>
    <mergeCell ref="FU15:FV15"/>
    <mergeCell ref="FW15:FX15"/>
    <mergeCell ref="GR15:GS15"/>
    <mergeCell ref="GT15:GU15"/>
    <mergeCell ref="FY14:FY15"/>
    <mergeCell ref="FZ14:FZ15"/>
    <mergeCell ref="GA13:GW13"/>
    <mergeCell ref="GA14:GN14"/>
    <mergeCell ref="GA15:GB15"/>
    <mergeCell ref="GC15:GD15"/>
    <mergeCell ref="GE15:GF15"/>
    <mergeCell ref="GG15:GH15"/>
    <mergeCell ref="GV14:GV15"/>
    <mergeCell ref="GW14:GW15"/>
    <mergeCell ref="A16:GW16"/>
    <mergeCell ref="A30:GW30"/>
    <mergeCell ref="A36:GW36"/>
    <mergeCell ref="A65:GW65"/>
    <mergeCell ref="GM15:GN15"/>
    <mergeCell ref="GO14:GO15"/>
    <mergeCell ref="GP14:GU14"/>
    <mergeCell ref="GP15:GQ15"/>
    <mergeCell ref="C66:C67"/>
    <mergeCell ref="A66:A67"/>
    <mergeCell ref="B66:B67"/>
    <mergeCell ref="C68:C69"/>
    <mergeCell ref="A68:A69"/>
    <mergeCell ref="B68:B69"/>
    <mergeCell ref="C70:C71"/>
    <mergeCell ref="A70:A71"/>
    <mergeCell ref="B70:B71"/>
    <mergeCell ref="C72:C73"/>
    <mergeCell ref="A72:A73"/>
    <mergeCell ref="B72:B73"/>
    <mergeCell ref="C74:C75"/>
    <mergeCell ref="A74:A75"/>
    <mergeCell ref="B74:B75"/>
    <mergeCell ref="C76:C77"/>
    <mergeCell ref="A76:A77"/>
    <mergeCell ref="B76:B77"/>
    <mergeCell ref="C78:C79"/>
    <mergeCell ref="A78:A79"/>
    <mergeCell ref="B78:B79"/>
    <mergeCell ref="C80:C81"/>
    <mergeCell ref="A80:A81"/>
    <mergeCell ref="B80:B81"/>
    <mergeCell ref="B88:B89"/>
    <mergeCell ref="C82:C83"/>
    <mergeCell ref="A82:A83"/>
    <mergeCell ref="B82:B83"/>
    <mergeCell ref="C84:C85"/>
    <mergeCell ref="A84:A85"/>
    <mergeCell ref="B84:B85"/>
    <mergeCell ref="A90:GW90"/>
    <mergeCell ref="A93:GW93"/>
    <mergeCell ref="A96:GW96"/>
    <mergeCell ref="D103:E103"/>
    <mergeCell ref="D111:E111"/>
    <mergeCell ref="C86:C87"/>
    <mergeCell ref="A86:A87"/>
    <mergeCell ref="B86:B87"/>
    <mergeCell ref="C88:C89"/>
    <mergeCell ref="A88:A89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Chemical Engineering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2021-04-26T10:08:42Z</dcterms:created>
  <dcterms:modified xsi:type="dcterms:W3CDTF">2021-04-26T10:08:42Z</dcterms:modified>
</cp:coreProperties>
</file>