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9A7F2423-BD9F-4704-80EB-68A18C8D048C}" xr6:coauthVersionLast="45" xr6:coauthVersionMax="45" xr10:uidLastSave="{00000000-0000-0000-0000-000000000000}"/>
  <bookViews>
    <workbookView xWindow="-108" yWindow="-108" windowWidth="23256" windowHeight="12576"/>
  </bookViews>
  <sheets>
    <sheet name="Inżynieria środowis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J17" i="1"/>
  <c r="K17" i="1"/>
  <c r="K30" i="1"/>
  <c r="L17" i="1"/>
  <c r="M17" i="1"/>
  <c r="M30" i="1"/>
  <c r="N17" i="1"/>
  <c r="O17" i="1"/>
  <c r="O30" i="1"/>
  <c r="P17" i="1"/>
  <c r="Q17" i="1"/>
  <c r="Q30" i="1"/>
  <c r="R17" i="1"/>
  <c r="T17" i="1"/>
  <c r="U17" i="1"/>
  <c r="U30" i="1"/>
  <c r="V17" i="1"/>
  <c r="AD17" i="1"/>
  <c r="AR17" i="1"/>
  <c r="BO17" i="1"/>
  <c r="BO30" i="1"/>
  <c r="CL17" i="1"/>
  <c r="DI17" i="1"/>
  <c r="EF17" i="1"/>
  <c r="FC17" i="1"/>
  <c r="FC30" i="1"/>
  <c r="FZ17" i="1"/>
  <c r="GW17" i="1"/>
  <c r="GW30" i="1"/>
  <c r="I18" i="1"/>
  <c r="H18" i="1"/>
  <c r="J18" i="1"/>
  <c r="K18" i="1"/>
  <c r="L18" i="1"/>
  <c r="M18" i="1"/>
  <c r="N18" i="1"/>
  <c r="O18" i="1"/>
  <c r="P18" i="1"/>
  <c r="Q18" i="1"/>
  <c r="R18" i="1"/>
  <c r="T18" i="1"/>
  <c r="U18" i="1"/>
  <c r="V18" i="1"/>
  <c r="F18" i="1"/>
  <c r="AD18" i="1"/>
  <c r="AR18" i="1"/>
  <c r="S18" i="1"/>
  <c r="BO18" i="1"/>
  <c r="CL18" i="1"/>
  <c r="DI18" i="1"/>
  <c r="EF18" i="1"/>
  <c r="FC18" i="1"/>
  <c r="FZ18" i="1"/>
  <c r="GW18" i="1"/>
  <c r="I19" i="1"/>
  <c r="H19" i="1"/>
  <c r="J19" i="1"/>
  <c r="K19" i="1"/>
  <c r="L19" i="1"/>
  <c r="M19" i="1"/>
  <c r="N19" i="1"/>
  <c r="O19" i="1"/>
  <c r="P19" i="1"/>
  <c r="Q19" i="1"/>
  <c r="R19" i="1"/>
  <c r="T19" i="1"/>
  <c r="AR19" i="1"/>
  <c r="F19" i="1"/>
  <c r="BO19" i="1"/>
  <c r="CL19" i="1"/>
  <c r="DI19" i="1"/>
  <c r="EF19" i="1"/>
  <c r="FC19" i="1"/>
  <c r="FZ19" i="1"/>
  <c r="GW19" i="1"/>
  <c r="J20" i="1"/>
  <c r="K20" i="1"/>
  <c r="L20" i="1"/>
  <c r="M20" i="1"/>
  <c r="N20" i="1"/>
  <c r="O20" i="1"/>
  <c r="P20" i="1"/>
  <c r="Q20" i="1"/>
  <c r="R20" i="1"/>
  <c r="T20" i="1"/>
  <c r="U20" i="1"/>
  <c r="AR20" i="1"/>
  <c r="G20" i="1"/>
  <c r="BO20" i="1"/>
  <c r="BP20" i="1"/>
  <c r="I20" i="1"/>
  <c r="H20" i="1"/>
  <c r="BX20" i="1"/>
  <c r="CL20" i="1"/>
  <c r="DI20" i="1"/>
  <c r="EF20" i="1"/>
  <c r="FC20" i="1"/>
  <c r="FZ20" i="1"/>
  <c r="GW20" i="1"/>
  <c r="I21" i="1"/>
  <c r="J21" i="1"/>
  <c r="H21" i="1"/>
  <c r="K21" i="1"/>
  <c r="L21" i="1"/>
  <c r="M21" i="1"/>
  <c r="N21" i="1"/>
  <c r="O21" i="1"/>
  <c r="P21" i="1"/>
  <c r="Q21" i="1"/>
  <c r="R21" i="1"/>
  <c r="T21" i="1"/>
  <c r="AR21" i="1"/>
  <c r="G21" i="1"/>
  <c r="BO21" i="1"/>
  <c r="F21" i="1"/>
  <c r="CL21" i="1"/>
  <c r="DI21" i="1"/>
  <c r="EF21" i="1"/>
  <c r="FC21" i="1"/>
  <c r="FZ21" i="1"/>
  <c r="GW21" i="1"/>
  <c r="I22" i="1"/>
  <c r="H22" i="1"/>
  <c r="J22" i="1"/>
  <c r="K22" i="1"/>
  <c r="L22" i="1"/>
  <c r="M22" i="1"/>
  <c r="N22" i="1"/>
  <c r="O22" i="1"/>
  <c r="P22" i="1"/>
  <c r="Q22" i="1"/>
  <c r="R22" i="1"/>
  <c r="T22" i="1"/>
  <c r="AR22" i="1"/>
  <c r="F22" i="1"/>
  <c r="BO22" i="1"/>
  <c r="CL22" i="1"/>
  <c r="DI22" i="1"/>
  <c r="EF22" i="1"/>
  <c r="FC22" i="1"/>
  <c r="FZ22" i="1"/>
  <c r="GW22" i="1"/>
  <c r="I23" i="1"/>
  <c r="J23" i="1"/>
  <c r="H23" i="1"/>
  <c r="K23" i="1"/>
  <c r="L23" i="1"/>
  <c r="M23" i="1"/>
  <c r="N23" i="1"/>
  <c r="O23" i="1"/>
  <c r="P23" i="1"/>
  <c r="Q23" i="1"/>
  <c r="R23" i="1"/>
  <c r="T23" i="1"/>
  <c r="AR23" i="1"/>
  <c r="G23" i="1"/>
  <c r="BO23" i="1"/>
  <c r="F23" i="1"/>
  <c r="CL23" i="1"/>
  <c r="DI23" i="1"/>
  <c r="EF23" i="1"/>
  <c r="FC23" i="1"/>
  <c r="FZ23" i="1"/>
  <c r="GW23" i="1"/>
  <c r="I24" i="1"/>
  <c r="H24" i="1"/>
  <c r="J24" i="1"/>
  <c r="K24" i="1"/>
  <c r="L24" i="1"/>
  <c r="M24" i="1"/>
  <c r="N24" i="1"/>
  <c r="O24" i="1"/>
  <c r="P24" i="1"/>
  <c r="Q24" i="1"/>
  <c r="R24" i="1"/>
  <c r="T24" i="1"/>
  <c r="AR24" i="1"/>
  <c r="F24" i="1"/>
  <c r="BO24" i="1"/>
  <c r="CL24" i="1"/>
  <c r="DI24" i="1"/>
  <c r="EF24" i="1"/>
  <c r="FC24" i="1"/>
  <c r="FZ24" i="1"/>
  <c r="GW24" i="1"/>
  <c r="I25" i="1"/>
  <c r="J25" i="1"/>
  <c r="K25" i="1"/>
  <c r="L25" i="1"/>
  <c r="M25" i="1"/>
  <c r="O25" i="1"/>
  <c r="P25" i="1"/>
  <c r="Q25" i="1"/>
  <c r="R25" i="1"/>
  <c r="T25" i="1"/>
  <c r="U25" i="1"/>
  <c r="AR25" i="1"/>
  <c r="G25" i="1"/>
  <c r="BO25" i="1"/>
  <c r="CA25" i="1"/>
  <c r="CA30" i="1"/>
  <c r="CK25" i="1"/>
  <c r="CL25" i="1"/>
  <c r="DI25" i="1"/>
  <c r="EF25" i="1"/>
  <c r="FC25" i="1"/>
  <c r="FZ25" i="1"/>
  <c r="GW25" i="1"/>
  <c r="I26" i="1"/>
  <c r="J26" i="1"/>
  <c r="H26" i="1"/>
  <c r="K26" i="1"/>
  <c r="L26" i="1"/>
  <c r="M26" i="1"/>
  <c r="N26" i="1"/>
  <c r="O26" i="1"/>
  <c r="P26" i="1"/>
  <c r="Q26" i="1"/>
  <c r="R26" i="1"/>
  <c r="U26" i="1"/>
  <c r="AR26" i="1"/>
  <c r="BO26" i="1"/>
  <c r="CL26" i="1"/>
  <c r="CX26" i="1"/>
  <c r="DH26" i="1"/>
  <c r="DI26" i="1"/>
  <c r="EF26" i="1"/>
  <c r="FC26" i="1"/>
  <c r="FZ26" i="1"/>
  <c r="GW26" i="1"/>
  <c r="I27" i="1"/>
  <c r="J27" i="1"/>
  <c r="K27" i="1"/>
  <c r="L27" i="1"/>
  <c r="M27" i="1"/>
  <c r="O27" i="1"/>
  <c r="P27" i="1"/>
  <c r="Q27" i="1"/>
  <c r="R27" i="1"/>
  <c r="T27" i="1"/>
  <c r="U27" i="1"/>
  <c r="AR27" i="1"/>
  <c r="G27" i="1"/>
  <c r="BO27" i="1"/>
  <c r="CL27" i="1"/>
  <c r="DI27" i="1"/>
  <c r="DU27" i="1"/>
  <c r="DU30" i="1"/>
  <c r="EE27" i="1"/>
  <c r="EF27" i="1"/>
  <c r="FC27" i="1"/>
  <c r="FZ27" i="1"/>
  <c r="GW27" i="1"/>
  <c r="I28" i="1"/>
  <c r="J28" i="1"/>
  <c r="H28" i="1"/>
  <c r="K28" i="1"/>
  <c r="L28" i="1"/>
  <c r="M28" i="1"/>
  <c r="N28" i="1"/>
  <c r="O28" i="1"/>
  <c r="P28" i="1"/>
  <c r="Q28" i="1"/>
  <c r="R28" i="1"/>
  <c r="T28" i="1"/>
  <c r="AR28" i="1"/>
  <c r="G28" i="1"/>
  <c r="BO28" i="1"/>
  <c r="F28" i="1"/>
  <c r="CL28" i="1"/>
  <c r="DI28" i="1"/>
  <c r="EF28" i="1"/>
  <c r="FC28" i="1"/>
  <c r="FZ28" i="1"/>
  <c r="GW28" i="1"/>
  <c r="I29" i="1"/>
  <c r="H29" i="1"/>
  <c r="J29" i="1"/>
  <c r="K29" i="1"/>
  <c r="L29" i="1"/>
  <c r="M29" i="1"/>
  <c r="N29" i="1"/>
  <c r="O29" i="1"/>
  <c r="P29" i="1"/>
  <c r="Q29" i="1"/>
  <c r="R29" i="1"/>
  <c r="T29" i="1"/>
  <c r="AR29" i="1"/>
  <c r="F29" i="1"/>
  <c r="BO29" i="1"/>
  <c r="CL29" i="1"/>
  <c r="DI29" i="1"/>
  <c r="EF29" i="1"/>
  <c r="FC29" i="1"/>
  <c r="FZ29" i="1"/>
  <c r="GW29" i="1"/>
  <c r="J30" i="1"/>
  <c r="L30" i="1"/>
  <c r="P30" i="1"/>
  <c r="R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P30" i="1"/>
  <c r="BQ30" i="1"/>
  <c r="BR30" i="1"/>
  <c r="BS30" i="1"/>
  <c r="BT30" i="1"/>
  <c r="BU30" i="1"/>
  <c r="BV30" i="1"/>
  <c r="BW30" i="1"/>
  <c r="BX30" i="1"/>
  <c r="BY30" i="1"/>
  <c r="BZ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J30" i="1"/>
  <c r="DK30" i="1"/>
  <c r="DL30" i="1"/>
  <c r="DM30" i="1"/>
  <c r="DN30" i="1"/>
  <c r="DO30" i="1"/>
  <c r="DP30" i="1"/>
  <c r="DQ30" i="1"/>
  <c r="DR30" i="1"/>
  <c r="DS30" i="1"/>
  <c r="DT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I32" i="1"/>
  <c r="J32" i="1"/>
  <c r="H32" i="1"/>
  <c r="K32" i="1"/>
  <c r="L32" i="1"/>
  <c r="M32" i="1"/>
  <c r="N32" i="1"/>
  <c r="O32" i="1"/>
  <c r="P32" i="1"/>
  <c r="Q32" i="1"/>
  <c r="R32" i="1"/>
  <c r="T32" i="1"/>
  <c r="AR32" i="1"/>
  <c r="G32" i="1"/>
  <c r="BO32" i="1"/>
  <c r="F32" i="1"/>
  <c r="CL32" i="1"/>
  <c r="DI32" i="1"/>
  <c r="EF32" i="1"/>
  <c r="FC32" i="1"/>
  <c r="FZ32" i="1"/>
  <c r="GW32" i="1"/>
  <c r="I33" i="1"/>
  <c r="H33" i="1"/>
  <c r="J33" i="1"/>
  <c r="K33" i="1"/>
  <c r="L33" i="1"/>
  <c r="M33" i="1"/>
  <c r="N33" i="1"/>
  <c r="O33" i="1"/>
  <c r="P33" i="1"/>
  <c r="Q33" i="1"/>
  <c r="R33" i="1"/>
  <c r="T33" i="1"/>
  <c r="AR33" i="1"/>
  <c r="F33" i="1"/>
  <c r="BO33" i="1"/>
  <c r="CL33" i="1"/>
  <c r="DI33" i="1"/>
  <c r="EF33" i="1"/>
  <c r="FC33" i="1"/>
  <c r="FZ33" i="1"/>
  <c r="GW33" i="1"/>
  <c r="I34" i="1"/>
  <c r="J34" i="1"/>
  <c r="H34" i="1"/>
  <c r="K34" i="1"/>
  <c r="L34" i="1"/>
  <c r="M34" i="1"/>
  <c r="N34" i="1"/>
  <c r="O34" i="1"/>
  <c r="P34" i="1"/>
  <c r="Q34" i="1"/>
  <c r="R34" i="1"/>
  <c r="T34" i="1"/>
  <c r="AR34" i="1"/>
  <c r="G34" i="1"/>
  <c r="BO34" i="1"/>
  <c r="CL34" i="1"/>
  <c r="DI34" i="1"/>
  <c r="EF34" i="1"/>
  <c r="FC34" i="1"/>
  <c r="FZ34" i="1"/>
  <c r="GW34" i="1"/>
  <c r="G35" i="1"/>
  <c r="I35" i="1"/>
  <c r="J35" i="1"/>
  <c r="K35" i="1"/>
  <c r="L35" i="1"/>
  <c r="M35" i="1"/>
  <c r="N35" i="1"/>
  <c r="O35" i="1"/>
  <c r="P35" i="1"/>
  <c r="Q35" i="1"/>
  <c r="R35" i="1"/>
  <c r="T35" i="1"/>
  <c r="AR35" i="1"/>
  <c r="BO35" i="1"/>
  <c r="CL35" i="1"/>
  <c r="DI35" i="1"/>
  <c r="EF35" i="1"/>
  <c r="FC35" i="1"/>
  <c r="FZ35" i="1"/>
  <c r="GW35" i="1"/>
  <c r="I36" i="1"/>
  <c r="J36" i="1"/>
  <c r="H36" i="1"/>
  <c r="K36" i="1"/>
  <c r="L36" i="1"/>
  <c r="M36" i="1"/>
  <c r="N36" i="1"/>
  <c r="O36" i="1"/>
  <c r="P36" i="1"/>
  <c r="Q36" i="1"/>
  <c r="R36" i="1"/>
  <c r="T36" i="1"/>
  <c r="AR36" i="1"/>
  <c r="G36" i="1"/>
  <c r="BO36" i="1"/>
  <c r="F36" i="1"/>
  <c r="CL36" i="1"/>
  <c r="DI36" i="1"/>
  <c r="EF36" i="1"/>
  <c r="FC36" i="1"/>
  <c r="FZ36" i="1"/>
  <c r="GW36" i="1"/>
  <c r="G37" i="1"/>
  <c r="I37" i="1"/>
  <c r="J37" i="1"/>
  <c r="K37" i="1"/>
  <c r="L37" i="1"/>
  <c r="M37" i="1"/>
  <c r="N37" i="1"/>
  <c r="O37" i="1"/>
  <c r="P37" i="1"/>
  <c r="Q37" i="1"/>
  <c r="R37" i="1"/>
  <c r="T37" i="1"/>
  <c r="AR37" i="1"/>
  <c r="BO37" i="1"/>
  <c r="CL37" i="1"/>
  <c r="DI37" i="1"/>
  <c r="EF37" i="1"/>
  <c r="FC37" i="1"/>
  <c r="FZ37" i="1"/>
  <c r="GW37" i="1"/>
  <c r="I38" i="1"/>
  <c r="J38" i="1"/>
  <c r="H38" i="1"/>
  <c r="K38" i="1"/>
  <c r="L38" i="1"/>
  <c r="M38" i="1"/>
  <c r="N38" i="1"/>
  <c r="O38" i="1"/>
  <c r="P38" i="1"/>
  <c r="Q38" i="1"/>
  <c r="R38" i="1"/>
  <c r="T38" i="1"/>
  <c r="AR38" i="1"/>
  <c r="G38" i="1"/>
  <c r="BO38" i="1"/>
  <c r="F38" i="1"/>
  <c r="CL38" i="1"/>
  <c r="DI38" i="1"/>
  <c r="EF38" i="1"/>
  <c r="FC38" i="1"/>
  <c r="FZ38" i="1"/>
  <c r="GW38" i="1"/>
  <c r="G39" i="1"/>
  <c r="I39" i="1"/>
  <c r="J39" i="1"/>
  <c r="K39" i="1"/>
  <c r="L39" i="1"/>
  <c r="M39" i="1"/>
  <c r="N39" i="1"/>
  <c r="O39" i="1"/>
  <c r="P39" i="1"/>
  <c r="Q39" i="1"/>
  <c r="R39" i="1"/>
  <c r="T39" i="1"/>
  <c r="AR39" i="1"/>
  <c r="BO39" i="1"/>
  <c r="CL39" i="1"/>
  <c r="DI39" i="1"/>
  <c r="EF39" i="1"/>
  <c r="FC39" i="1"/>
  <c r="FZ39" i="1"/>
  <c r="GW39" i="1"/>
  <c r="I40" i="1"/>
  <c r="J40" i="1"/>
  <c r="H40" i="1"/>
  <c r="K40" i="1"/>
  <c r="L40" i="1"/>
  <c r="M40" i="1"/>
  <c r="N40" i="1"/>
  <c r="O40" i="1"/>
  <c r="P40" i="1"/>
  <c r="Q40" i="1"/>
  <c r="R40" i="1"/>
  <c r="T40" i="1"/>
  <c r="AR40" i="1"/>
  <c r="G40" i="1"/>
  <c r="BO40" i="1"/>
  <c r="F40" i="1"/>
  <c r="CL40" i="1"/>
  <c r="DI40" i="1"/>
  <c r="EF40" i="1"/>
  <c r="FC40" i="1"/>
  <c r="FZ40" i="1"/>
  <c r="GW40" i="1"/>
  <c r="G41" i="1"/>
  <c r="I41" i="1"/>
  <c r="J41" i="1"/>
  <c r="K41" i="1"/>
  <c r="L41" i="1"/>
  <c r="M41" i="1"/>
  <c r="N41" i="1"/>
  <c r="O41" i="1"/>
  <c r="P41" i="1"/>
  <c r="Q41" i="1"/>
  <c r="R41" i="1"/>
  <c r="T41" i="1"/>
  <c r="AR41" i="1"/>
  <c r="BO41" i="1"/>
  <c r="CL41" i="1"/>
  <c r="DI41" i="1"/>
  <c r="EF41" i="1"/>
  <c r="FC41" i="1"/>
  <c r="FZ41" i="1"/>
  <c r="GW41" i="1"/>
  <c r="I42" i="1"/>
  <c r="J42" i="1"/>
  <c r="H42" i="1"/>
  <c r="K42" i="1"/>
  <c r="L42" i="1"/>
  <c r="M42" i="1"/>
  <c r="N42" i="1"/>
  <c r="O42" i="1"/>
  <c r="P42" i="1"/>
  <c r="Q42" i="1"/>
  <c r="R42" i="1"/>
  <c r="T42" i="1"/>
  <c r="AR42" i="1"/>
  <c r="G42" i="1"/>
  <c r="BO42" i="1"/>
  <c r="F42" i="1"/>
  <c r="CL42" i="1"/>
  <c r="DI42" i="1"/>
  <c r="EF42" i="1"/>
  <c r="FC42" i="1"/>
  <c r="FZ42" i="1"/>
  <c r="GW42" i="1"/>
  <c r="G43" i="1"/>
  <c r="I43" i="1"/>
  <c r="J43" i="1"/>
  <c r="K43" i="1"/>
  <c r="L43" i="1"/>
  <c r="M43" i="1"/>
  <c r="N43" i="1"/>
  <c r="O43" i="1"/>
  <c r="P43" i="1"/>
  <c r="Q43" i="1"/>
  <c r="R43" i="1"/>
  <c r="T43" i="1"/>
  <c r="AR43" i="1"/>
  <c r="BO43" i="1"/>
  <c r="CL43" i="1"/>
  <c r="DI43" i="1"/>
  <c r="EF43" i="1"/>
  <c r="FC43" i="1"/>
  <c r="FZ43" i="1"/>
  <c r="GW43" i="1"/>
  <c r="I44" i="1"/>
  <c r="J44" i="1"/>
  <c r="H44" i="1"/>
  <c r="K44" i="1"/>
  <c r="L44" i="1"/>
  <c r="M44" i="1"/>
  <c r="N44" i="1"/>
  <c r="O44" i="1"/>
  <c r="P44" i="1"/>
  <c r="Q44" i="1"/>
  <c r="R44" i="1"/>
  <c r="T44" i="1"/>
  <c r="AR44" i="1"/>
  <c r="G44" i="1"/>
  <c r="BO44" i="1"/>
  <c r="F44" i="1"/>
  <c r="CL44" i="1"/>
  <c r="DI44" i="1"/>
  <c r="EF44" i="1"/>
  <c r="FC44" i="1"/>
  <c r="FZ44" i="1"/>
  <c r="GW44" i="1"/>
  <c r="G45" i="1"/>
  <c r="I45" i="1"/>
  <c r="J45" i="1"/>
  <c r="K45" i="1"/>
  <c r="L45" i="1"/>
  <c r="M45" i="1"/>
  <c r="N45" i="1"/>
  <c r="O45" i="1"/>
  <c r="P45" i="1"/>
  <c r="Q45" i="1"/>
  <c r="R45" i="1"/>
  <c r="T45" i="1"/>
  <c r="AR45" i="1"/>
  <c r="BO45" i="1"/>
  <c r="CL45" i="1"/>
  <c r="DI45" i="1"/>
  <c r="EF45" i="1"/>
  <c r="FC45" i="1"/>
  <c r="FZ45" i="1"/>
  <c r="GW45" i="1"/>
  <c r="I46" i="1"/>
  <c r="J46" i="1"/>
  <c r="H46" i="1"/>
  <c r="K46" i="1"/>
  <c r="L46" i="1"/>
  <c r="M46" i="1"/>
  <c r="N46" i="1"/>
  <c r="O46" i="1"/>
  <c r="P46" i="1"/>
  <c r="Q46" i="1"/>
  <c r="R46" i="1"/>
  <c r="T46" i="1"/>
  <c r="AR46" i="1"/>
  <c r="G46" i="1"/>
  <c r="BO46" i="1"/>
  <c r="F46" i="1"/>
  <c r="CL46" i="1"/>
  <c r="DI46" i="1"/>
  <c r="EF46" i="1"/>
  <c r="FC46" i="1"/>
  <c r="FZ46" i="1"/>
  <c r="GW46" i="1"/>
  <c r="G47" i="1"/>
  <c r="I47" i="1"/>
  <c r="J47" i="1"/>
  <c r="K47" i="1"/>
  <c r="L47" i="1"/>
  <c r="M47" i="1"/>
  <c r="N47" i="1"/>
  <c r="O47" i="1"/>
  <c r="P47" i="1"/>
  <c r="Q47" i="1"/>
  <c r="R47" i="1"/>
  <c r="T47" i="1"/>
  <c r="AR47" i="1"/>
  <c r="BO47" i="1"/>
  <c r="CL47" i="1"/>
  <c r="DI47" i="1"/>
  <c r="EF47" i="1"/>
  <c r="FC47" i="1"/>
  <c r="FZ47" i="1"/>
  <c r="GW47" i="1"/>
  <c r="I48" i="1"/>
  <c r="J48" i="1"/>
  <c r="H48" i="1"/>
  <c r="K48" i="1"/>
  <c r="L48" i="1"/>
  <c r="M48" i="1"/>
  <c r="N48" i="1"/>
  <c r="O48" i="1"/>
  <c r="P48" i="1"/>
  <c r="Q48" i="1"/>
  <c r="R48" i="1"/>
  <c r="T48" i="1"/>
  <c r="AR48" i="1"/>
  <c r="G48" i="1"/>
  <c r="BO48" i="1"/>
  <c r="F48" i="1"/>
  <c r="CL48" i="1"/>
  <c r="DI48" i="1"/>
  <c r="EF48" i="1"/>
  <c r="FC48" i="1"/>
  <c r="FZ48" i="1"/>
  <c r="GW48" i="1"/>
  <c r="G49" i="1"/>
  <c r="I49" i="1"/>
  <c r="J49" i="1"/>
  <c r="K49" i="1"/>
  <c r="L49" i="1"/>
  <c r="M49" i="1"/>
  <c r="N49" i="1"/>
  <c r="O49" i="1"/>
  <c r="P49" i="1"/>
  <c r="Q49" i="1"/>
  <c r="R49" i="1"/>
  <c r="T49" i="1"/>
  <c r="AR49" i="1"/>
  <c r="BO49" i="1"/>
  <c r="CL49" i="1"/>
  <c r="DI49" i="1"/>
  <c r="EF49" i="1"/>
  <c r="FC49" i="1"/>
  <c r="FZ49" i="1"/>
  <c r="GW49" i="1"/>
  <c r="I50" i="1"/>
  <c r="J50" i="1"/>
  <c r="H50" i="1"/>
  <c r="K50" i="1"/>
  <c r="L50" i="1"/>
  <c r="M50" i="1"/>
  <c r="N50" i="1"/>
  <c r="O50" i="1"/>
  <c r="P50" i="1"/>
  <c r="Q50" i="1"/>
  <c r="R50" i="1"/>
  <c r="T50" i="1"/>
  <c r="AR50" i="1"/>
  <c r="G50" i="1"/>
  <c r="BO50" i="1"/>
  <c r="F50" i="1"/>
  <c r="CL50" i="1"/>
  <c r="DI50" i="1"/>
  <c r="EF50" i="1"/>
  <c r="FC50" i="1"/>
  <c r="FZ50" i="1"/>
  <c r="GW50" i="1"/>
  <c r="G51" i="1"/>
  <c r="I51" i="1"/>
  <c r="J51" i="1"/>
  <c r="K51" i="1"/>
  <c r="L51" i="1"/>
  <c r="M51" i="1"/>
  <c r="N51" i="1"/>
  <c r="O51" i="1"/>
  <c r="P51" i="1"/>
  <c r="Q51" i="1"/>
  <c r="R51" i="1"/>
  <c r="T51" i="1"/>
  <c r="AR51" i="1"/>
  <c r="BO51" i="1"/>
  <c r="CL51" i="1"/>
  <c r="DI51" i="1"/>
  <c r="EF51" i="1"/>
  <c r="FC51" i="1"/>
  <c r="FZ51" i="1"/>
  <c r="GW51" i="1"/>
  <c r="I52" i="1"/>
  <c r="J52" i="1"/>
  <c r="H52" i="1"/>
  <c r="K52" i="1"/>
  <c r="L52" i="1"/>
  <c r="M52" i="1"/>
  <c r="N52" i="1"/>
  <c r="O52" i="1"/>
  <c r="P52" i="1"/>
  <c r="Q52" i="1"/>
  <c r="R52" i="1"/>
  <c r="T52" i="1"/>
  <c r="AR52" i="1"/>
  <c r="BO52" i="1"/>
  <c r="CL52" i="1"/>
  <c r="DI52" i="1"/>
  <c r="EF52" i="1"/>
  <c r="FC52" i="1"/>
  <c r="FZ52" i="1"/>
  <c r="GW52" i="1"/>
  <c r="I53" i="1"/>
  <c r="H53" i="1"/>
  <c r="J53" i="1"/>
  <c r="K53" i="1"/>
  <c r="L53" i="1"/>
  <c r="M53" i="1"/>
  <c r="N53" i="1"/>
  <c r="O53" i="1"/>
  <c r="P53" i="1"/>
  <c r="Q53" i="1"/>
  <c r="R53" i="1"/>
  <c r="T53" i="1"/>
  <c r="AR53" i="1"/>
  <c r="G53" i="1"/>
  <c r="BO53" i="1"/>
  <c r="CL53" i="1"/>
  <c r="DI53" i="1"/>
  <c r="EF53" i="1"/>
  <c r="FC53" i="1"/>
  <c r="FZ53" i="1"/>
  <c r="GW53" i="1"/>
  <c r="I54" i="1"/>
  <c r="J54" i="1"/>
  <c r="K54" i="1"/>
  <c r="L54" i="1"/>
  <c r="M54" i="1"/>
  <c r="N54" i="1"/>
  <c r="O54" i="1"/>
  <c r="P54" i="1"/>
  <c r="Q54" i="1"/>
  <c r="R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K56" i="1"/>
  <c r="L56" i="1"/>
  <c r="M56" i="1"/>
  <c r="N56" i="1"/>
  <c r="O56" i="1"/>
  <c r="P56" i="1"/>
  <c r="Q56" i="1"/>
  <c r="R56" i="1"/>
  <c r="T56" i="1"/>
  <c r="U56" i="1"/>
  <c r="AR56" i="1"/>
  <c r="BO56" i="1"/>
  <c r="BP56" i="1"/>
  <c r="I56" i="1"/>
  <c r="BR56" i="1"/>
  <c r="J56" i="1"/>
  <c r="BX56" i="1"/>
  <c r="CL56" i="1"/>
  <c r="DI56" i="1"/>
  <c r="EF56" i="1"/>
  <c r="FC56" i="1"/>
  <c r="FZ56" i="1"/>
  <c r="GW56" i="1"/>
  <c r="I57" i="1"/>
  <c r="H57" i="1"/>
  <c r="J57" i="1"/>
  <c r="K57" i="1"/>
  <c r="L57" i="1"/>
  <c r="M57" i="1"/>
  <c r="N57" i="1"/>
  <c r="O57" i="1"/>
  <c r="P57" i="1"/>
  <c r="Q57" i="1"/>
  <c r="R57" i="1"/>
  <c r="T57" i="1"/>
  <c r="AR57" i="1"/>
  <c r="G57" i="1"/>
  <c r="BO57" i="1"/>
  <c r="CL57" i="1"/>
  <c r="DI57" i="1"/>
  <c r="EF57" i="1"/>
  <c r="FC57" i="1"/>
  <c r="FZ57" i="1"/>
  <c r="GW57" i="1"/>
  <c r="I58" i="1"/>
  <c r="H58" i="1"/>
  <c r="J58" i="1"/>
  <c r="K58" i="1"/>
  <c r="L58" i="1"/>
  <c r="M58" i="1"/>
  <c r="N58" i="1"/>
  <c r="O58" i="1"/>
  <c r="P58" i="1"/>
  <c r="Q58" i="1"/>
  <c r="R58" i="1"/>
  <c r="T58" i="1"/>
  <c r="AR58" i="1"/>
  <c r="F58" i="1"/>
  <c r="BO58" i="1"/>
  <c r="CL58" i="1"/>
  <c r="DI58" i="1"/>
  <c r="EF58" i="1"/>
  <c r="FC58" i="1"/>
  <c r="FZ58" i="1"/>
  <c r="GW58" i="1"/>
  <c r="I59" i="1"/>
  <c r="H59" i="1"/>
  <c r="J59" i="1"/>
  <c r="K59" i="1"/>
  <c r="L59" i="1"/>
  <c r="M59" i="1"/>
  <c r="N59" i="1"/>
  <c r="O59" i="1"/>
  <c r="P59" i="1"/>
  <c r="Q59" i="1"/>
  <c r="R59" i="1"/>
  <c r="T59" i="1"/>
  <c r="AR59" i="1"/>
  <c r="G59" i="1"/>
  <c r="BO59" i="1"/>
  <c r="CL59" i="1"/>
  <c r="DI59" i="1"/>
  <c r="EF59" i="1"/>
  <c r="FC59" i="1"/>
  <c r="FZ59" i="1"/>
  <c r="GW59" i="1"/>
  <c r="I60" i="1"/>
  <c r="H60" i="1"/>
  <c r="J60" i="1"/>
  <c r="K60" i="1"/>
  <c r="L60" i="1"/>
  <c r="M60" i="1"/>
  <c r="N60" i="1"/>
  <c r="O60" i="1"/>
  <c r="P60" i="1"/>
  <c r="Q60" i="1"/>
  <c r="R60" i="1"/>
  <c r="T60" i="1"/>
  <c r="AR60" i="1"/>
  <c r="F60" i="1"/>
  <c r="BO60" i="1"/>
  <c r="CL60" i="1"/>
  <c r="DI60" i="1"/>
  <c r="EF60" i="1"/>
  <c r="FC60" i="1"/>
  <c r="FZ60" i="1"/>
  <c r="GW60" i="1"/>
  <c r="I61" i="1"/>
  <c r="H61" i="1"/>
  <c r="J61" i="1"/>
  <c r="K61" i="1"/>
  <c r="L61" i="1"/>
  <c r="M61" i="1"/>
  <c r="N61" i="1"/>
  <c r="O61" i="1"/>
  <c r="P61" i="1"/>
  <c r="Q61" i="1"/>
  <c r="R61" i="1"/>
  <c r="T61" i="1"/>
  <c r="AR61" i="1"/>
  <c r="G61" i="1"/>
  <c r="BO61" i="1"/>
  <c r="CL61" i="1"/>
  <c r="DI61" i="1"/>
  <c r="EF61" i="1"/>
  <c r="FC61" i="1"/>
  <c r="FZ61" i="1"/>
  <c r="GW61" i="1"/>
  <c r="I62" i="1"/>
  <c r="H62" i="1"/>
  <c r="J62" i="1"/>
  <c r="K62" i="1"/>
  <c r="L62" i="1"/>
  <c r="M62" i="1"/>
  <c r="N62" i="1"/>
  <c r="O62" i="1"/>
  <c r="P62" i="1"/>
  <c r="Q62" i="1"/>
  <c r="R62" i="1"/>
  <c r="T62" i="1"/>
  <c r="AR62" i="1"/>
  <c r="F62" i="1"/>
  <c r="BO62" i="1"/>
  <c r="CL62" i="1"/>
  <c r="DI62" i="1"/>
  <c r="EF62" i="1"/>
  <c r="FC62" i="1"/>
  <c r="FZ62" i="1"/>
  <c r="GW62" i="1"/>
  <c r="I63" i="1"/>
  <c r="H63" i="1"/>
  <c r="J63" i="1"/>
  <c r="K63" i="1"/>
  <c r="L63" i="1"/>
  <c r="M63" i="1"/>
  <c r="N63" i="1"/>
  <c r="O63" i="1"/>
  <c r="P63" i="1"/>
  <c r="Q63" i="1"/>
  <c r="R63" i="1"/>
  <c r="T63" i="1"/>
  <c r="AR63" i="1"/>
  <c r="G63" i="1"/>
  <c r="BO63" i="1"/>
  <c r="CL63" i="1"/>
  <c r="DI63" i="1"/>
  <c r="EF63" i="1"/>
  <c r="FC63" i="1"/>
  <c r="FZ63" i="1"/>
  <c r="GW63" i="1"/>
  <c r="I64" i="1"/>
  <c r="H64" i="1"/>
  <c r="J64" i="1"/>
  <c r="K64" i="1"/>
  <c r="L64" i="1"/>
  <c r="M64" i="1"/>
  <c r="N64" i="1"/>
  <c r="O64" i="1"/>
  <c r="P64" i="1"/>
  <c r="Q64" i="1"/>
  <c r="R64" i="1"/>
  <c r="T64" i="1"/>
  <c r="AR64" i="1"/>
  <c r="F64" i="1"/>
  <c r="BO64" i="1"/>
  <c r="CL64" i="1"/>
  <c r="DI64" i="1"/>
  <c r="EF64" i="1"/>
  <c r="FC64" i="1"/>
  <c r="FZ64" i="1"/>
  <c r="GW64" i="1"/>
  <c r="I65" i="1"/>
  <c r="H65" i="1"/>
  <c r="J65" i="1"/>
  <c r="K65" i="1"/>
  <c r="L65" i="1"/>
  <c r="M65" i="1"/>
  <c r="N65" i="1"/>
  <c r="O65" i="1"/>
  <c r="P65" i="1"/>
  <c r="Q65" i="1"/>
  <c r="R65" i="1"/>
  <c r="T65" i="1"/>
  <c r="AR65" i="1"/>
  <c r="G65" i="1"/>
  <c r="BO65" i="1"/>
  <c r="CL65" i="1"/>
  <c r="DI65" i="1"/>
  <c r="EF65" i="1"/>
  <c r="FC65" i="1"/>
  <c r="FZ65" i="1"/>
  <c r="GW65" i="1"/>
  <c r="I66" i="1"/>
  <c r="H66" i="1"/>
  <c r="J66" i="1"/>
  <c r="K66" i="1"/>
  <c r="L66" i="1"/>
  <c r="M66" i="1"/>
  <c r="N66" i="1"/>
  <c r="O66" i="1"/>
  <c r="P66" i="1"/>
  <c r="Q66" i="1"/>
  <c r="R66" i="1"/>
  <c r="T66" i="1"/>
  <c r="AR66" i="1"/>
  <c r="F66" i="1"/>
  <c r="BO66" i="1"/>
  <c r="CL66" i="1"/>
  <c r="DI66" i="1"/>
  <c r="EF66" i="1"/>
  <c r="FC66" i="1"/>
  <c r="FZ66" i="1"/>
  <c r="GW66" i="1"/>
  <c r="I67" i="1"/>
  <c r="H67" i="1"/>
  <c r="J67" i="1"/>
  <c r="K67" i="1"/>
  <c r="L67" i="1"/>
  <c r="M67" i="1"/>
  <c r="N67" i="1"/>
  <c r="O67" i="1"/>
  <c r="P67" i="1"/>
  <c r="Q67" i="1"/>
  <c r="R67" i="1"/>
  <c r="T67" i="1"/>
  <c r="AR67" i="1"/>
  <c r="G67" i="1"/>
  <c r="BO67" i="1"/>
  <c r="CL67" i="1"/>
  <c r="DI67" i="1"/>
  <c r="EF67" i="1"/>
  <c r="FC67" i="1"/>
  <c r="FZ67" i="1"/>
  <c r="GW67" i="1"/>
  <c r="I68" i="1"/>
  <c r="H68" i="1"/>
  <c r="J68" i="1"/>
  <c r="K68" i="1"/>
  <c r="L68" i="1"/>
  <c r="M68" i="1"/>
  <c r="N68" i="1"/>
  <c r="O68" i="1"/>
  <c r="P68" i="1"/>
  <c r="Q68" i="1"/>
  <c r="R68" i="1"/>
  <c r="T68" i="1"/>
  <c r="AR68" i="1"/>
  <c r="F68" i="1"/>
  <c r="BO68" i="1"/>
  <c r="CL68" i="1"/>
  <c r="DI68" i="1"/>
  <c r="EF68" i="1"/>
  <c r="FC68" i="1"/>
  <c r="FZ68" i="1"/>
  <c r="GW68" i="1"/>
  <c r="I69" i="1"/>
  <c r="H69" i="1"/>
  <c r="J69" i="1"/>
  <c r="K69" i="1"/>
  <c r="L69" i="1"/>
  <c r="M69" i="1"/>
  <c r="N69" i="1"/>
  <c r="O69" i="1"/>
  <c r="P69" i="1"/>
  <c r="Q69" i="1"/>
  <c r="R69" i="1"/>
  <c r="T69" i="1"/>
  <c r="AR69" i="1"/>
  <c r="G69" i="1"/>
  <c r="BO69" i="1"/>
  <c r="CL69" i="1"/>
  <c r="DI69" i="1"/>
  <c r="EF69" i="1"/>
  <c r="FC69" i="1"/>
  <c r="FZ69" i="1"/>
  <c r="GW69" i="1"/>
  <c r="I70" i="1"/>
  <c r="H70" i="1"/>
  <c r="J70" i="1"/>
  <c r="K70" i="1"/>
  <c r="L70" i="1"/>
  <c r="M70" i="1"/>
  <c r="N70" i="1"/>
  <c r="O70" i="1"/>
  <c r="P70" i="1"/>
  <c r="Q70" i="1"/>
  <c r="R70" i="1"/>
  <c r="T70" i="1"/>
  <c r="AR70" i="1"/>
  <c r="F70" i="1"/>
  <c r="BO70" i="1"/>
  <c r="CL70" i="1"/>
  <c r="DI70" i="1"/>
  <c r="EF70" i="1"/>
  <c r="FC70" i="1"/>
  <c r="FZ70" i="1"/>
  <c r="GW70" i="1"/>
  <c r="I71" i="1"/>
  <c r="H71" i="1"/>
  <c r="J71" i="1"/>
  <c r="K71" i="1"/>
  <c r="L71" i="1"/>
  <c r="M71" i="1"/>
  <c r="N71" i="1"/>
  <c r="O71" i="1"/>
  <c r="P71" i="1"/>
  <c r="Q71" i="1"/>
  <c r="R71" i="1"/>
  <c r="T71" i="1"/>
  <c r="AR71" i="1"/>
  <c r="G71" i="1"/>
  <c r="BO71" i="1"/>
  <c r="CL71" i="1"/>
  <c r="DI71" i="1"/>
  <c r="EF71" i="1"/>
  <c r="FC71" i="1"/>
  <c r="FZ71" i="1"/>
  <c r="GW71" i="1"/>
  <c r="I72" i="1"/>
  <c r="H72" i="1"/>
  <c r="J72" i="1"/>
  <c r="K72" i="1"/>
  <c r="L72" i="1"/>
  <c r="M72" i="1"/>
  <c r="N72" i="1"/>
  <c r="O72" i="1"/>
  <c r="P72" i="1"/>
  <c r="Q72" i="1"/>
  <c r="R72" i="1"/>
  <c r="T72" i="1"/>
  <c r="AR72" i="1"/>
  <c r="F72" i="1"/>
  <c r="BO72" i="1"/>
  <c r="CL72" i="1"/>
  <c r="DI72" i="1"/>
  <c r="EF72" i="1"/>
  <c r="FC72" i="1"/>
  <c r="FZ72" i="1"/>
  <c r="GW72" i="1"/>
  <c r="J73" i="1"/>
  <c r="K73" i="1"/>
  <c r="L73" i="1"/>
  <c r="N73" i="1"/>
  <c r="O73" i="1"/>
  <c r="P73" i="1"/>
  <c r="Q73" i="1"/>
  <c r="R73" i="1"/>
  <c r="U73" i="1"/>
  <c r="AR73" i="1"/>
  <c r="G73" i="1"/>
  <c r="BO73" i="1"/>
  <c r="CL73" i="1"/>
  <c r="DI73" i="1"/>
  <c r="DJ73" i="1"/>
  <c r="I73" i="1"/>
  <c r="DR73" i="1"/>
  <c r="DS73" i="1"/>
  <c r="M73" i="1"/>
  <c r="M87" i="1"/>
  <c r="M118" i="1"/>
  <c r="EE73" i="1"/>
  <c r="T73" i="1"/>
  <c r="EF73" i="1"/>
  <c r="FC73" i="1"/>
  <c r="FZ73" i="1"/>
  <c r="GW73" i="1"/>
  <c r="I74" i="1"/>
  <c r="J74" i="1"/>
  <c r="K74" i="1"/>
  <c r="L74" i="1"/>
  <c r="M74" i="1"/>
  <c r="N74" i="1"/>
  <c r="O74" i="1"/>
  <c r="P74" i="1"/>
  <c r="Q74" i="1"/>
  <c r="Q87" i="1"/>
  <c r="Q118" i="1"/>
  <c r="R74" i="1"/>
  <c r="T74" i="1"/>
  <c r="AR74" i="1"/>
  <c r="BO74" i="1"/>
  <c r="CL74" i="1"/>
  <c r="DI74" i="1"/>
  <c r="EF74" i="1"/>
  <c r="FC74" i="1"/>
  <c r="FZ74" i="1"/>
  <c r="GW74" i="1"/>
  <c r="I75" i="1"/>
  <c r="J75" i="1"/>
  <c r="H75" i="1"/>
  <c r="K75" i="1"/>
  <c r="L75" i="1"/>
  <c r="M75" i="1"/>
  <c r="N75" i="1"/>
  <c r="O75" i="1"/>
  <c r="P75" i="1"/>
  <c r="Q75" i="1"/>
  <c r="R75" i="1"/>
  <c r="T75" i="1"/>
  <c r="AR75" i="1"/>
  <c r="BO75" i="1"/>
  <c r="F75" i="1"/>
  <c r="CL75" i="1"/>
  <c r="DI75" i="1"/>
  <c r="DI87" i="1"/>
  <c r="EF75" i="1"/>
  <c r="FC75" i="1"/>
  <c r="FZ75" i="1"/>
  <c r="GW75" i="1"/>
  <c r="I76" i="1"/>
  <c r="J76" i="1"/>
  <c r="K76" i="1"/>
  <c r="L76" i="1"/>
  <c r="M76" i="1"/>
  <c r="N76" i="1"/>
  <c r="O76" i="1"/>
  <c r="P76" i="1"/>
  <c r="Q76" i="1"/>
  <c r="R76" i="1"/>
  <c r="T76" i="1"/>
  <c r="AR76" i="1"/>
  <c r="BO76" i="1"/>
  <c r="CL76" i="1"/>
  <c r="DI76" i="1"/>
  <c r="EF76" i="1"/>
  <c r="FC76" i="1"/>
  <c r="FZ76" i="1"/>
  <c r="GW76" i="1"/>
  <c r="I77" i="1"/>
  <c r="J77" i="1"/>
  <c r="H77" i="1"/>
  <c r="K77" i="1"/>
  <c r="L77" i="1"/>
  <c r="M77" i="1"/>
  <c r="N77" i="1"/>
  <c r="O77" i="1"/>
  <c r="P77" i="1"/>
  <c r="Q77" i="1"/>
  <c r="R77" i="1"/>
  <c r="T77" i="1"/>
  <c r="AR77" i="1"/>
  <c r="BO77" i="1"/>
  <c r="F77" i="1"/>
  <c r="CL77" i="1"/>
  <c r="DI77" i="1"/>
  <c r="EF77" i="1"/>
  <c r="FC77" i="1"/>
  <c r="FZ77" i="1"/>
  <c r="GW77" i="1"/>
  <c r="I78" i="1"/>
  <c r="J78" i="1"/>
  <c r="K78" i="1"/>
  <c r="L78" i="1"/>
  <c r="M78" i="1"/>
  <c r="N78" i="1"/>
  <c r="O78" i="1"/>
  <c r="P78" i="1"/>
  <c r="Q78" i="1"/>
  <c r="R78" i="1"/>
  <c r="T78" i="1"/>
  <c r="AR78" i="1"/>
  <c r="BO78" i="1"/>
  <c r="CL78" i="1"/>
  <c r="DI78" i="1"/>
  <c r="EF78" i="1"/>
  <c r="FC78" i="1"/>
  <c r="FZ78" i="1"/>
  <c r="GW78" i="1"/>
  <c r="I79" i="1"/>
  <c r="J79" i="1"/>
  <c r="H79" i="1"/>
  <c r="K79" i="1"/>
  <c r="L79" i="1"/>
  <c r="M79" i="1"/>
  <c r="N79" i="1"/>
  <c r="O79" i="1"/>
  <c r="P79" i="1"/>
  <c r="Q79" i="1"/>
  <c r="R79" i="1"/>
  <c r="T79" i="1"/>
  <c r="AR79" i="1"/>
  <c r="BO79" i="1"/>
  <c r="F79" i="1"/>
  <c r="CL79" i="1"/>
  <c r="DI79" i="1"/>
  <c r="EF79" i="1"/>
  <c r="FC79" i="1"/>
  <c r="FZ79" i="1"/>
  <c r="GW79" i="1"/>
  <c r="I80" i="1"/>
  <c r="J80" i="1"/>
  <c r="K80" i="1"/>
  <c r="L80" i="1"/>
  <c r="M80" i="1"/>
  <c r="N80" i="1"/>
  <c r="O80" i="1"/>
  <c r="P80" i="1"/>
  <c r="Q80" i="1"/>
  <c r="R80" i="1"/>
  <c r="T80" i="1"/>
  <c r="AR80" i="1"/>
  <c r="BO80" i="1"/>
  <c r="CL80" i="1"/>
  <c r="DI80" i="1"/>
  <c r="EF80" i="1"/>
  <c r="FC80" i="1"/>
  <c r="FZ80" i="1"/>
  <c r="GW80" i="1"/>
  <c r="I81" i="1"/>
  <c r="J81" i="1"/>
  <c r="H81" i="1"/>
  <c r="K81" i="1"/>
  <c r="L81" i="1"/>
  <c r="M81" i="1"/>
  <c r="N81" i="1"/>
  <c r="O81" i="1"/>
  <c r="P81" i="1"/>
  <c r="Q81" i="1"/>
  <c r="R81" i="1"/>
  <c r="T81" i="1"/>
  <c r="AR81" i="1"/>
  <c r="BO81" i="1"/>
  <c r="F81" i="1"/>
  <c r="CL81" i="1"/>
  <c r="DI81" i="1"/>
  <c r="EF81" i="1"/>
  <c r="FC81" i="1"/>
  <c r="FZ81" i="1"/>
  <c r="GW81" i="1"/>
  <c r="I82" i="1"/>
  <c r="J82" i="1"/>
  <c r="K82" i="1"/>
  <c r="L82" i="1"/>
  <c r="M82" i="1"/>
  <c r="N82" i="1"/>
  <c r="O82" i="1"/>
  <c r="P82" i="1"/>
  <c r="Q82" i="1"/>
  <c r="R82" i="1"/>
  <c r="T82" i="1"/>
  <c r="AR82" i="1"/>
  <c r="BO82" i="1"/>
  <c r="CL82" i="1"/>
  <c r="DI82" i="1"/>
  <c r="EF82" i="1"/>
  <c r="FC82" i="1"/>
  <c r="FZ82" i="1"/>
  <c r="GW82" i="1"/>
  <c r="I83" i="1"/>
  <c r="J83" i="1"/>
  <c r="H83" i="1"/>
  <c r="K83" i="1"/>
  <c r="L83" i="1"/>
  <c r="M83" i="1"/>
  <c r="N83" i="1"/>
  <c r="O83" i="1"/>
  <c r="P83" i="1"/>
  <c r="Q83" i="1"/>
  <c r="R83" i="1"/>
  <c r="T83" i="1"/>
  <c r="AR83" i="1"/>
  <c r="BO83" i="1"/>
  <c r="F83" i="1"/>
  <c r="CL83" i="1"/>
  <c r="DI83" i="1"/>
  <c r="EF83" i="1"/>
  <c r="FC83" i="1"/>
  <c r="FZ83" i="1"/>
  <c r="GW83" i="1"/>
  <c r="I84" i="1"/>
  <c r="J84" i="1"/>
  <c r="K84" i="1"/>
  <c r="L84" i="1"/>
  <c r="M84" i="1"/>
  <c r="N84" i="1"/>
  <c r="O84" i="1"/>
  <c r="P84" i="1"/>
  <c r="Q84" i="1"/>
  <c r="R84" i="1"/>
  <c r="T84" i="1"/>
  <c r="AR84" i="1"/>
  <c r="BO84" i="1"/>
  <c r="CL84" i="1"/>
  <c r="DI84" i="1"/>
  <c r="EF84" i="1"/>
  <c r="FC84" i="1"/>
  <c r="FZ84" i="1"/>
  <c r="GW84" i="1"/>
  <c r="I85" i="1"/>
  <c r="J85" i="1"/>
  <c r="H85" i="1"/>
  <c r="K85" i="1"/>
  <c r="L85" i="1"/>
  <c r="M85" i="1"/>
  <c r="N85" i="1"/>
  <c r="O85" i="1"/>
  <c r="P85" i="1"/>
  <c r="Q85" i="1"/>
  <c r="R85" i="1"/>
  <c r="U85" i="1"/>
  <c r="AR85" i="1"/>
  <c r="BO85" i="1"/>
  <c r="CL85" i="1"/>
  <c r="DI85" i="1"/>
  <c r="EF85" i="1"/>
  <c r="FC85" i="1"/>
  <c r="FZ85" i="1"/>
  <c r="GT85" i="1"/>
  <c r="GV85" i="1"/>
  <c r="I86" i="1"/>
  <c r="J86" i="1"/>
  <c r="H86" i="1"/>
  <c r="K86" i="1"/>
  <c r="L86" i="1"/>
  <c r="M86" i="1"/>
  <c r="N86" i="1"/>
  <c r="O86" i="1"/>
  <c r="P86" i="1"/>
  <c r="Q86" i="1"/>
  <c r="R86" i="1"/>
  <c r="T86" i="1"/>
  <c r="AR86" i="1"/>
  <c r="G86" i="1"/>
  <c r="BO86" i="1"/>
  <c r="F86" i="1"/>
  <c r="CL86" i="1"/>
  <c r="DI86" i="1"/>
  <c r="EF86" i="1"/>
  <c r="FC86" i="1"/>
  <c r="FZ86" i="1"/>
  <c r="GW86" i="1"/>
  <c r="K87" i="1"/>
  <c r="K118" i="1"/>
  <c r="O87" i="1"/>
  <c r="O118" i="1"/>
  <c r="U87" i="1"/>
  <c r="U118" i="1"/>
  <c r="V87" i="1"/>
  <c r="W87" i="1"/>
  <c r="W118" i="1"/>
  <c r="X87" i="1"/>
  <c r="Y87" i="1"/>
  <c r="Y118" i="1"/>
  <c r="Z87" i="1"/>
  <c r="AA87" i="1"/>
  <c r="AA118" i="1"/>
  <c r="AB87" i="1"/>
  <c r="AC87" i="1"/>
  <c r="AC118" i="1"/>
  <c r="AD87" i="1"/>
  <c r="AE87" i="1"/>
  <c r="AE118" i="1"/>
  <c r="AF87" i="1"/>
  <c r="AG87" i="1"/>
  <c r="AG118" i="1"/>
  <c r="AH87" i="1"/>
  <c r="AI87" i="1"/>
  <c r="AI118" i="1"/>
  <c r="AJ87" i="1"/>
  <c r="AK87" i="1"/>
  <c r="AK118" i="1"/>
  <c r="AL87" i="1"/>
  <c r="AM87" i="1"/>
  <c r="AM118" i="1"/>
  <c r="AN87" i="1"/>
  <c r="AO87" i="1"/>
  <c r="AO118" i="1"/>
  <c r="AP87" i="1"/>
  <c r="AQ87" i="1"/>
  <c r="AQ118" i="1"/>
  <c r="AS87" i="1"/>
  <c r="AS118" i="1"/>
  <c r="AT87" i="1"/>
  <c r="AU87" i="1"/>
  <c r="AU118" i="1"/>
  <c r="AV87" i="1"/>
  <c r="AW87" i="1"/>
  <c r="AW118" i="1"/>
  <c r="AX87" i="1"/>
  <c r="AY87" i="1"/>
  <c r="AY118" i="1"/>
  <c r="AZ87" i="1"/>
  <c r="BA87" i="1"/>
  <c r="BA118" i="1"/>
  <c r="BB87" i="1"/>
  <c r="BC87" i="1"/>
  <c r="BC118" i="1"/>
  <c r="BD87" i="1"/>
  <c r="BE87" i="1"/>
  <c r="BE118" i="1"/>
  <c r="BF87" i="1"/>
  <c r="BG87" i="1"/>
  <c r="BG118" i="1"/>
  <c r="BH87" i="1"/>
  <c r="BI87" i="1"/>
  <c r="BI118" i="1"/>
  <c r="BJ87" i="1"/>
  <c r="BK87" i="1"/>
  <c r="BK118" i="1"/>
  <c r="BL87" i="1"/>
  <c r="BM87" i="1"/>
  <c r="BM118" i="1"/>
  <c r="BN87" i="1"/>
  <c r="BO87" i="1"/>
  <c r="BO118" i="1"/>
  <c r="BP87" i="1"/>
  <c r="BQ87" i="1"/>
  <c r="BQ118" i="1"/>
  <c r="BR87" i="1"/>
  <c r="BS87" i="1"/>
  <c r="BS118" i="1"/>
  <c r="BT87" i="1"/>
  <c r="BU87" i="1"/>
  <c r="BU118" i="1"/>
  <c r="BV87" i="1"/>
  <c r="BW87" i="1"/>
  <c r="BW118" i="1"/>
  <c r="BX87" i="1"/>
  <c r="BY87" i="1"/>
  <c r="BY118" i="1"/>
  <c r="BZ87" i="1"/>
  <c r="CA87" i="1"/>
  <c r="CA118" i="1"/>
  <c r="CB87" i="1"/>
  <c r="CC87" i="1"/>
  <c r="CC118" i="1"/>
  <c r="CD87" i="1"/>
  <c r="CE87" i="1"/>
  <c r="CE118" i="1"/>
  <c r="CF87" i="1"/>
  <c r="CG87" i="1"/>
  <c r="CG118" i="1"/>
  <c r="CH87" i="1"/>
  <c r="CI87" i="1"/>
  <c r="CI118" i="1"/>
  <c r="CJ87" i="1"/>
  <c r="CK87" i="1"/>
  <c r="CK118" i="1"/>
  <c r="CM87" i="1"/>
  <c r="CM118" i="1"/>
  <c r="CN87" i="1"/>
  <c r="CO87" i="1"/>
  <c r="CO118" i="1"/>
  <c r="CP87" i="1"/>
  <c r="CQ87" i="1"/>
  <c r="CQ118" i="1"/>
  <c r="CR87" i="1"/>
  <c r="CS87" i="1"/>
  <c r="CS118" i="1"/>
  <c r="CT87" i="1"/>
  <c r="CU87" i="1"/>
  <c r="CU118" i="1"/>
  <c r="CV87" i="1"/>
  <c r="CW87" i="1"/>
  <c r="CW118" i="1"/>
  <c r="CX87" i="1"/>
  <c r="CY87" i="1"/>
  <c r="CY118" i="1"/>
  <c r="CZ87" i="1"/>
  <c r="DA87" i="1"/>
  <c r="DA118" i="1"/>
  <c r="DB87" i="1"/>
  <c r="DC87" i="1"/>
  <c r="DC118" i="1"/>
  <c r="DD87" i="1"/>
  <c r="DE87" i="1"/>
  <c r="DE118" i="1"/>
  <c r="DF87" i="1"/>
  <c r="DG87" i="1"/>
  <c r="DG118" i="1"/>
  <c r="DH87" i="1"/>
  <c r="DJ87" i="1"/>
  <c r="DK87" i="1"/>
  <c r="DK118" i="1"/>
  <c r="DL87" i="1"/>
  <c r="DM87" i="1"/>
  <c r="DM118" i="1"/>
  <c r="DN87" i="1"/>
  <c r="DO87" i="1"/>
  <c r="DO118" i="1"/>
  <c r="DP87" i="1"/>
  <c r="DQ87" i="1"/>
  <c r="DQ118" i="1"/>
  <c r="DR87" i="1"/>
  <c r="DS87" i="1"/>
  <c r="DS118" i="1"/>
  <c r="DT87" i="1"/>
  <c r="DU87" i="1"/>
  <c r="DU118" i="1"/>
  <c r="DV87" i="1"/>
  <c r="DW87" i="1"/>
  <c r="DW118" i="1"/>
  <c r="DX87" i="1"/>
  <c r="DY87" i="1"/>
  <c r="DY118" i="1"/>
  <c r="DZ87" i="1"/>
  <c r="EA87" i="1"/>
  <c r="EB87" i="1"/>
  <c r="EC87" i="1"/>
  <c r="ED87" i="1"/>
  <c r="EE87" i="1"/>
  <c r="EG87" i="1"/>
  <c r="EG118" i="1"/>
  <c r="EH87" i="1"/>
  <c r="EI87" i="1"/>
  <c r="EI118" i="1"/>
  <c r="EJ87" i="1"/>
  <c r="EK87" i="1"/>
  <c r="EK118" i="1"/>
  <c r="EL87" i="1"/>
  <c r="EM87" i="1"/>
  <c r="EM118" i="1"/>
  <c r="EN87" i="1"/>
  <c r="EO87" i="1"/>
  <c r="EO118" i="1"/>
  <c r="EP87" i="1"/>
  <c r="EQ87" i="1"/>
  <c r="EQ118" i="1"/>
  <c r="ER87" i="1"/>
  <c r="ES87" i="1"/>
  <c r="ES118" i="1"/>
  <c r="ET87" i="1"/>
  <c r="EU87" i="1"/>
  <c r="EU118" i="1"/>
  <c r="EV87" i="1"/>
  <c r="EW87" i="1"/>
  <c r="EW118" i="1"/>
  <c r="EX87" i="1"/>
  <c r="EY87" i="1"/>
  <c r="EY118" i="1"/>
  <c r="EZ87" i="1"/>
  <c r="FA87" i="1"/>
  <c r="FA118" i="1"/>
  <c r="FB87" i="1"/>
  <c r="FC87" i="1"/>
  <c r="FC118" i="1"/>
  <c r="FD87" i="1"/>
  <c r="FE87" i="1"/>
  <c r="FE118" i="1"/>
  <c r="FF87" i="1"/>
  <c r="FG87" i="1"/>
  <c r="FG118" i="1"/>
  <c r="FH87" i="1"/>
  <c r="FI87" i="1"/>
  <c r="FI118" i="1"/>
  <c r="FJ87" i="1"/>
  <c r="FK87" i="1"/>
  <c r="FK118" i="1"/>
  <c r="FL87" i="1"/>
  <c r="FM87" i="1"/>
  <c r="FM118" i="1"/>
  <c r="FN87" i="1"/>
  <c r="FO87" i="1"/>
  <c r="FO118" i="1"/>
  <c r="FP87" i="1"/>
  <c r="FQ87" i="1"/>
  <c r="FQ118" i="1"/>
  <c r="FR87" i="1"/>
  <c r="FS87" i="1"/>
  <c r="FS118" i="1"/>
  <c r="FT87" i="1"/>
  <c r="FU87" i="1"/>
  <c r="FU118" i="1"/>
  <c r="FV87" i="1"/>
  <c r="FW87" i="1"/>
  <c r="FW118" i="1"/>
  <c r="FX87" i="1"/>
  <c r="FY87" i="1"/>
  <c r="FY118" i="1"/>
  <c r="GA87" i="1"/>
  <c r="GB87" i="1"/>
  <c r="GC87" i="1"/>
  <c r="GD87" i="1"/>
  <c r="GE87" i="1"/>
  <c r="GF87" i="1"/>
  <c r="GG87" i="1"/>
  <c r="GH87" i="1"/>
  <c r="GI87" i="1"/>
  <c r="GJ87" i="1"/>
  <c r="GK87" i="1"/>
  <c r="GL87" i="1"/>
  <c r="GM87" i="1"/>
  <c r="GN87" i="1"/>
  <c r="GO87" i="1"/>
  <c r="GP87" i="1"/>
  <c r="GQ87" i="1"/>
  <c r="GR87" i="1"/>
  <c r="GS87" i="1"/>
  <c r="GT87" i="1"/>
  <c r="GU87" i="1"/>
  <c r="I89" i="1"/>
  <c r="J89" i="1"/>
  <c r="K89" i="1"/>
  <c r="L89" i="1"/>
  <c r="M89" i="1"/>
  <c r="N89" i="1"/>
  <c r="O89" i="1"/>
  <c r="P89" i="1"/>
  <c r="Q89" i="1"/>
  <c r="R89" i="1"/>
  <c r="T89" i="1"/>
  <c r="AR89" i="1"/>
  <c r="BO89" i="1"/>
  <c r="CL89" i="1"/>
  <c r="DI89" i="1"/>
  <c r="EF89" i="1"/>
  <c r="FC89" i="1"/>
  <c r="FZ89" i="1"/>
  <c r="GW89" i="1"/>
  <c r="I90" i="1"/>
  <c r="J90" i="1"/>
  <c r="H90" i="1"/>
  <c r="K90" i="1"/>
  <c r="L90" i="1"/>
  <c r="M90" i="1"/>
  <c r="N90" i="1"/>
  <c r="O90" i="1"/>
  <c r="P90" i="1"/>
  <c r="Q90" i="1"/>
  <c r="R90" i="1"/>
  <c r="T90" i="1"/>
  <c r="AR90" i="1"/>
  <c r="BO90" i="1"/>
  <c r="F90" i="1"/>
  <c r="CL90" i="1"/>
  <c r="DI90" i="1"/>
  <c r="EF90" i="1"/>
  <c r="FC90" i="1"/>
  <c r="FZ90" i="1"/>
  <c r="GW90" i="1"/>
  <c r="I91" i="1"/>
  <c r="J91" i="1"/>
  <c r="K91" i="1"/>
  <c r="L91" i="1"/>
  <c r="M91" i="1"/>
  <c r="N91" i="1"/>
  <c r="O91" i="1"/>
  <c r="P91" i="1"/>
  <c r="Q91" i="1"/>
  <c r="R91" i="1"/>
  <c r="T91" i="1"/>
  <c r="AR91" i="1"/>
  <c r="BO91" i="1"/>
  <c r="CL91" i="1"/>
  <c r="DI91" i="1"/>
  <c r="EF91" i="1"/>
  <c r="FC91" i="1"/>
  <c r="FZ91" i="1"/>
  <c r="GW91" i="1"/>
  <c r="I92" i="1"/>
  <c r="J92" i="1"/>
  <c r="H92" i="1"/>
  <c r="K92" i="1"/>
  <c r="L92" i="1"/>
  <c r="M92" i="1"/>
  <c r="N92" i="1"/>
  <c r="O92" i="1"/>
  <c r="P92" i="1"/>
  <c r="Q92" i="1"/>
  <c r="R92" i="1"/>
  <c r="T92" i="1"/>
  <c r="AR92" i="1"/>
  <c r="BO92" i="1"/>
  <c r="F92" i="1"/>
  <c r="CL92" i="1"/>
  <c r="DI92" i="1"/>
  <c r="EF92" i="1"/>
  <c r="FC92" i="1"/>
  <c r="FZ92" i="1"/>
  <c r="GW92" i="1"/>
  <c r="I93" i="1"/>
  <c r="J93" i="1"/>
  <c r="K93" i="1"/>
  <c r="L93" i="1"/>
  <c r="M93" i="1"/>
  <c r="N93" i="1"/>
  <c r="O93" i="1"/>
  <c r="P93" i="1"/>
  <c r="Q93" i="1"/>
  <c r="R93" i="1"/>
  <c r="T93" i="1"/>
  <c r="AR93" i="1"/>
  <c r="BO93" i="1"/>
  <c r="CL93" i="1"/>
  <c r="DI93" i="1"/>
  <c r="EF93" i="1"/>
  <c r="FC93" i="1"/>
  <c r="FZ93" i="1"/>
  <c r="GW93" i="1"/>
  <c r="I94" i="1"/>
  <c r="J94" i="1"/>
  <c r="H94" i="1"/>
  <c r="K94" i="1"/>
  <c r="L94" i="1"/>
  <c r="M94" i="1"/>
  <c r="N94" i="1"/>
  <c r="O94" i="1"/>
  <c r="P94" i="1"/>
  <c r="Q94" i="1"/>
  <c r="R94" i="1"/>
  <c r="T94" i="1"/>
  <c r="AR94" i="1"/>
  <c r="BO94" i="1"/>
  <c r="F94" i="1"/>
  <c r="CL94" i="1"/>
  <c r="DI94" i="1"/>
  <c r="EF94" i="1"/>
  <c r="FC94" i="1"/>
  <c r="FZ94" i="1"/>
  <c r="GW94" i="1"/>
  <c r="I95" i="1"/>
  <c r="J95" i="1"/>
  <c r="K95" i="1"/>
  <c r="L95" i="1"/>
  <c r="M95" i="1"/>
  <c r="N95" i="1"/>
  <c r="O95" i="1"/>
  <c r="P95" i="1"/>
  <c r="Q95" i="1"/>
  <c r="R95" i="1"/>
  <c r="T95" i="1"/>
  <c r="AR95" i="1"/>
  <c r="BO95" i="1"/>
  <c r="CL95" i="1"/>
  <c r="DI95" i="1"/>
  <c r="EF95" i="1"/>
  <c r="FC95" i="1"/>
  <c r="FZ95" i="1"/>
  <c r="GW95" i="1"/>
  <c r="I96" i="1"/>
  <c r="J96" i="1"/>
  <c r="H96" i="1"/>
  <c r="K96" i="1"/>
  <c r="L96" i="1"/>
  <c r="M96" i="1"/>
  <c r="N96" i="1"/>
  <c r="O96" i="1"/>
  <c r="P96" i="1"/>
  <c r="Q96" i="1"/>
  <c r="R96" i="1"/>
  <c r="T96" i="1"/>
  <c r="AR96" i="1"/>
  <c r="BO96" i="1"/>
  <c r="F96" i="1"/>
  <c r="CL96" i="1"/>
  <c r="DI96" i="1"/>
  <c r="EF96" i="1"/>
  <c r="FC96" i="1"/>
  <c r="FZ96" i="1"/>
  <c r="GW96" i="1"/>
  <c r="I97" i="1"/>
  <c r="J97" i="1"/>
  <c r="K97" i="1"/>
  <c r="L97" i="1"/>
  <c r="M97" i="1"/>
  <c r="N97" i="1"/>
  <c r="O97" i="1"/>
  <c r="P97" i="1"/>
  <c r="Q97" i="1"/>
  <c r="R97" i="1"/>
  <c r="T97" i="1"/>
  <c r="AR97" i="1"/>
  <c r="BO97" i="1"/>
  <c r="CL97" i="1"/>
  <c r="DI97" i="1"/>
  <c r="EF97" i="1"/>
  <c r="FC97" i="1"/>
  <c r="FZ97" i="1"/>
  <c r="GW97" i="1"/>
  <c r="I98" i="1"/>
  <c r="J98" i="1"/>
  <c r="H98" i="1"/>
  <c r="K98" i="1"/>
  <c r="L98" i="1"/>
  <c r="M98" i="1"/>
  <c r="N98" i="1"/>
  <c r="O98" i="1"/>
  <c r="P98" i="1"/>
  <c r="Q98" i="1"/>
  <c r="R98" i="1"/>
  <c r="T98" i="1"/>
  <c r="AR98" i="1"/>
  <c r="BO98" i="1"/>
  <c r="F98" i="1"/>
  <c r="CL98" i="1"/>
  <c r="DI98" i="1"/>
  <c r="EF98" i="1"/>
  <c r="FC98" i="1"/>
  <c r="FZ98" i="1"/>
  <c r="GW98" i="1"/>
  <c r="I99" i="1"/>
  <c r="J99" i="1"/>
  <c r="K99" i="1"/>
  <c r="L99" i="1"/>
  <c r="M99" i="1"/>
  <c r="N99" i="1"/>
  <c r="O99" i="1"/>
  <c r="P99" i="1"/>
  <c r="Q99" i="1"/>
  <c r="R99" i="1"/>
  <c r="T99" i="1"/>
  <c r="AR99" i="1"/>
  <c r="BO99" i="1"/>
  <c r="CL99" i="1"/>
  <c r="DI99" i="1"/>
  <c r="EF99" i="1"/>
  <c r="FC99" i="1"/>
  <c r="FZ99" i="1"/>
  <c r="GW99" i="1"/>
  <c r="I100" i="1"/>
  <c r="J100" i="1"/>
  <c r="H100" i="1"/>
  <c r="K100" i="1"/>
  <c r="L100" i="1"/>
  <c r="M100" i="1"/>
  <c r="N100" i="1"/>
  <c r="O100" i="1"/>
  <c r="P100" i="1"/>
  <c r="Q100" i="1"/>
  <c r="R100" i="1"/>
  <c r="T100" i="1"/>
  <c r="AR100" i="1"/>
  <c r="BO100" i="1"/>
  <c r="F100" i="1"/>
  <c r="CL100" i="1"/>
  <c r="DI100" i="1"/>
  <c r="EF100" i="1"/>
  <c r="FC100" i="1"/>
  <c r="FZ100" i="1"/>
  <c r="GW100" i="1"/>
  <c r="I101" i="1"/>
  <c r="J101" i="1"/>
  <c r="K101" i="1"/>
  <c r="L101" i="1"/>
  <c r="M101" i="1"/>
  <c r="N101" i="1"/>
  <c r="O101" i="1"/>
  <c r="P101" i="1"/>
  <c r="Q101" i="1"/>
  <c r="R101" i="1"/>
  <c r="T101" i="1"/>
  <c r="AR101" i="1"/>
  <c r="BO101" i="1"/>
  <c r="CL101" i="1"/>
  <c r="DI101" i="1"/>
  <c r="EF101" i="1"/>
  <c r="FC101" i="1"/>
  <c r="FZ101" i="1"/>
  <c r="GW101" i="1"/>
  <c r="I102" i="1"/>
  <c r="J102" i="1"/>
  <c r="H102" i="1"/>
  <c r="K102" i="1"/>
  <c r="L102" i="1"/>
  <c r="M102" i="1"/>
  <c r="N102" i="1"/>
  <c r="O102" i="1"/>
  <c r="P102" i="1"/>
  <c r="Q102" i="1"/>
  <c r="R102" i="1"/>
  <c r="T102" i="1"/>
  <c r="AR102" i="1"/>
  <c r="BO102" i="1"/>
  <c r="F102" i="1"/>
  <c r="CL102" i="1"/>
  <c r="DI102" i="1"/>
  <c r="EF102" i="1"/>
  <c r="FC102" i="1"/>
  <c r="FZ102" i="1"/>
  <c r="GW102" i="1"/>
  <c r="I103" i="1"/>
  <c r="J103" i="1"/>
  <c r="K103" i="1"/>
  <c r="L103" i="1"/>
  <c r="M103" i="1"/>
  <c r="N103" i="1"/>
  <c r="O103" i="1"/>
  <c r="P103" i="1"/>
  <c r="Q103" i="1"/>
  <c r="R103" i="1"/>
  <c r="T103" i="1"/>
  <c r="AR103" i="1"/>
  <c r="BO103" i="1"/>
  <c r="CL103" i="1"/>
  <c r="DI103" i="1"/>
  <c r="EF103" i="1"/>
  <c r="FC103" i="1"/>
  <c r="FZ103" i="1"/>
  <c r="GW103" i="1"/>
  <c r="I104" i="1"/>
  <c r="J104" i="1"/>
  <c r="H104" i="1"/>
  <c r="K104" i="1"/>
  <c r="L104" i="1"/>
  <c r="M104" i="1"/>
  <c r="N104" i="1"/>
  <c r="O104" i="1"/>
  <c r="P104" i="1"/>
  <c r="Q104" i="1"/>
  <c r="R104" i="1"/>
  <c r="T104" i="1"/>
  <c r="AR104" i="1"/>
  <c r="BO104" i="1"/>
  <c r="F104" i="1"/>
  <c r="CL104" i="1"/>
  <c r="DI104" i="1"/>
  <c r="EF104" i="1"/>
  <c r="FC104" i="1"/>
  <c r="FZ104" i="1"/>
  <c r="GW104" i="1"/>
  <c r="I105" i="1"/>
  <c r="J105" i="1"/>
  <c r="K105" i="1"/>
  <c r="L105" i="1"/>
  <c r="M105" i="1"/>
  <c r="N105" i="1"/>
  <c r="O105" i="1"/>
  <c r="P105" i="1"/>
  <c r="Q105" i="1"/>
  <c r="R105" i="1"/>
  <c r="T105" i="1"/>
  <c r="AR105" i="1"/>
  <c r="BO105" i="1"/>
  <c r="CL105" i="1"/>
  <c r="DI105" i="1"/>
  <c r="EF105" i="1"/>
  <c r="FC105" i="1"/>
  <c r="FZ105" i="1"/>
  <c r="GW105" i="1"/>
  <c r="I106" i="1"/>
  <c r="J106" i="1"/>
  <c r="H106" i="1"/>
  <c r="K106" i="1"/>
  <c r="L106" i="1"/>
  <c r="M106" i="1"/>
  <c r="N106" i="1"/>
  <c r="O106" i="1"/>
  <c r="P106" i="1"/>
  <c r="Q106" i="1"/>
  <c r="R106" i="1"/>
  <c r="T106" i="1"/>
  <c r="AR106" i="1"/>
  <c r="BO106" i="1"/>
  <c r="F106" i="1"/>
  <c r="CL106" i="1"/>
  <c r="DI106" i="1"/>
  <c r="EF106" i="1"/>
  <c r="FC106" i="1"/>
  <c r="FZ106" i="1"/>
  <c r="GW106" i="1"/>
  <c r="I107" i="1"/>
  <c r="J107" i="1"/>
  <c r="K107" i="1"/>
  <c r="L107" i="1"/>
  <c r="M107" i="1"/>
  <c r="N107" i="1"/>
  <c r="O107" i="1"/>
  <c r="P107" i="1"/>
  <c r="Q107" i="1"/>
  <c r="R107" i="1"/>
  <c r="T107" i="1"/>
  <c r="AR107" i="1"/>
  <c r="BO107" i="1"/>
  <c r="CL107" i="1"/>
  <c r="DI107" i="1"/>
  <c r="EF107" i="1"/>
  <c r="FC107" i="1"/>
  <c r="FZ107" i="1"/>
  <c r="GW107" i="1"/>
  <c r="I108" i="1"/>
  <c r="J108" i="1"/>
  <c r="H108" i="1"/>
  <c r="K108" i="1"/>
  <c r="L108" i="1"/>
  <c r="M108" i="1"/>
  <c r="N108" i="1"/>
  <c r="O108" i="1"/>
  <c r="P108" i="1"/>
  <c r="Q108" i="1"/>
  <c r="R108" i="1"/>
  <c r="T108" i="1"/>
  <c r="AR108" i="1"/>
  <c r="BO108" i="1"/>
  <c r="F108" i="1"/>
  <c r="CL108" i="1"/>
  <c r="DI108" i="1"/>
  <c r="EF108" i="1"/>
  <c r="FC108" i="1"/>
  <c r="FZ108" i="1"/>
  <c r="GW108" i="1"/>
  <c r="I110" i="1"/>
  <c r="J110" i="1"/>
  <c r="K110" i="1"/>
  <c r="K111" i="1"/>
  <c r="L110" i="1"/>
  <c r="M110" i="1"/>
  <c r="M111" i="1"/>
  <c r="N110" i="1"/>
  <c r="O110" i="1"/>
  <c r="O111" i="1"/>
  <c r="P110" i="1"/>
  <c r="Q110" i="1"/>
  <c r="Q111" i="1"/>
  <c r="R110" i="1"/>
  <c r="T110" i="1"/>
  <c r="AR110" i="1"/>
  <c r="BO110" i="1"/>
  <c r="CL110" i="1"/>
  <c r="CL111" i="1"/>
  <c r="DI110" i="1"/>
  <c r="EF110" i="1"/>
  <c r="EF111" i="1"/>
  <c r="FC110" i="1"/>
  <c r="FZ110" i="1"/>
  <c r="FZ111" i="1"/>
  <c r="GW110" i="1"/>
  <c r="J111" i="1"/>
  <c r="L111" i="1"/>
  <c r="N111" i="1"/>
  <c r="P111" i="1"/>
  <c r="R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EG111" i="1"/>
  <c r="EH111" i="1"/>
  <c r="EI111" i="1"/>
  <c r="EJ111" i="1"/>
  <c r="EK111" i="1"/>
  <c r="EL111" i="1"/>
  <c r="EM111" i="1"/>
  <c r="EN111" i="1"/>
  <c r="EO111" i="1"/>
  <c r="EP111" i="1"/>
  <c r="EQ111" i="1"/>
  <c r="ER111" i="1"/>
  <c r="ES111" i="1"/>
  <c r="ET111" i="1"/>
  <c r="EU111" i="1"/>
  <c r="EV111" i="1"/>
  <c r="EW111" i="1"/>
  <c r="EX111" i="1"/>
  <c r="EY111" i="1"/>
  <c r="EZ111" i="1"/>
  <c r="FA111" i="1"/>
  <c r="FB111" i="1"/>
  <c r="FC111" i="1"/>
  <c r="FD111" i="1"/>
  <c r="FE111" i="1"/>
  <c r="FF111" i="1"/>
  <c r="FG111" i="1"/>
  <c r="FH111" i="1"/>
  <c r="FI111" i="1"/>
  <c r="FJ111" i="1"/>
  <c r="FK111" i="1"/>
  <c r="FL111" i="1"/>
  <c r="FM111" i="1"/>
  <c r="FN111" i="1"/>
  <c r="FO111" i="1"/>
  <c r="FP111" i="1"/>
  <c r="FQ111" i="1"/>
  <c r="FR111" i="1"/>
  <c r="FS111" i="1"/>
  <c r="FT111" i="1"/>
  <c r="FU111" i="1"/>
  <c r="FV111" i="1"/>
  <c r="FW111" i="1"/>
  <c r="FX111" i="1"/>
  <c r="FY111" i="1"/>
  <c r="GA111" i="1"/>
  <c r="GB111" i="1"/>
  <c r="GC111" i="1"/>
  <c r="GD111" i="1"/>
  <c r="GE111" i="1"/>
  <c r="GF111" i="1"/>
  <c r="GG111" i="1"/>
  <c r="GH111" i="1"/>
  <c r="GI111" i="1"/>
  <c r="GJ111" i="1"/>
  <c r="GK111" i="1"/>
  <c r="GL111" i="1"/>
  <c r="GM111" i="1"/>
  <c r="GN111" i="1"/>
  <c r="GO111" i="1"/>
  <c r="GP111" i="1"/>
  <c r="GQ111" i="1"/>
  <c r="GR111" i="1"/>
  <c r="GS111" i="1"/>
  <c r="GT111" i="1"/>
  <c r="GU111" i="1"/>
  <c r="GV111" i="1"/>
  <c r="GW111" i="1"/>
  <c r="I113" i="1"/>
  <c r="J113" i="1"/>
  <c r="J117" i="1"/>
  <c r="K113" i="1"/>
  <c r="L113" i="1"/>
  <c r="M113" i="1"/>
  <c r="N113" i="1"/>
  <c r="N117" i="1"/>
  <c r="O113" i="1"/>
  <c r="P113" i="1"/>
  <c r="Q113" i="1"/>
  <c r="R113" i="1"/>
  <c r="R117" i="1"/>
  <c r="T113" i="1"/>
  <c r="AR113" i="1"/>
  <c r="G113" i="1"/>
  <c r="BO113" i="1"/>
  <c r="CL113" i="1"/>
  <c r="DI113" i="1"/>
  <c r="EF113" i="1"/>
  <c r="FC113" i="1"/>
  <c r="FZ113" i="1"/>
  <c r="GW113" i="1"/>
  <c r="G114" i="1"/>
  <c r="I114" i="1"/>
  <c r="J114" i="1"/>
  <c r="K114" i="1"/>
  <c r="L114" i="1"/>
  <c r="M114" i="1"/>
  <c r="N114" i="1"/>
  <c r="O114" i="1"/>
  <c r="P114" i="1"/>
  <c r="Q114" i="1"/>
  <c r="R114" i="1"/>
  <c r="T114" i="1"/>
  <c r="AR114" i="1"/>
  <c r="BO114" i="1"/>
  <c r="CL114" i="1"/>
  <c r="DI114" i="1"/>
  <c r="EF114" i="1"/>
  <c r="FC114" i="1"/>
  <c r="FZ114" i="1"/>
  <c r="GW114" i="1"/>
  <c r="I115" i="1"/>
  <c r="J115" i="1"/>
  <c r="H115" i="1"/>
  <c r="K115" i="1"/>
  <c r="L115" i="1"/>
  <c r="M115" i="1"/>
  <c r="N115" i="1"/>
  <c r="O115" i="1"/>
  <c r="P115" i="1"/>
  <c r="Q115" i="1"/>
  <c r="R115" i="1"/>
  <c r="T115" i="1"/>
  <c r="AR115" i="1"/>
  <c r="G115" i="1"/>
  <c r="BO115" i="1"/>
  <c r="F115" i="1"/>
  <c r="CL115" i="1"/>
  <c r="DI115" i="1"/>
  <c r="EF115" i="1"/>
  <c r="FC115" i="1"/>
  <c r="FZ115" i="1"/>
  <c r="GW115" i="1"/>
  <c r="G116" i="1"/>
  <c r="I116" i="1"/>
  <c r="J116" i="1"/>
  <c r="K116" i="1"/>
  <c r="L116" i="1"/>
  <c r="M116" i="1"/>
  <c r="N116" i="1"/>
  <c r="O116" i="1"/>
  <c r="P116" i="1"/>
  <c r="Q116" i="1"/>
  <c r="R116" i="1"/>
  <c r="T116" i="1"/>
  <c r="AR116" i="1"/>
  <c r="BO116" i="1"/>
  <c r="CL116" i="1"/>
  <c r="DI116" i="1"/>
  <c r="EF116" i="1"/>
  <c r="FC116" i="1"/>
  <c r="FZ116" i="1"/>
  <c r="GW116" i="1"/>
  <c r="L117" i="1"/>
  <c r="P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J117" i="1"/>
  <c r="DK117" i="1"/>
  <c r="DL117" i="1"/>
  <c r="DM117" i="1"/>
  <c r="DN117" i="1"/>
  <c r="DO117" i="1"/>
  <c r="DP117" i="1"/>
  <c r="DQ117" i="1"/>
  <c r="DR117" i="1"/>
  <c r="DS117" i="1"/>
  <c r="DT117" i="1"/>
  <c r="DU117" i="1"/>
  <c r="DV117" i="1"/>
  <c r="DW117" i="1"/>
  <c r="DX117" i="1"/>
  <c r="DY117" i="1"/>
  <c r="DZ117" i="1"/>
  <c r="EA117" i="1"/>
  <c r="EB117" i="1"/>
  <c r="EC117" i="1"/>
  <c r="ED117" i="1"/>
  <c r="EE117" i="1"/>
  <c r="EF117" i="1"/>
  <c r="EG117" i="1"/>
  <c r="EH117" i="1"/>
  <c r="EI117" i="1"/>
  <c r="EJ117" i="1"/>
  <c r="EK117" i="1"/>
  <c r="EL117" i="1"/>
  <c r="EM117" i="1"/>
  <c r="EN117" i="1"/>
  <c r="EO117" i="1"/>
  <c r="EP117" i="1"/>
  <c r="EQ117" i="1"/>
  <c r="ER117" i="1"/>
  <c r="ES117" i="1"/>
  <c r="ET117" i="1"/>
  <c r="EU117" i="1"/>
  <c r="EV117" i="1"/>
  <c r="EW117" i="1"/>
  <c r="EX117" i="1"/>
  <c r="EY117" i="1"/>
  <c r="EZ117" i="1"/>
  <c r="FA117" i="1"/>
  <c r="FB117" i="1"/>
  <c r="FD117" i="1"/>
  <c r="FE117" i="1"/>
  <c r="FF117" i="1"/>
  <c r="FG117" i="1"/>
  <c r="FH117" i="1"/>
  <c r="FI117" i="1"/>
  <c r="FJ117" i="1"/>
  <c r="FK117" i="1"/>
  <c r="FL117" i="1"/>
  <c r="FM117" i="1"/>
  <c r="FN117" i="1"/>
  <c r="FO117" i="1"/>
  <c r="FP117" i="1"/>
  <c r="FQ117" i="1"/>
  <c r="FR117" i="1"/>
  <c r="FS117" i="1"/>
  <c r="FT117" i="1"/>
  <c r="FU117" i="1"/>
  <c r="FV117" i="1"/>
  <c r="FW117" i="1"/>
  <c r="FX117" i="1"/>
  <c r="FY117" i="1"/>
  <c r="FZ117" i="1"/>
  <c r="GA117" i="1"/>
  <c r="GB117" i="1"/>
  <c r="GC117" i="1"/>
  <c r="GD117" i="1"/>
  <c r="GE117" i="1"/>
  <c r="GF117" i="1"/>
  <c r="GG117" i="1"/>
  <c r="GH117" i="1"/>
  <c r="GI117" i="1"/>
  <c r="GJ117" i="1"/>
  <c r="GK117" i="1"/>
  <c r="GL117" i="1"/>
  <c r="GM117" i="1"/>
  <c r="GN117" i="1"/>
  <c r="GO117" i="1"/>
  <c r="GP117" i="1"/>
  <c r="GQ117" i="1"/>
  <c r="GR117" i="1"/>
  <c r="GS117" i="1"/>
  <c r="GT117" i="1"/>
  <c r="GU117" i="1"/>
  <c r="GV117" i="1"/>
  <c r="V118" i="1"/>
  <c r="X118" i="1"/>
  <c r="Z118" i="1"/>
  <c r="AB118" i="1"/>
  <c r="AD118" i="1"/>
  <c r="AF118" i="1"/>
  <c r="AH118" i="1"/>
  <c r="AJ118" i="1"/>
  <c r="AL118" i="1"/>
  <c r="AN118" i="1"/>
  <c r="AP118" i="1"/>
  <c r="AT118" i="1"/>
  <c r="AV118" i="1"/>
  <c r="AX118" i="1"/>
  <c r="AZ118" i="1"/>
  <c r="BB118" i="1"/>
  <c r="BD118" i="1"/>
  <c r="BF118" i="1"/>
  <c r="BH118" i="1"/>
  <c r="BJ118" i="1"/>
  <c r="BL118" i="1"/>
  <c r="BN118" i="1"/>
  <c r="BP118" i="1"/>
  <c r="BR118" i="1"/>
  <c r="BT118" i="1"/>
  <c r="BV118" i="1"/>
  <c r="BX118" i="1"/>
  <c r="BZ118" i="1"/>
  <c r="CB118" i="1"/>
  <c r="CD118" i="1"/>
  <c r="CF118" i="1"/>
  <c r="CH118" i="1"/>
  <c r="CJ118" i="1"/>
  <c r="CN118" i="1"/>
  <c r="CP118" i="1"/>
  <c r="CR118" i="1"/>
  <c r="CT118" i="1"/>
  <c r="CV118" i="1"/>
  <c r="CX118" i="1"/>
  <c r="CZ118" i="1"/>
  <c r="DB118" i="1"/>
  <c r="DD118" i="1"/>
  <c r="DF118" i="1"/>
  <c r="DH118" i="1"/>
  <c r="DJ118" i="1"/>
  <c r="DL118" i="1"/>
  <c r="DN118" i="1"/>
  <c r="DP118" i="1"/>
  <c r="DR118" i="1"/>
  <c r="DT118" i="1"/>
  <c r="DV118" i="1"/>
  <c r="DX118" i="1"/>
  <c r="DZ118" i="1"/>
  <c r="EA118" i="1"/>
  <c r="EB118" i="1"/>
  <c r="EC118" i="1"/>
  <c r="ED118" i="1"/>
  <c r="EE118" i="1"/>
  <c r="EH118" i="1"/>
  <c r="EJ118" i="1"/>
  <c r="EL118" i="1"/>
  <c r="EN118" i="1"/>
  <c r="EP118" i="1"/>
  <c r="ER118" i="1"/>
  <c r="ET118" i="1"/>
  <c r="EV118" i="1"/>
  <c r="EX118" i="1"/>
  <c r="EZ118" i="1"/>
  <c r="FB118" i="1"/>
  <c r="FD118" i="1"/>
  <c r="FF118" i="1"/>
  <c r="FH118" i="1"/>
  <c r="FJ118" i="1"/>
  <c r="FL118" i="1"/>
  <c r="FN118" i="1"/>
  <c r="FP118" i="1"/>
  <c r="FR118" i="1"/>
  <c r="FT118" i="1"/>
  <c r="FV118" i="1"/>
  <c r="FX118" i="1"/>
  <c r="GA118" i="1"/>
  <c r="GB118" i="1"/>
  <c r="GC118" i="1"/>
  <c r="GD118" i="1"/>
  <c r="GE118" i="1"/>
  <c r="GF118" i="1"/>
  <c r="GG118" i="1"/>
  <c r="GH118" i="1"/>
  <c r="GI118" i="1"/>
  <c r="GJ118" i="1"/>
  <c r="GK118" i="1"/>
  <c r="GL118" i="1"/>
  <c r="GM118" i="1"/>
  <c r="GN118" i="1"/>
  <c r="GO118" i="1"/>
  <c r="GP118" i="1"/>
  <c r="GQ118" i="1"/>
  <c r="GR118" i="1"/>
  <c r="GS118" i="1"/>
  <c r="GT118" i="1"/>
  <c r="GU118" i="1"/>
  <c r="G117" i="1"/>
  <c r="H113" i="1"/>
  <c r="F110" i="1"/>
  <c r="F111" i="1"/>
  <c r="S110" i="1"/>
  <c r="S111" i="1"/>
  <c r="H110" i="1"/>
  <c r="H111" i="1"/>
  <c r="I111" i="1"/>
  <c r="F107" i="1"/>
  <c r="S107" i="1"/>
  <c r="H107" i="1"/>
  <c r="F105" i="1"/>
  <c r="S105" i="1"/>
  <c r="H105" i="1"/>
  <c r="F103" i="1"/>
  <c r="S103" i="1"/>
  <c r="H103" i="1"/>
  <c r="F101" i="1"/>
  <c r="S101" i="1"/>
  <c r="H101" i="1"/>
  <c r="F99" i="1"/>
  <c r="S99" i="1"/>
  <c r="H99" i="1"/>
  <c r="F97" i="1"/>
  <c r="S97" i="1"/>
  <c r="H97" i="1"/>
  <c r="F95" i="1"/>
  <c r="S95" i="1"/>
  <c r="H95" i="1"/>
  <c r="F93" i="1"/>
  <c r="S93" i="1"/>
  <c r="H93" i="1"/>
  <c r="F91" i="1"/>
  <c r="S91" i="1"/>
  <c r="H91" i="1"/>
  <c r="F89" i="1"/>
  <c r="S89" i="1"/>
  <c r="H89" i="1"/>
  <c r="GW85" i="1"/>
  <c r="GW87" i="1"/>
  <c r="GW118" i="1"/>
  <c r="GV87" i="1"/>
  <c r="GV118" i="1"/>
  <c r="G85" i="1"/>
  <c r="S85" i="1"/>
  <c r="T85" i="1"/>
  <c r="F85" i="1"/>
  <c r="F84" i="1"/>
  <c r="S84" i="1"/>
  <c r="H84" i="1"/>
  <c r="F82" i="1"/>
  <c r="S82" i="1"/>
  <c r="H82" i="1"/>
  <c r="F80" i="1"/>
  <c r="S80" i="1"/>
  <c r="H80" i="1"/>
  <c r="F78" i="1"/>
  <c r="S78" i="1"/>
  <c r="H78" i="1"/>
  <c r="F76" i="1"/>
  <c r="S76" i="1"/>
  <c r="H76" i="1"/>
  <c r="T87" i="1"/>
  <c r="FZ87" i="1"/>
  <c r="FZ118" i="1"/>
  <c r="EF87" i="1"/>
  <c r="EF118" i="1"/>
  <c r="CL87" i="1"/>
  <c r="CL118" i="1"/>
  <c r="G74" i="1"/>
  <c r="F74" i="1"/>
  <c r="AR87" i="1"/>
  <c r="S74" i="1"/>
  <c r="H74" i="1"/>
  <c r="H73" i="1"/>
  <c r="J87" i="1"/>
  <c r="J118" i="1"/>
  <c r="F116" i="1"/>
  <c r="S116" i="1"/>
  <c r="H116" i="1"/>
  <c r="F114" i="1"/>
  <c r="S114" i="1"/>
  <c r="Q117" i="1"/>
  <c r="O117" i="1"/>
  <c r="M117" i="1"/>
  <c r="K117" i="1"/>
  <c r="H114" i="1"/>
  <c r="I117" i="1"/>
  <c r="GW117" i="1"/>
  <c r="FC117" i="1"/>
  <c r="DI117" i="1"/>
  <c r="BO117" i="1"/>
  <c r="F113" i="1"/>
  <c r="F117" i="1"/>
  <c r="AR111" i="1"/>
  <c r="G110" i="1"/>
  <c r="G111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I87" i="1"/>
  <c r="G84" i="1"/>
  <c r="G83" i="1"/>
  <c r="G82" i="1"/>
  <c r="G81" i="1"/>
  <c r="G80" i="1"/>
  <c r="G79" i="1"/>
  <c r="G78" i="1"/>
  <c r="G77" i="1"/>
  <c r="G76" i="1"/>
  <c r="G75" i="1"/>
  <c r="R87" i="1"/>
  <c r="R118" i="1"/>
  <c r="P87" i="1"/>
  <c r="P118" i="1"/>
  <c r="N87" i="1"/>
  <c r="L87" i="1"/>
  <c r="L118" i="1"/>
  <c r="S115" i="1"/>
  <c r="S113" i="1"/>
  <c r="S108" i="1"/>
  <c r="S106" i="1"/>
  <c r="S104" i="1"/>
  <c r="S102" i="1"/>
  <c r="S100" i="1"/>
  <c r="S98" i="1"/>
  <c r="S96" i="1"/>
  <c r="S94" i="1"/>
  <c r="S92" i="1"/>
  <c r="S90" i="1"/>
  <c r="S86" i="1"/>
  <c r="S83" i="1"/>
  <c r="S81" i="1"/>
  <c r="S79" i="1"/>
  <c r="S77" i="1"/>
  <c r="S75" i="1"/>
  <c r="H56" i="1"/>
  <c r="H87" i="1"/>
  <c r="F56" i="1"/>
  <c r="F73" i="1"/>
  <c r="S72" i="1"/>
  <c r="G72" i="1"/>
  <c r="F71" i="1"/>
  <c r="S70" i="1"/>
  <c r="G70" i="1"/>
  <c r="F69" i="1"/>
  <c r="S68" i="1"/>
  <c r="G68" i="1"/>
  <c r="F67" i="1"/>
  <c r="S66" i="1"/>
  <c r="G66" i="1"/>
  <c r="F65" i="1"/>
  <c r="S64" i="1"/>
  <c r="G64" i="1"/>
  <c r="F63" i="1"/>
  <c r="S62" i="1"/>
  <c r="G62" i="1"/>
  <c r="F61" i="1"/>
  <c r="S60" i="1"/>
  <c r="G60" i="1"/>
  <c r="F59" i="1"/>
  <c r="S58" i="1"/>
  <c r="G58" i="1"/>
  <c r="F57" i="1"/>
  <c r="S56" i="1"/>
  <c r="G56" i="1"/>
  <c r="G87" i="1"/>
  <c r="F53" i="1"/>
  <c r="G52" i="1"/>
  <c r="S52" i="1"/>
  <c r="F52" i="1"/>
  <c r="F51" i="1"/>
  <c r="S51" i="1"/>
  <c r="H51" i="1"/>
  <c r="F49" i="1"/>
  <c r="S49" i="1"/>
  <c r="H49" i="1"/>
  <c r="F47" i="1"/>
  <c r="S47" i="1"/>
  <c r="H47" i="1"/>
  <c r="F45" i="1"/>
  <c r="S45" i="1"/>
  <c r="H45" i="1"/>
  <c r="F43" i="1"/>
  <c r="S43" i="1"/>
  <c r="H43" i="1"/>
  <c r="F41" i="1"/>
  <c r="S41" i="1"/>
  <c r="H41" i="1"/>
  <c r="F39" i="1"/>
  <c r="S39" i="1"/>
  <c r="H39" i="1"/>
  <c r="F37" i="1"/>
  <c r="S37" i="1"/>
  <c r="H37" i="1"/>
  <c r="F35" i="1"/>
  <c r="S35" i="1"/>
  <c r="H35" i="1"/>
  <c r="F34" i="1"/>
  <c r="F54" i="1"/>
  <c r="S17" i="1"/>
  <c r="AR30" i="1"/>
  <c r="S73" i="1"/>
  <c r="S71" i="1"/>
  <c r="S69" i="1"/>
  <c r="S67" i="1"/>
  <c r="S65" i="1"/>
  <c r="S63" i="1"/>
  <c r="S61" i="1"/>
  <c r="S59" i="1"/>
  <c r="S57" i="1"/>
  <c r="S53" i="1"/>
  <c r="H27" i="1"/>
  <c r="G26" i="1"/>
  <c r="DI30" i="1"/>
  <c r="DI118" i="1"/>
  <c r="F17" i="1"/>
  <c r="S33" i="1"/>
  <c r="G33" i="1"/>
  <c r="G54" i="1"/>
  <c r="S29" i="1"/>
  <c r="G29" i="1"/>
  <c r="N27" i="1"/>
  <c r="F27" i="1"/>
  <c r="T26" i="1"/>
  <c r="T30" i="1"/>
  <c r="F26" i="1"/>
  <c r="N25" i="1"/>
  <c r="N30" i="1"/>
  <c r="F25" i="1"/>
  <c r="S24" i="1"/>
  <c r="G24" i="1"/>
  <c r="S22" i="1"/>
  <c r="G22" i="1"/>
  <c r="F20" i="1"/>
  <c r="S19" i="1"/>
  <c r="G19" i="1"/>
  <c r="G18" i="1"/>
  <c r="G17" i="1"/>
  <c r="S50" i="1"/>
  <c r="S48" i="1"/>
  <c r="S46" i="1"/>
  <c r="S44" i="1"/>
  <c r="S42" i="1"/>
  <c r="S40" i="1"/>
  <c r="S38" i="1"/>
  <c r="S36" i="1"/>
  <c r="S34" i="1"/>
  <c r="S32" i="1"/>
  <c r="I30" i="1"/>
  <c r="I118" i="1"/>
  <c r="S28" i="1"/>
  <c r="S27" i="1"/>
  <c r="S26" i="1"/>
  <c r="S25" i="1"/>
  <c r="S23" i="1"/>
  <c r="S21" i="1"/>
  <c r="S20" i="1"/>
  <c r="S30" i="1"/>
  <c r="H117" i="1"/>
  <c r="S54" i="1"/>
  <c r="G30" i="1"/>
  <c r="G118" i="1"/>
  <c r="N118" i="1"/>
  <c r="T118" i="1"/>
  <c r="F30" i="1"/>
  <c r="AR118" i="1"/>
  <c r="H25" i="1"/>
  <c r="H30" i="1"/>
  <c r="H118" i="1"/>
  <c r="H54" i="1"/>
  <c r="S87" i="1"/>
  <c r="F87" i="1"/>
  <c r="S117" i="1"/>
  <c r="F118" i="1"/>
  <c r="S118" i="1"/>
</calcChain>
</file>

<file path=xl/sharedStrings.xml><?xml version="1.0" encoding="utf-8"?>
<sst xmlns="http://schemas.openxmlformats.org/spreadsheetml/2006/main" count="535" uniqueCount="253">
  <si>
    <t>Wydział Budownictwa i Inżynierii Środowiska</t>
  </si>
  <si>
    <t>Nazwa kierunku studiów</t>
  </si>
  <si>
    <t>Inżynieria środowiska</t>
  </si>
  <si>
    <t>Dziedziny nauki</t>
  </si>
  <si>
    <t>dziedzina nauk inżynieryjno-technicznych</t>
  </si>
  <si>
    <t>Dyscypliny naukowe</t>
  </si>
  <si>
    <t>inżynieria lądowa i transport (27%), inżynieria środowiska, górnictwo i energetyka (73%)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</si>
  <si>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</si>
  <si>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</si>
  <si>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</si>
  <si>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</si>
  <si>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</si>
  <si>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</si>
  <si>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</si>
  <si>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</si>
  <si>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</si>
  <si>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</si>
  <si>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</si>
  <si>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IS_1A_S_2021_2022_Z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</si>
  <si>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</si>
  <si>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</si>
  <si>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</si>
  <si>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</si>
  <si>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</si>
  <si>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</si>
  <si>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</si>
  <si>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</si>
  <si>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</si>
  <si>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</si>
  <si>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</si>
  <si>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</si>
  <si>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</si>
  <si>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</si>
  <si>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</si>
  <si>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</si>
  <si>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</si>
  <si>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</si>
  <si>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P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</si>
  <si>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</si>
  <si>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</si>
  <si>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</si>
  <si>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</si>
  <si>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</si>
  <si>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</si>
  <si>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</si>
  <si>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</si>
  <si>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</si>
  <si>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</si>
  <si>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</si>
  <si>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</si>
  <si>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</si>
  <si>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</si>
  <si>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</si>
  <si>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</si>
  <si>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</si>
  <si>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</si>
  <si>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</si>
  <si>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</si>
  <si>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</si>
  <si>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</si>
  <si>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</si>
  <si>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</si>
  <si>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Blok obieralny 2</t>
  </si>
  <si>
    <t>S1/A/03</t>
  </si>
  <si>
    <t>Technologia informacyjna</t>
  </si>
  <si>
    <t>Blok obieralny 3</t>
  </si>
  <si>
    <t>S1/A/05</t>
  </si>
  <si>
    <t>Podstawy CAD</t>
  </si>
  <si>
    <t>S1/A/06-1</t>
  </si>
  <si>
    <t>Wychowanie fizyczne-1</t>
  </si>
  <si>
    <t>S1/A/06-2</t>
  </si>
  <si>
    <t>Wychowanie fizyczne-2</t>
  </si>
  <si>
    <t>S1/A/07</t>
  </si>
  <si>
    <t>Zagadnienia bezpieczeństwa pracy</t>
  </si>
  <si>
    <t>Blok obieralny 4</t>
  </si>
  <si>
    <t>Blok obieralny 5</t>
  </si>
  <si>
    <t>Blok obieralny 6</t>
  </si>
  <si>
    <t>e</t>
  </si>
  <si>
    <t>S1/A/11</t>
  </si>
  <si>
    <t>Wycena kosztów inwestycyjnych</t>
  </si>
  <si>
    <t>S1/A/12</t>
  </si>
  <si>
    <t>Prawo w inżynierii środowiska</t>
  </si>
  <si>
    <t>Razem</t>
  </si>
  <si>
    <t>Moduły/Przedmioty kształcenia podstawowego</t>
  </si>
  <si>
    <t>S1/B/01-1</t>
  </si>
  <si>
    <t>Matematyka-1</t>
  </si>
  <si>
    <t>S1/B/01-2</t>
  </si>
  <si>
    <t>Matematyka-2</t>
  </si>
  <si>
    <t>S1/B/02</t>
  </si>
  <si>
    <t>Fizyka</t>
  </si>
  <si>
    <t>S1/B/03</t>
  </si>
  <si>
    <t>Biologia i ekologia</t>
  </si>
  <si>
    <t>S1/B/04</t>
  </si>
  <si>
    <t>Geodezja</t>
  </si>
  <si>
    <t>S1/B/05</t>
  </si>
  <si>
    <t>Rysunek techniczny</t>
  </si>
  <si>
    <t>S1/B/06</t>
  </si>
  <si>
    <t>Geologia</t>
  </si>
  <si>
    <t>S1/B/07</t>
  </si>
  <si>
    <t>Chemia</t>
  </si>
  <si>
    <t>S1/B/08</t>
  </si>
  <si>
    <t>Geometria wykreślna</t>
  </si>
  <si>
    <t>S1/B/09-1</t>
  </si>
  <si>
    <t>Hydrologia i gospodarka wodna-1</t>
  </si>
  <si>
    <t>S1/B/09-2</t>
  </si>
  <si>
    <t>Hydrologia i gospodarka wodna-2</t>
  </si>
  <si>
    <t>S1/B/10-1</t>
  </si>
  <si>
    <t>Metody komputerowe w IS-1</t>
  </si>
  <si>
    <t>S1/B/10-2</t>
  </si>
  <si>
    <t>Metody komputerowe w IS-2</t>
  </si>
  <si>
    <t>S1/B/11</t>
  </si>
  <si>
    <t>Mechanika i wytrzymałość materiałów</t>
  </si>
  <si>
    <t>S1/B/12-1</t>
  </si>
  <si>
    <t>Podstawy termodynamiki technicznej-1</t>
  </si>
  <si>
    <t>S1/B/12-2</t>
  </si>
  <si>
    <t>Podstawy termodynamiki technicznej-2</t>
  </si>
  <si>
    <t>S1/B/13</t>
  </si>
  <si>
    <t>Materiałoznawstwo</t>
  </si>
  <si>
    <t>S1/B/14-1</t>
  </si>
  <si>
    <t>Mechanika płynów-1</t>
  </si>
  <si>
    <t>S1/B/14-2</t>
  </si>
  <si>
    <t>Mechanika płynów-2</t>
  </si>
  <si>
    <t>S1/B/15</t>
  </si>
  <si>
    <t>Materiały budowlane</t>
  </si>
  <si>
    <t>S1/B/16</t>
  </si>
  <si>
    <t>Podstawy budownictwa</t>
  </si>
  <si>
    <t>S1/B/17</t>
  </si>
  <si>
    <t>Podstawy ochrony środowiska</t>
  </si>
  <si>
    <t>Moduły/Przedmioty kształcenia kierunkowego</t>
  </si>
  <si>
    <t>Blok obieralny 7</t>
  </si>
  <si>
    <t>S1/C/02</t>
  </si>
  <si>
    <t>Pompy,wentylatory i sprężarki</t>
  </si>
  <si>
    <t>S1/C/03-1</t>
  </si>
  <si>
    <t>Sieci i instal wod.-kan., c.w.u. i gazu-1</t>
  </si>
  <si>
    <t>S1/C/03-2</t>
  </si>
  <si>
    <t>Sieci i instal wod.-kan., c.w.u. i gazu-2</t>
  </si>
  <si>
    <t>S1/C/04</t>
  </si>
  <si>
    <t>Systemy informacji przestrzennej</t>
  </si>
  <si>
    <t>S1/C/05</t>
  </si>
  <si>
    <t>Mechanika gruntów i geotechnika</t>
  </si>
  <si>
    <t>S1/C/06-1</t>
  </si>
  <si>
    <t>Ogrzewnictwo-1</t>
  </si>
  <si>
    <t>S1/C/06-2</t>
  </si>
  <si>
    <t>Ogrzewnictwo-2</t>
  </si>
  <si>
    <t>S1/C/06-3</t>
  </si>
  <si>
    <t>Ogrzewnictwo-3</t>
  </si>
  <si>
    <t>S1/C/07-1</t>
  </si>
  <si>
    <t>Podstawy technologii wody i ścieków-1</t>
  </si>
  <si>
    <t>S1/C/07-2</t>
  </si>
  <si>
    <t>Podstawy technologii wody i ścieków-2</t>
  </si>
  <si>
    <t>S1/C/08-1</t>
  </si>
  <si>
    <t>Wodociągi i kanalizacje-1</t>
  </si>
  <si>
    <t>S1/C/08-2</t>
  </si>
  <si>
    <t>Wodociągi i kanalizacje-2</t>
  </si>
  <si>
    <t>S1/C/08-3</t>
  </si>
  <si>
    <t>Wodociągi i kanalizacje-3</t>
  </si>
  <si>
    <t>S1/C/09</t>
  </si>
  <si>
    <t>Inżynieria ochrony atmosfery</t>
  </si>
  <si>
    <t>S1/C/10</t>
  </si>
  <si>
    <t>Melioracje</t>
  </si>
  <si>
    <t>S1/C/11</t>
  </si>
  <si>
    <t>Podst. uzdat. wody i oczyszcz. ścieków - 1</t>
  </si>
  <si>
    <t>Blok obieralny 8</t>
  </si>
  <si>
    <t>S1/C/13</t>
  </si>
  <si>
    <t>Gospodarka odpadami</t>
  </si>
  <si>
    <t>S1/C/14</t>
  </si>
  <si>
    <t>Akustyka w inżynierii środowiska</t>
  </si>
  <si>
    <t>S1/C/15</t>
  </si>
  <si>
    <t>Teoretyczne podstawy ogrzewnictwa i klimatyzacji</t>
  </si>
  <si>
    <t>S1/C/16</t>
  </si>
  <si>
    <t>Wentylacja i klimatyzacja</t>
  </si>
  <si>
    <t>S1/C/17</t>
  </si>
  <si>
    <t>Źródła ciepła</t>
  </si>
  <si>
    <t>S1/C/18</t>
  </si>
  <si>
    <t>Podstawy ciepłownictwa</t>
  </si>
  <si>
    <t>S1/C/19</t>
  </si>
  <si>
    <t>Specjalne urządzenia sanitarne</t>
  </si>
  <si>
    <t>S1/C/20</t>
  </si>
  <si>
    <t>Podstawy uzdatniania wody i oczyszczania ścieków -2</t>
  </si>
  <si>
    <t>S1/C/21</t>
  </si>
  <si>
    <t>Dokumentacje hydrol. i pozwol. wodno-prawne</t>
  </si>
  <si>
    <t>S1/C/22</t>
  </si>
  <si>
    <t>Gleboznawstwo i rekultywacja</t>
  </si>
  <si>
    <t>S1/C/23</t>
  </si>
  <si>
    <t>Współczesne zagadnienia ogrzewnictwa i wentylacji</t>
  </si>
  <si>
    <t>Blok obieralny 9</t>
  </si>
  <si>
    <t>S1/C/25</t>
  </si>
  <si>
    <t>Praca dyplomowa</t>
  </si>
  <si>
    <t>Moduły/Przedmioty obieralne</t>
  </si>
  <si>
    <t>S1/A/01-1</t>
  </si>
  <si>
    <t>PHS-Socjologia gospodarki</t>
  </si>
  <si>
    <t>S1/A/01-2</t>
  </si>
  <si>
    <t>PHS - Etyka w biznesie</t>
  </si>
  <si>
    <t>S1/A/01-3</t>
  </si>
  <si>
    <t>PHS - Wybrane zagadnienia etyki i filozofii</t>
  </si>
  <si>
    <t>S1/A/02-1</t>
  </si>
  <si>
    <t>WZK - Muzyka</t>
  </si>
  <si>
    <t>S1/A/02-2</t>
  </si>
  <si>
    <t>WZK - Teatr</t>
  </si>
  <si>
    <t>S1/A/02-3</t>
  </si>
  <si>
    <t>WZK - Historia sztuki, kultury i wzornictwa</t>
  </si>
  <si>
    <t>S1/A/04-1</t>
  </si>
  <si>
    <t>Ochrona własności przemysłowej</t>
  </si>
  <si>
    <t>S1/A/04-2</t>
  </si>
  <si>
    <t>Ochrona własności intelektualnej (prawo autorskie)</t>
  </si>
  <si>
    <t>S1/A/08-A</t>
  </si>
  <si>
    <t>Język obcy-1A</t>
  </si>
  <si>
    <t>S1/A/08-N</t>
  </si>
  <si>
    <t>Język obcy-1N</t>
  </si>
  <si>
    <t>S1/A/09-A</t>
  </si>
  <si>
    <t>Język obcy-2A</t>
  </si>
  <si>
    <t>S1/A/09-N</t>
  </si>
  <si>
    <t>Język obcy-2N</t>
  </si>
  <si>
    <t>S1/A/10-A</t>
  </si>
  <si>
    <t>Język obcy-3A</t>
  </si>
  <si>
    <t>S1/A/10-N</t>
  </si>
  <si>
    <t>Język obcy-3N</t>
  </si>
  <si>
    <t>S1/C/01-1</t>
  </si>
  <si>
    <t>Podstawy chłodnictwa</t>
  </si>
  <si>
    <t>S1/C/01-2</t>
  </si>
  <si>
    <t>Urządzenia chłodnicze</t>
  </si>
  <si>
    <t>S1/C/12-1</t>
  </si>
  <si>
    <t>Pomiary i regulacja w inżynierii środowiska</t>
  </si>
  <si>
    <t>S1/C/12-2</t>
  </si>
  <si>
    <t>Metody komputerowe w wentylacji</t>
  </si>
  <si>
    <t>S1/C/24-1</t>
  </si>
  <si>
    <t>Seminarium dyplomowe- 1</t>
  </si>
  <si>
    <t>S1/C/24-2</t>
  </si>
  <si>
    <t>Seminarium dyplomowe -2</t>
  </si>
  <si>
    <t>Praktyki zawodowe</t>
  </si>
  <si>
    <t>S1/P/01</t>
  </si>
  <si>
    <t>Praktyka budowlana</t>
  </si>
  <si>
    <t>Przedmioty dodatkowe</t>
  </si>
  <si>
    <t>S1/W/01</t>
  </si>
  <si>
    <t>Szkolenie biblioteczne</t>
  </si>
  <si>
    <t>S1/W/02</t>
  </si>
  <si>
    <t>Szkolenie BHP i p.poż.</t>
  </si>
  <si>
    <t>S1/W/03</t>
  </si>
  <si>
    <t>Szkolenie adaptacyjne</t>
  </si>
  <si>
    <t>S1/W/04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</si>
  <si>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</si>
  <si>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</si>
  <si>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</si>
  <si>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</si>
  <si>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</si>
  <si>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</si>
  <si>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</si>
  <si>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</si>
  <si>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lektorat</t>
  </si>
  <si>
    <t>praca dyplomowa</t>
  </si>
  <si>
    <t>praktyki</t>
  </si>
  <si>
    <t>seminaria dyplomowe</t>
  </si>
  <si>
    <t xml:space="preserve">Załącznik nr 7 do Uchwały nr 109 Senatu ZUT z dnia 31 maja 2021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</si>
</sst>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1033" name="Picture 1">
          <a:extLst>
            <a:ext uri="{FF2B5EF4-FFF2-40B4-BE49-F238E27FC236}">
              <a16:creationId xmlns:a16="http://schemas.microsoft.com/office/drawing/2014/main" id="{9DBC102F-AFEC-49F5-A7B2-234B15E7DAAB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182880</xdr:colOff>
      <xdr:row>3</xdr:row>
      <xdr:rowOff>129540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D5A5E34A-A078-460C-A28E-4AAC71A6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4828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33"/>
  <sheetViews>
    <sheetView tabSelected="1" topLeftCell="AG1" workbookViewId="0">
      <selection activeCell="CP9" sqref="CP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88671875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88671875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88671875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88671875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5" width="3.88671875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88671875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7" width="3.5546875" customWidth="1"/>
    <col min="188" max="188" width="2" customWidth="1"/>
    <col min="189" max="189" width="3.5546875" customWidth="1"/>
    <col min="190" max="190" width="2" customWidth="1"/>
    <col min="191" max="191" width="3.88671875" customWidth="1"/>
    <col min="192" max="192" width="3.5546875" customWidth="1"/>
    <col min="193" max="193" width="2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5" width="3.88671875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15</v>
      </c>
      <c r="CP8" t="s">
        <v>16</v>
      </c>
    </row>
    <row r="9" spans="1:205" x14ac:dyDescent="0.25">
      <c r="E9" t="s">
        <v>17</v>
      </c>
      <c r="F9" s="1" t="s">
        <v>18</v>
      </c>
      <c r="CP9" t="s">
        <v>252</v>
      </c>
    </row>
    <row r="11" spans="1:205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 t="s">
        <v>42</v>
      </c>
      <c r="T12" s="15" t="s">
        <v>43</v>
      </c>
      <c r="U12" s="15" t="s">
        <v>44</v>
      </c>
      <c r="V12" s="17" t="s">
        <v>45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 t="s">
        <v>50</v>
      </c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 t="s">
        <v>53</v>
      </c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 t="s">
        <v>56</v>
      </c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7" t="s">
        <v>46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49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 t="s">
        <v>51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 t="s">
        <v>52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 t="s">
        <v>54</v>
      </c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 t="s">
        <v>55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 t="s">
        <v>57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 t="s">
        <v>58</v>
      </c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5"/>
      <c r="T14" s="15"/>
      <c r="U14" s="15"/>
      <c r="V14" s="18" t="s">
        <v>32</v>
      </c>
      <c r="W14" s="18"/>
      <c r="X14" s="18"/>
      <c r="Y14" s="18"/>
      <c r="Z14" s="18"/>
      <c r="AA14" s="18"/>
      <c r="AB14" s="18"/>
      <c r="AC14" s="18"/>
      <c r="AD14" s="14" t="s">
        <v>47</v>
      </c>
      <c r="AE14" s="18" t="s">
        <v>33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4" t="s">
        <v>47</v>
      </c>
      <c r="AR14" s="14" t="s">
        <v>48</v>
      </c>
      <c r="AS14" s="18" t="s">
        <v>32</v>
      </c>
      <c r="AT14" s="18"/>
      <c r="AU14" s="18"/>
      <c r="AV14" s="18"/>
      <c r="AW14" s="18"/>
      <c r="AX14" s="18"/>
      <c r="AY14" s="18"/>
      <c r="AZ14" s="18"/>
      <c r="BA14" s="14" t="s">
        <v>47</v>
      </c>
      <c r="BB14" s="18" t="s">
        <v>33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4" t="s">
        <v>47</v>
      </c>
      <c r="BO14" s="14" t="s">
        <v>48</v>
      </c>
      <c r="BP14" s="18" t="s">
        <v>32</v>
      </c>
      <c r="BQ14" s="18"/>
      <c r="BR14" s="18"/>
      <c r="BS14" s="18"/>
      <c r="BT14" s="18"/>
      <c r="BU14" s="18"/>
      <c r="BV14" s="18"/>
      <c r="BW14" s="18"/>
      <c r="BX14" s="14" t="s">
        <v>47</v>
      </c>
      <c r="BY14" s="18" t="s">
        <v>33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4" t="s">
        <v>47</v>
      </c>
      <c r="CL14" s="14" t="s">
        <v>48</v>
      </c>
      <c r="CM14" s="18" t="s">
        <v>32</v>
      </c>
      <c r="CN14" s="18"/>
      <c r="CO14" s="18"/>
      <c r="CP14" s="18"/>
      <c r="CQ14" s="18"/>
      <c r="CR14" s="18"/>
      <c r="CS14" s="18"/>
      <c r="CT14" s="18"/>
      <c r="CU14" s="14" t="s">
        <v>47</v>
      </c>
      <c r="CV14" s="18" t="s">
        <v>33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4" t="s">
        <v>47</v>
      </c>
      <c r="DI14" s="14" t="s">
        <v>48</v>
      </c>
      <c r="DJ14" s="18" t="s">
        <v>32</v>
      </c>
      <c r="DK14" s="18"/>
      <c r="DL14" s="18"/>
      <c r="DM14" s="18"/>
      <c r="DN14" s="18"/>
      <c r="DO14" s="18"/>
      <c r="DP14" s="18"/>
      <c r="DQ14" s="18"/>
      <c r="DR14" s="14" t="s">
        <v>47</v>
      </c>
      <c r="DS14" s="18" t="s">
        <v>33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4" t="s">
        <v>47</v>
      </c>
      <c r="EF14" s="14" t="s">
        <v>48</v>
      </c>
      <c r="EG14" s="18" t="s">
        <v>32</v>
      </c>
      <c r="EH14" s="18"/>
      <c r="EI14" s="18"/>
      <c r="EJ14" s="18"/>
      <c r="EK14" s="18"/>
      <c r="EL14" s="18"/>
      <c r="EM14" s="18"/>
      <c r="EN14" s="18"/>
      <c r="EO14" s="14" t="s">
        <v>47</v>
      </c>
      <c r="EP14" s="18" t="s">
        <v>33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4" t="s">
        <v>47</v>
      </c>
      <c r="FC14" s="14" t="s">
        <v>48</v>
      </c>
      <c r="FD14" s="18" t="s">
        <v>32</v>
      </c>
      <c r="FE14" s="18"/>
      <c r="FF14" s="18"/>
      <c r="FG14" s="18"/>
      <c r="FH14" s="18"/>
      <c r="FI14" s="18"/>
      <c r="FJ14" s="18"/>
      <c r="FK14" s="18"/>
      <c r="FL14" s="14" t="s">
        <v>47</v>
      </c>
      <c r="FM14" s="18" t="s">
        <v>33</v>
      </c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4" t="s">
        <v>47</v>
      </c>
      <c r="FZ14" s="14" t="s">
        <v>48</v>
      </c>
      <c r="GA14" s="18" t="s">
        <v>32</v>
      </c>
      <c r="GB14" s="18"/>
      <c r="GC14" s="18"/>
      <c r="GD14" s="18"/>
      <c r="GE14" s="18"/>
      <c r="GF14" s="18"/>
      <c r="GG14" s="18"/>
      <c r="GH14" s="18"/>
      <c r="GI14" s="14" t="s">
        <v>47</v>
      </c>
      <c r="GJ14" s="18" t="s">
        <v>33</v>
      </c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4" t="s">
        <v>47</v>
      </c>
      <c r="GW14" s="14" t="s">
        <v>48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36</v>
      </c>
      <c r="N15" s="5" t="s">
        <v>38</v>
      </c>
      <c r="O15" s="5" t="s">
        <v>37</v>
      </c>
      <c r="P15" s="5" t="s">
        <v>39</v>
      </c>
      <c r="Q15" s="5" t="s">
        <v>40</v>
      </c>
      <c r="R15" s="5" t="s">
        <v>41</v>
      </c>
      <c r="S15" s="15"/>
      <c r="T15" s="15"/>
      <c r="U15" s="15"/>
      <c r="V15" s="16" t="s">
        <v>34</v>
      </c>
      <c r="W15" s="16"/>
      <c r="X15" s="16" t="s">
        <v>35</v>
      </c>
      <c r="Y15" s="16"/>
      <c r="Z15" s="16" t="s">
        <v>36</v>
      </c>
      <c r="AA15" s="16"/>
      <c r="AB15" s="16" t="s">
        <v>37</v>
      </c>
      <c r="AC15" s="16"/>
      <c r="AD15" s="14"/>
      <c r="AE15" s="16" t="s">
        <v>36</v>
      </c>
      <c r="AF15" s="16"/>
      <c r="AG15" s="16" t="s">
        <v>38</v>
      </c>
      <c r="AH15" s="16"/>
      <c r="AI15" s="16" t="s">
        <v>37</v>
      </c>
      <c r="AJ15" s="16"/>
      <c r="AK15" s="16" t="s">
        <v>39</v>
      </c>
      <c r="AL15" s="16"/>
      <c r="AM15" s="16" t="s">
        <v>40</v>
      </c>
      <c r="AN15" s="16"/>
      <c r="AO15" s="16" t="s">
        <v>41</v>
      </c>
      <c r="AP15" s="16"/>
      <c r="AQ15" s="14"/>
      <c r="AR15" s="14"/>
      <c r="AS15" s="16" t="s">
        <v>34</v>
      </c>
      <c r="AT15" s="16"/>
      <c r="AU15" s="16" t="s">
        <v>35</v>
      </c>
      <c r="AV15" s="16"/>
      <c r="AW15" s="16" t="s">
        <v>36</v>
      </c>
      <c r="AX15" s="16"/>
      <c r="AY15" s="16" t="s">
        <v>37</v>
      </c>
      <c r="AZ15" s="16"/>
      <c r="BA15" s="14"/>
      <c r="BB15" s="16" t="s">
        <v>36</v>
      </c>
      <c r="BC15" s="16"/>
      <c r="BD15" s="16" t="s">
        <v>38</v>
      </c>
      <c r="BE15" s="16"/>
      <c r="BF15" s="16" t="s">
        <v>37</v>
      </c>
      <c r="BG15" s="16"/>
      <c r="BH15" s="16" t="s">
        <v>39</v>
      </c>
      <c r="BI15" s="16"/>
      <c r="BJ15" s="16" t="s">
        <v>40</v>
      </c>
      <c r="BK15" s="16"/>
      <c r="BL15" s="16" t="s">
        <v>41</v>
      </c>
      <c r="BM15" s="16"/>
      <c r="BN15" s="14"/>
      <c r="BO15" s="14"/>
      <c r="BP15" s="16" t="s">
        <v>34</v>
      </c>
      <c r="BQ15" s="16"/>
      <c r="BR15" s="16" t="s">
        <v>35</v>
      </c>
      <c r="BS15" s="16"/>
      <c r="BT15" s="16" t="s">
        <v>36</v>
      </c>
      <c r="BU15" s="16"/>
      <c r="BV15" s="16" t="s">
        <v>37</v>
      </c>
      <c r="BW15" s="16"/>
      <c r="BX15" s="14"/>
      <c r="BY15" s="16" t="s">
        <v>36</v>
      </c>
      <c r="BZ15" s="16"/>
      <c r="CA15" s="16" t="s">
        <v>38</v>
      </c>
      <c r="CB15" s="16"/>
      <c r="CC15" s="16" t="s">
        <v>37</v>
      </c>
      <c r="CD15" s="16"/>
      <c r="CE15" s="16" t="s">
        <v>39</v>
      </c>
      <c r="CF15" s="16"/>
      <c r="CG15" s="16" t="s">
        <v>40</v>
      </c>
      <c r="CH15" s="16"/>
      <c r="CI15" s="16" t="s">
        <v>41</v>
      </c>
      <c r="CJ15" s="16"/>
      <c r="CK15" s="14"/>
      <c r="CL15" s="14"/>
      <c r="CM15" s="16" t="s">
        <v>34</v>
      </c>
      <c r="CN15" s="16"/>
      <c r="CO15" s="16" t="s">
        <v>35</v>
      </c>
      <c r="CP15" s="16"/>
      <c r="CQ15" s="16" t="s">
        <v>36</v>
      </c>
      <c r="CR15" s="16"/>
      <c r="CS15" s="16" t="s">
        <v>37</v>
      </c>
      <c r="CT15" s="16"/>
      <c r="CU15" s="14"/>
      <c r="CV15" s="16" t="s">
        <v>36</v>
      </c>
      <c r="CW15" s="16"/>
      <c r="CX15" s="16" t="s">
        <v>38</v>
      </c>
      <c r="CY15" s="16"/>
      <c r="CZ15" s="16" t="s">
        <v>37</v>
      </c>
      <c r="DA15" s="16"/>
      <c r="DB15" s="16" t="s">
        <v>39</v>
      </c>
      <c r="DC15" s="16"/>
      <c r="DD15" s="16" t="s">
        <v>40</v>
      </c>
      <c r="DE15" s="16"/>
      <c r="DF15" s="16" t="s">
        <v>41</v>
      </c>
      <c r="DG15" s="16"/>
      <c r="DH15" s="14"/>
      <c r="DI15" s="14"/>
      <c r="DJ15" s="16" t="s">
        <v>34</v>
      </c>
      <c r="DK15" s="16"/>
      <c r="DL15" s="16" t="s">
        <v>35</v>
      </c>
      <c r="DM15" s="16"/>
      <c r="DN15" s="16" t="s">
        <v>36</v>
      </c>
      <c r="DO15" s="16"/>
      <c r="DP15" s="16" t="s">
        <v>37</v>
      </c>
      <c r="DQ15" s="16"/>
      <c r="DR15" s="14"/>
      <c r="DS15" s="16" t="s">
        <v>36</v>
      </c>
      <c r="DT15" s="16"/>
      <c r="DU15" s="16" t="s">
        <v>38</v>
      </c>
      <c r="DV15" s="16"/>
      <c r="DW15" s="16" t="s">
        <v>37</v>
      </c>
      <c r="DX15" s="16"/>
      <c r="DY15" s="16" t="s">
        <v>39</v>
      </c>
      <c r="DZ15" s="16"/>
      <c r="EA15" s="16" t="s">
        <v>40</v>
      </c>
      <c r="EB15" s="16"/>
      <c r="EC15" s="16" t="s">
        <v>41</v>
      </c>
      <c r="ED15" s="16"/>
      <c r="EE15" s="14"/>
      <c r="EF15" s="14"/>
      <c r="EG15" s="16" t="s">
        <v>34</v>
      </c>
      <c r="EH15" s="16"/>
      <c r="EI15" s="16" t="s">
        <v>35</v>
      </c>
      <c r="EJ15" s="16"/>
      <c r="EK15" s="16" t="s">
        <v>36</v>
      </c>
      <c r="EL15" s="16"/>
      <c r="EM15" s="16" t="s">
        <v>37</v>
      </c>
      <c r="EN15" s="16"/>
      <c r="EO15" s="14"/>
      <c r="EP15" s="16" t="s">
        <v>36</v>
      </c>
      <c r="EQ15" s="16"/>
      <c r="ER15" s="16" t="s">
        <v>38</v>
      </c>
      <c r="ES15" s="16"/>
      <c r="ET15" s="16" t="s">
        <v>37</v>
      </c>
      <c r="EU15" s="16"/>
      <c r="EV15" s="16" t="s">
        <v>39</v>
      </c>
      <c r="EW15" s="16"/>
      <c r="EX15" s="16" t="s">
        <v>40</v>
      </c>
      <c r="EY15" s="16"/>
      <c r="EZ15" s="16" t="s">
        <v>41</v>
      </c>
      <c r="FA15" s="16"/>
      <c r="FB15" s="14"/>
      <c r="FC15" s="14"/>
      <c r="FD15" s="16" t="s">
        <v>34</v>
      </c>
      <c r="FE15" s="16"/>
      <c r="FF15" s="16" t="s">
        <v>35</v>
      </c>
      <c r="FG15" s="16"/>
      <c r="FH15" s="16" t="s">
        <v>36</v>
      </c>
      <c r="FI15" s="16"/>
      <c r="FJ15" s="16" t="s">
        <v>37</v>
      </c>
      <c r="FK15" s="16"/>
      <c r="FL15" s="14"/>
      <c r="FM15" s="16" t="s">
        <v>36</v>
      </c>
      <c r="FN15" s="16"/>
      <c r="FO15" s="16" t="s">
        <v>38</v>
      </c>
      <c r="FP15" s="16"/>
      <c r="FQ15" s="16" t="s">
        <v>37</v>
      </c>
      <c r="FR15" s="16"/>
      <c r="FS15" s="16" t="s">
        <v>39</v>
      </c>
      <c r="FT15" s="16"/>
      <c r="FU15" s="16" t="s">
        <v>40</v>
      </c>
      <c r="FV15" s="16"/>
      <c r="FW15" s="16" t="s">
        <v>41</v>
      </c>
      <c r="FX15" s="16"/>
      <c r="FY15" s="14"/>
      <c r="FZ15" s="14"/>
      <c r="GA15" s="16" t="s">
        <v>34</v>
      </c>
      <c r="GB15" s="16"/>
      <c r="GC15" s="16" t="s">
        <v>35</v>
      </c>
      <c r="GD15" s="16"/>
      <c r="GE15" s="16" t="s">
        <v>36</v>
      </c>
      <c r="GF15" s="16"/>
      <c r="GG15" s="16" t="s">
        <v>37</v>
      </c>
      <c r="GH15" s="16"/>
      <c r="GI15" s="14"/>
      <c r="GJ15" s="16" t="s">
        <v>36</v>
      </c>
      <c r="GK15" s="16"/>
      <c r="GL15" s="16" t="s">
        <v>38</v>
      </c>
      <c r="GM15" s="16"/>
      <c r="GN15" s="16" t="s">
        <v>37</v>
      </c>
      <c r="GO15" s="16"/>
      <c r="GP15" s="16" t="s">
        <v>39</v>
      </c>
      <c r="GQ15" s="16"/>
      <c r="GR15" s="16" t="s">
        <v>40</v>
      </c>
      <c r="GS15" s="16"/>
      <c r="GT15" s="16" t="s">
        <v>41</v>
      </c>
      <c r="GU15" s="16"/>
      <c r="GV15" s="14"/>
      <c r="GW15" s="14"/>
    </row>
    <row r="16" spans="1:205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9"/>
      <c r="GW16" s="13"/>
    </row>
    <row r="17" spans="1:205" x14ac:dyDescent="0.25">
      <c r="A17" s="6">
        <v>1</v>
      </c>
      <c r="B17" s="6">
        <v>1</v>
      </c>
      <c r="C17" s="6"/>
      <c r="D17" s="6"/>
      <c r="E17" s="3" t="s">
        <v>60</v>
      </c>
      <c r="F17" s="6">
        <f>$B$17*COUNTIF(V17:GU17,"e")</f>
        <v>0</v>
      </c>
      <c r="G17" s="6">
        <f>$B$17*COUNTIF(V17:GU17,"z")</f>
        <v>1</v>
      </c>
      <c r="H17" s="6">
        <f t="shared" ref="H17:H29" si="0">SUM(I17:R17)</f>
        <v>30</v>
      </c>
      <c r="I17" s="6">
        <f t="shared" ref="I17:I29" si="1">V17+AS17+BP17+CM17+DJ17+EG17+FD17+GA17</f>
        <v>30</v>
      </c>
      <c r="J17" s="6">
        <f t="shared" ref="J17:J29" si="2">X17+AU17+BR17+CO17+DL17+EI17+FF17+GC17</f>
        <v>0</v>
      </c>
      <c r="K17" s="6">
        <f t="shared" ref="K17:K29" si="3">Z17+AW17+BT17+CQ17+DN17+EK17+FH17+GE17</f>
        <v>0</v>
      </c>
      <c r="L17" s="6">
        <f t="shared" ref="L17:L29" si="4">AB17+AY17+BV17+CS17+DP17+EM17+FJ17+GG17</f>
        <v>0</v>
      </c>
      <c r="M17" s="6">
        <f t="shared" ref="M17:M29" si="5">AE17+BB17+BY17+CV17+DS17+EP17+FM17+GJ17</f>
        <v>0</v>
      </c>
      <c r="N17" s="6">
        <f t="shared" ref="N17:N29" si="6">AG17+BD17+CA17+CX17+DU17+ER17+FO17+GL17</f>
        <v>0</v>
      </c>
      <c r="O17" s="6">
        <f t="shared" ref="O17:O29" si="7">AI17+BF17+CC17+CZ17+DW17+ET17+FQ17+GN17</f>
        <v>0</v>
      </c>
      <c r="P17" s="6">
        <f t="shared" ref="P17:P29" si="8">AK17+BH17+CE17+DB17+DY17+EV17+FS17+GP17</f>
        <v>0</v>
      </c>
      <c r="Q17" s="6">
        <f t="shared" ref="Q17:Q29" si="9">AM17+BJ17+CG17+DD17+EA17+EX17+FU17+GR17</f>
        <v>0</v>
      </c>
      <c r="R17" s="6">
        <f t="shared" ref="R17:R29" si="10">AO17+BL17+CI17+DF17+EC17+EZ17+FW17+GT17</f>
        <v>0</v>
      </c>
      <c r="S17" s="7">
        <f t="shared" ref="S17:S29" si="11">AR17+BO17+CL17+DI17+EF17+FC17+FZ17+GW17</f>
        <v>2</v>
      </c>
      <c r="T17" s="7">
        <f t="shared" ref="T17:T29" si="12">AQ17+BN17+CK17+DH17+EE17+FB17+FY17+GV17</f>
        <v>0</v>
      </c>
      <c r="U17" s="7">
        <f>$B$17*1.1</f>
        <v>1.1000000000000001</v>
      </c>
      <c r="V17" s="11">
        <f>$B$17*30</f>
        <v>30</v>
      </c>
      <c r="W17" s="10" t="s">
        <v>61</v>
      </c>
      <c r="X17" s="11"/>
      <c r="Y17" s="10"/>
      <c r="Z17" s="11"/>
      <c r="AA17" s="10"/>
      <c r="AB17" s="11"/>
      <c r="AC17" s="10"/>
      <c r="AD17" s="7">
        <f>$B$17*2</f>
        <v>2</v>
      </c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9" si="13">AD17+AQ17</f>
        <v>2</v>
      </c>
      <c r="AS17" s="11"/>
      <c r="AT17" s="10"/>
      <c r="AU17" s="11"/>
      <c r="AV17" s="10"/>
      <c r="AW17" s="11"/>
      <c r="AX17" s="10"/>
      <c r="AY17" s="11"/>
      <c r="AZ17" s="10"/>
      <c r="BA17" s="7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9" si="14">BA17+BN17</f>
        <v>0</v>
      </c>
      <c r="BP17" s="11"/>
      <c r="BQ17" s="10"/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9" si="15">BX17+CK17</f>
        <v>0</v>
      </c>
      <c r="CM17" s="11"/>
      <c r="CN17" s="10"/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9" si="16">CU17+DH17</f>
        <v>0</v>
      </c>
      <c r="DJ17" s="11"/>
      <c r="DK17" s="10"/>
      <c r="DL17" s="11"/>
      <c r="DM17" s="10"/>
      <c r="DN17" s="11"/>
      <c r="DO17" s="10"/>
      <c r="DP17" s="11"/>
      <c r="DQ17" s="10"/>
      <c r="DR17" s="7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9" si="17">DR17+EE17</f>
        <v>0</v>
      </c>
      <c r="EG17" s="11"/>
      <c r="EH17" s="10"/>
      <c r="EI17" s="11"/>
      <c r="EJ17" s="10"/>
      <c r="EK17" s="11"/>
      <c r="EL17" s="10"/>
      <c r="EM17" s="11"/>
      <c r="EN17" s="10"/>
      <c r="EO17" s="7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9" si="18">EO17+FB17</f>
        <v>0</v>
      </c>
      <c r="FD17" s="11"/>
      <c r="FE17" s="10"/>
      <c r="FF17" s="11"/>
      <c r="FG17" s="10"/>
      <c r="FH17" s="11"/>
      <c r="FI17" s="10"/>
      <c r="FJ17" s="11"/>
      <c r="FK17" s="10"/>
      <c r="FL17" s="7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9" si="19">FL17+FY17</f>
        <v>0</v>
      </c>
      <c r="GA17" s="11"/>
      <c r="GB17" s="10"/>
      <c r="GC17" s="11"/>
      <c r="GD17" s="10"/>
      <c r="GE17" s="11"/>
      <c r="GF17" s="10"/>
      <c r="GG17" s="11"/>
      <c r="GH17" s="10"/>
      <c r="GI17" s="7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9" si="20">GI17+GV17</f>
        <v>0</v>
      </c>
    </row>
    <row r="18" spans="1:205" x14ac:dyDescent="0.25">
      <c r="A18" s="6">
        <v>2</v>
      </c>
      <c r="B18" s="6">
        <v>1</v>
      </c>
      <c r="C18" s="6"/>
      <c r="D18" s="6"/>
      <c r="E18" s="3" t="s">
        <v>62</v>
      </c>
      <c r="F18" s="6">
        <f>$B$18*COUNTIF(V18:GU18,"e")</f>
        <v>0</v>
      </c>
      <c r="G18" s="6">
        <f>$B$18*COUNTIF(V18:GU18,"z")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$B$18*0.5</f>
        <v>0.5</v>
      </c>
      <c r="V18" s="11">
        <f>$B$18*15</f>
        <v>15</v>
      </c>
      <c r="W18" s="10" t="s">
        <v>61</v>
      </c>
      <c r="X18" s="11"/>
      <c r="Y18" s="10"/>
      <c r="Z18" s="11"/>
      <c r="AA18" s="10"/>
      <c r="AB18" s="11"/>
      <c r="AC18" s="10"/>
      <c r="AD18" s="7">
        <f>$B$18*1</f>
        <v>1</v>
      </c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11"/>
      <c r="AX18" s="10"/>
      <c r="AY18" s="11"/>
      <c r="AZ18" s="10"/>
      <c r="BA18" s="7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11"/>
      <c r="DO18" s="10"/>
      <c r="DP18" s="11"/>
      <c r="DQ18" s="10"/>
      <c r="DR18" s="7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11"/>
      <c r="EN18" s="10"/>
      <c r="EO18" s="7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7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7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/>
      <c r="B19" s="6"/>
      <c r="C19" s="6"/>
      <c r="D19" s="6" t="s">
        <v>63</v>
      </c>
      <c r="E19" s="3" t="s">
        <v>64</v>
      </c>
      <c r="F19" s="6">
        <f>COUNTIF(V19:GU19,"e")</f>
        <v>0</v>
      </c>
      <c r="G19" s="6">
        <f>COUNTIF(V19:GU19,"z")</f>
        <v>2</v>
      </c>
      <c r="H19" s="6">
        <f t="shared" si="0"/>
        <v>30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15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2</v>
      </c>
      <c r="T19" s="7">
        <f t="shared" si="12"/>
        <v>1.2</v>
      </c>
      <c r="U19" s="7">
        <v>1.07</v>
      </c>
      <c r="V19" s="11"/>
      <c r="W19" s="10"/>
      <c r="X19" s="11"/>
      <c r="Y19" s="10"/>
      <c r="Z19" s="11"/>
      <c r="AA19" s="10"/>
      <c r="AB19" s="11"/>
      <c r="AC19" s="10"/>
      <c r="AD19" s="7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0</v>
      </c>
      <c r="AS19" s="11">
        <v>15</v>
      </c>
      <c r="AT19" s="10" t="s">
        <v>61</v>
      </c>
      <c r="AU19" s="11"/>
      <c r="AV19" s="10"/>
      <c r="AW19" s="11"/>
      <c r="AX19" s="10"/>
      <c r="AY19" s="11"/>
      <c r="AZ19" s="10"/>
      <c r="BA19" s="7">
        <v>0.8</v>
      </c>
      <c r="BB19" s="11">
        <v>15</v>
      </c>
      <c r="BC19" s="10" t="s">
        <v>61</v>
      </c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>
        <v>1.2</v>
      </c>
      <c r="BO19" s="7">
        <f t="shared" si="14"/>
        <v>2</v>
      </c>
      <c r="BP19" s="11"/>
      <c r="BQ19" s="10"/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7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7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7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7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>
        <v>3</v>
      </c>
      <c r="B20" s="6">
        <v>1</v>
      </c>
      <c r="C20" s="6"/>
      <c r="D20" s="6"/>
      <c r="E20" s="3" t="s">
        <v>65</v>
      </c>
      <c r="F20" s="6">
        <f>$B$20*COUNTIF(V20:GU20,"e")</f>
        <v>0</v>
      </c>
      <c r="G20" s="6">
        <f>$B$20*COUNTIF(V20:GU20,"z")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1</v>
      </c>
      <c r="T20" s="7">
        <f t="shared" si="12"/>
        <v>0</v>
      </c>
      <c r="U20" s="7">
        <f>$B$20*0.57</f>
        <v>0.56999999999999995</v>
      </c>
      <c r="V20" s="11"/>
      <c r="W20" s="10"/>
      <c r="X20" s="11"/>
      <c r="Y20" s="10"/>
      <c r="Z20" s="11"/>
      <c r="AA20" s="10"/>
      <c r="AB20" s="11"/>
      <c r="AC20" s="10"/>
      <c r="AD20" s="7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/>
      <c r="AT20" s="10"/>
      <c r="AU20" s="11"/>
      <c r="AV20" s="10"/>
      <c r="AW20" s="11"/>
      <c r="AX20" s="10"/>
      <c r="AY20" s="11"/>
      <c r="AZ20" s="10"/>
      <c r="BA20" s="7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>
        <f>$B$20*15</f>
        <v>15</v>
      </c>
      <c r="BQ20" s="10" t="s">
        <v>61</v>
      </c>
      <c r="BR20" s="11"/>
      <c r="BS20" s="10"/>
      <c r="BT20" s="11"/>
      <c r="BU20" s="10"/>
      <c r="BV20" s="11"/>
      <c r="BW20" s="10"/>
      <c r="BX20" s="7">
        <f>$B$20*1</f>
        <v>1</v>
      </c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1</v>
      </c>
      <c r="CM20" s="11"/>
      <c r="CN20" s="10"/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7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11"/>
      <c r="EN20" s="10"/>
      <c r="EO20" s="7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11"/>
      <c r="FK20" s="10"/>
      <c r="FL20" s="7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7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/>
      <c r="B21" s="6"/>
      <c r="C21" s="6"/>
      <c r="D21" s="6" t="s">
        <v>66</v>
      </c>
      <c r="E21" s="3" t="s">
        <v>67</v>
      </c>
      <c r="F21" s="6">
        <f>COUNTIF(V21:GU21,"e")</f>
        <v>0</v>
      </c>
      <c r="G21" s="6">
        <f>COUNTIF(V21:GU21,"z")</f>
        <v>2</v>
      </c>
      <c r="H21" s="6">
        <f t="shared" si="0"/>
        <v>45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3</v>
      </c>
      <c r="T21" s="7">
        <f t="shared" si="12"/>
        <v>2</v>
      </c>
      <c r="U21" s="7">
        <v>1.83</v>
      </c>
      <c r="V21" s="11">
        <v>15</v>
      </c>
      <c r="W21" s="10" t="s">
        <v>61</v>
      </c>
      <c r="X21" s="11"/>
      <c r="Y21" s="10"/>
      <c r="Z21" s="11"/>
      <c r="AA21" s="10"/>
      <c r="AB21" s="11"/>
      <c r="AC21" s="10"/>
      <c r="AD21" s="7">
        <v>1</v>
      </c>
      <c r="AE21" s="11">
        <v>30</v>
      </c>
      <c r="AF21" s="10" t="s">
        <v>61</v>
      </c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>
        <v>2</v>
      </c>
      <c r="AR21" s="7">
        <f t="shared" si="13"/>
        <v>3</v>
      </c>
      <c r="AS21" s="11"/>
      <c r="AT21" s="10"/>
      <c r="AU21" s="11"/>
      <c r="AV21" s="10"/>
      <c r="AW21" s="11"/>
      <c r="AX21" s="10"/>
      <c r="AY21" s="11"/>
      <c r="AZ21" s="10"/>
      <c r="BA21" s="7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11"/>
      <c r="DO21" s="10"/>
      <c r="DP21" s="11"/>
      <c r="DQ21" s="10"/>
      <c r="DR21" s="7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11"/>
      <c r="EN21" s="10"/>
      <c r="EO21" s="7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7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7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/>
      <c r="B22" s="6"/>
      <c r="C22" s="6"/>
      <c r="D22" s="6" t="s">
        <v>68</v>
      </c>
      <c r="E22" s="3" t="s">
        <v>69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7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>
        <v>30</v>
      </c>
      <c r="BS22" s="10" t="s">
        <v>61</v>
      </c>
      <c r="BT22" s="11"/>
      <c r="BU22" s="10"/>
      <c r="BV22" s="11"/>
      <c r="BW22" s="10"/>
      <c r="BX22" s="7">
        <v>0</v>
      </c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7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7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7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7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70</v>
      </c>
      <c r="E23" s="3" t="s">
        <v>71</v>
      </c>
      <c r="F23" s="6">
        <f>COUNTIF(V23:GU23,"e")</f>
        <v>0</v>
      </c>
      <c r="G23" s="6">
        <f>COUNTIF(V23:GU23,"z")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11"/>
      <c r="AA23" s="10"/>
      <c r="AB23" s="11"/>
      <c r="AC23" s="10"/>
      <c r="AD23" s="7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11"/>
      <c r="AZ23" s="10"/>
      <c r="BA23" s="7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>
        <v>30</v>
      </c>
      <c r="CP23" s="10" t="s">
        <v>61</v>
      </c>
      <c r="CQ23" s="11"/>
      <c r="CR23" s="10"/>
      <c r="CS23" s="11"/>
      <c r="CT23" s="10"/>
      <c r="CU23" s="7">
        <v>0</v>
      </c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11"/>
      <c r="DQ23" s="10"/>
      <c r="DR23" s="7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7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7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7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72</v>
      </c>
      <c r="E24" s="3" t="s">
        <v>73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11"/>
      <c r="AA24" s="10"/>
      <c r="AB24" s="11"/>
      <c r="AC24" s="10"/>
      <c r="AD24" s="7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11"/>
      <c r="AZ24" s="10"/>
      <c r="BA24" s="7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7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61</v>
      </c>
      <c r="EI24" s="11"/>
      <c r="EJ24" s="10"/>
      <c r="EK24" s="11"/>
      <c r="EL24" s="10"/>
      <c r="EM24" s="11"/>
      <c r="EN24" s="10"/>
      <c r="EO24" s="7">
        <v>1</v>
      </c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11"/>
      <c r="FI24" s="10"/>
      <c r="FJ24" s="11"/>
      <c r="FK24" s="10"/>
      <c r="FL24" s="7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7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>
        <v>4</v>
      </c>
      <c r="B25" s="6">
        <v>1</v>
      </c>
      <c r="C25" s="6"/>
      <c r="D25" s="6"/>
      <c r="E25" s="3" t="s">
        <v>74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30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3</v>
      </c>
      <c r="T25" s="7">
        <f t="shared" si="12"/>
        <v>3</v>
      </c>
      <c r="U25" s="7">
        <f>$B$25*1.3</f>
        <v>1.3</v>
      </c>
      <c r="V25" s="11"/>
      <c r="W25" s="10"/>
      <c r="X25" s="11"/>
      <c r="Y25" s="10"/>
      <c r="Z25" s="11"/>
      <c r="AA25" s="10"/>
      <c r="AB25" s="11"/>
      <c r="AC25" s="10"/>
      <c r="AD25" s="7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11"/>
      <c r="AX25" s="10"/>
      <c r="AY25" s="11"/>
      <c r="AZ25" s="10"/>
      <c r="BA25" s="7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11"/>
      <c r="BW25" s="10"/>
      <c r="BX25" s="7"/>
      <c r="BY25" s="11"/>
      <c r="BZ25" s="10"/>
      <c r="CA25" s="11">
        <f>$B$25*30</f>
        <v>30</v>
      </c>
      <c r="CB25" s="10" t="s">
        <v>61</v>
      </c>
      <c r="CC25" s="11"/>
      <c r="CD25" s="10"/>
      <c r="CE25" s="11"/>
      <c r="CF25" s="10"/>
      <c r="CG25" s="11"/>
      <c r="CH25" s="10"/>
      <c r="CI25" s="11"/>
      <c r="CJ25" s="10"/>
      <c r="CK25" s="7">
        <f>$B$25*3</f>
        <v>3</v>
      </c>
      <c r="CL25" s="7">
        <f t="shared" si="15"/>
        <v>3</v>
      </c>
      <c r="CM25" s="11"/>
      <c r="CN25" s="10"/>
      <c r="CO25" s="11"/>
      <c r="CP25" s="10"/>
      <c r="CQ25" s="11"/>
      <c r="CR25" s="10"/>
      <c r="CS25" s="11"/>
      <c r="CT25" s="10"/>
      <c r="CU25" s="7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11"/>
      <c r="DQ25" s="10"/>
      <c r="DR25" s="7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7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7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7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5">
      <c r="A26" s="6">
        <v>5</v>
      </c>
      <c r="B26" s="6">
        <v>1</v>
      </c>
      <c r="C26" s="6"/>
      <c r="D26" s="6"/>
      <c r="E26" s="3" t="s">
        <v>75</v>
      </c>
      <c r="F26" s="6">
        <f>$B$26*COUNTIF(V26:GU26,"e")</f>
        <v>0</v>
      </c>
      <c r="G26" s="6">
        <f>$B$26*COUNTIF(V26:GU26,"z")</f>
        <v>1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60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3</v>
      </c>
      <c r="U26" s="7">
        <f>$B$26*2.3</f>
        <v>2.2999999999999998</v>
      </c>
      <c r="V26" s="11"/>
      <c r="W26" s="10"/>
      <c r="X26" s="11"/>
      <c r="Y26" s="10"/>
      <c r="Z26" s="11"/>
      <c r="AA26" s="10"/>
      <c r="AB26" s="11"/>
      <c r="AC26" s="10"/>
      <c r="AD26" s="7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11"/>
      <c r="AX26" s="10"/>
      <c r="AY26" s="11"/>
      <c r="AZ26" s="10"/>
      <c r="BA26" s="7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11"/>
      <c r="CR26" s="10"/>
      <c r="CS26" s="11"/>
      <c r="CT26" s="10"/>
      <c r="CU26" s="7"/>
      <c r="CV26" s="11"/>
      <c r="CW26" s="10"/>
      <c r="CX26" s="11">
        <f>$B$26*60</f>
        <v>60</v>
      </c>
      <c r="CY26" s="10" t="s">
        <v>61</v>
      </c>
      <c r="CZ26" s="11"/>
      <c r="DA26" s="10"/>
      <c r="DB26" s="11"/>
      <c r="DC26" s="10"/>
      <c r="DD26" s="11"/>
      <c r="DE26" s="10"/>
      <c r="DF26" s="11"/>
      <c r="DG26" s="10"/>
      <c r="DH26" s="7">
        <f>$B$26*3</f>
        <v>3</v>
      </c>
      <c r="DI26" s="7">
        <f t="shared" si="16"/>
        <v>3</v>
      </c>
      <c r="DJ26" s="11"/>
      <c r="DK26" s="10"/>
      <c r="DL26" s="11"/>
      <c r="DM26" s="10"/>
      <c r="DN26" s="11"/>
      <c r="DO26" s="10"/>
      <c r="DP26" s="11"/>
      <c r="DQ26" s="10"/>
      <c r="DR26" s="7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11"/>
      <c r="EL26" s="10"/>
      <c r="EM26" s="11"/>
      <c r="EN26" s="10"/>
      <c r="EO26" s="7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11"/>
      <c r="FI26" s="10"/>
      <c r="FJ26" s="11"/>
      <c r="FK26" s="10"/>
      <c r="FL26" s="7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11"/>
      <c r="GF26" s="10"/>
      <c r="GG26" s="11"/>
      <c r="GH26" s="10"/>
      <c r="GI26" s="7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5">
      <c r="A27" s="6">
        <v>6</v>
      </c>
      <c r="B27" s="6">
        <v>1</v>
      </c>
      <c r="C27" s="6"/>
      <c r="D27" s="6"/>
      <c r="E27" s="3" t="s">
        <v>76</v>
      </c>
      <c r="F27" s="6">
        <f>$B$27*COUNTIF(V27:GU27,"e")</f>
        <v>1</v>
      </c>
      <c r="G27" s="6">
        <f>$B$27*COUNTIF(V27:GU27,"z")</f>
        <v>0</v>
      </c>
      <c r="H27" s="6">
        <f t="shared" si="0"/>
        <v>60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60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4</v>
      </c>
      <c r="T27" s="7">
        <f t="shared" si="12"/>
        <v>4</v>
      </c>
      <c r="U27" s="7">
        <f>$B$27*2.4</f>
        <v>2.4</v>
      </c>
      <c r="V27" s="11"/>
      <c r="W27" s="10"/>
      <c r="X27" s="11"/>
      <c r="Y27" s="10"/>
      <c r="Z27" s="11"/>
      <c r="AA27" s="10"/>
      <c r="AB27" s="11"/>
      <c r="AC27" s="10"/>
      <c r="AD27" s="7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11"/>
      <c r="AX27" s="10"/>
      <c r="AY27" s="11"/>
      <c r="AZ27" s="10"/>
      <c r="BA27" s="7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11"/>
      <c r="CR27" s="10"/>
      <c r="CS27" s="11"/>
      <c r="CT27" s="10"/>
      <c r="CU27" s="7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11"/>
      <c r="DO27" s="10"/>
      <c r="DP27" s="11"/>
      <c r="DQ27" s="10"/>
      <c r="DR27" s="7"/>
      <c r="DS27" s="11"/>
      <c r="DT27" s="10"/>
      <c r="DU27" s="11">
        <f>$B$27*60</f>
        <v>60</v>
      </c>
      <c r="DV27" s="10" t="s">
        <v>77</v>
      </c>
      <c r="DW27" s="11"/>
      <c r="DX27" s="10"/>
      <c r="DY27" s="11"/>
      <c r="DZ27" s="10"/>
      <c r="EA27" s="11"/>
      <c r="EB27" s="10"/>
      <c r="EC27" s="11"/>
      <c r="ED27" s="10"/>
      <c r="EE27" s="7">
        <f>$B$27*4</f>
        <v>4</v>
      </c>
      <c r="EF27" s="7">
        <f t="shared" si="17"/>
        <v>4</v>
      </c>
      <c r="EG27" s="11"/>
      <c r="EH27" s="10"/>
      <c r="EI27" s="11"/>
      <c r="EJ27" s="10"/>
      <c r="EK27" s="11"/>
      <c r="EL27" s="10"/>
      <c r="EM27" s="11"/>
      <c r="EN27" s="10"/>
      <c r="EO27" s="7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11"/>
      <c r="FI27" s="10"/>
      <c r="FJ27" s="11"/>
      <c r="FK27" s="10"/>
      <c r="FL27" s="7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11"/>
      <c r="GF27" s="10"/>
      <c r="GG27" s="11"/>
      <c r="GH27" s="10"/>
      <c r="GI27" s="7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5">
      <c r="A28" s="6"/>
      <c r="B28" s="6"/>
      <c r="C28" s="6"/>
      <c r="D28" s="6" t="s">
        <v>78</v>
      </c>
      <c r="E28" s="3" t="s">
        <v>79</v>
      </c>
      <c r="F28" s="6">
        <f>COUNTIF(V28:GU28,"e")</f>
        <v>0</v>
      </c>
      <c r="G28" s="6">
        <f>COUNTIF(V28:GU28,"z")</f>
        <v>2</v>
      </c>
      <c r="H28" s="6">
        <f t="shared" si="0"/>
        <v>30</v>
      </c>
      <c r="I28" s="6">
        <f t="shared" si="1"/>
        <v>15</v>
      </c>
      <c r="J28" s="6">
        <f t="shared" si="2"/>
        <v>15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2</v>
      </c>
      <c r="T28" s="7">
        <f t="shared" si="12"/>
        <v>0</v>
      </c>
      <c r="U28" s="7">
        <v>1.23</v>
      </c>
      <c r="V28" s="11"/>
      <c r="W28" s="10"/>
      <c r="X28" s="11"/>
      <c r="Y28" s="10"/>
      <c r="Z28" s="11"/>
      <c r="AA28" s="10"/>
      <c r="AB28" s="11"/>
      <c r="AC28" s="10"/>
      <c r="AD28" s="7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11"/>
      <c r="AX28" s="10"/>
      <c r="AY28" s="11"/>
      <c r="AZ28" s="10"/>
      <c r="BA28" s="7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11"/>
      <c r="CR28" s="10"/>
      <c r="CS28" s="11"/>
      <c r="CT28" s="10"/>
      <c r="CU28" s="7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11"/>
      <c r="DO28" s="10"/>
      <c r="DP28" s="11"/>
      <c r="DQ28" s="10"/>
      <c r="DR28" s="7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0</v>
      </c>
      <c r="FD28" s="11"/>
      <c r="FE28" s="10"/>
      <c r="FF28" s="11"/>
      <c r="FG28" s="10"/>
      <c r="FH28" s="11"/>
      <c r="FI28" s="10"/>
      <c r="FJ28" s="11"/>
      <c r="FK28" s="10"/>
      <c r="FL28" s="7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>
        <v>15</v>
      </c>
      <c r="GB28" s="10" t="s">
        <v>61</v>
      </c>
      <c r="GC28" s="11">
        <v>15</v>
      </c>
      <c r="GD28" s="10" t="s">
        <v>61</v>
      </c>
      <c r="GE28" s="11"/>
      <c r="GF28" s="10"/>
      <c r="GG28" s="11"/>
      <c r="GH28" s="10"/>
      <c r="GI28" s="7">
        <v>2</v>
      </c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2</v>
      </c>
    </row>
    <row r="29" spans="1:205" x14ac:dyDescent="0.25">
      <c r="A29" s="6"/>
      <c r="B29" s="6"/>
      <c r="C29" s="6"/>
      <c r="D29" s="6" t="s">
        <v>80</v>
      </c>
      <c r="E29" s="3" t="s">
        <v>81</v>
      </c>
      <c r="F29" s="6">
        <f>COUNTIF(V29:GU29,"e")</f>
        <v>0</v>
      </c>
      <c r="G29" s="6">
        <f>COUNTIF(V29:GU29,"z")</f>
        <v>1</v>
      </c>
      <c r="H29" s="6">
        <f t="shared" si="0"/>
        <v>30</v>
      </c>
      <c r="I29" s="6">
        <f t="shared" si="1"/>
        <v>30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7">
        <f t="shared" si="11"/>
        <v>2</v>
      </c>
      <c r="T29" s="7">
        <f t="shared" si="12"/>
        <v>0</v>
      </c>
      <c r="U29" s="7">
        <v>1.1000000000000001</v>
      </c>
      <c r="V29" s="11"/>
      <c r="W29" s="10"/>
      <c r="X29" s="11"/>
      <c r="Y29" s="10"/>
      <c r="Z29" s="11"/>
      <c r="AA29" s="10"/>
      <c r="AB29" s="11"/>
      <c r="AC29" s="10"/>
      <c r="AD29" s="7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3"/>
        <v>0</v>
      </c>
      <c r="AS29" s="11"/>
      <c r="AT29" s="10"/>
      <c r="AU29" s="11"/>
      <c r="AV29" s="10"/>
      <c r="AW29" s="11"/>
      <c r="AX29" s="10"/>
      <c r="AY29" s="11"/>
      <c r="AZ29" s="10"/>
      <c r="BA29" s="7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4"/>
        <v>0</v>
      </c>
      <c r="BP29" s="11"/>
      <c r="BQ29" s="10"/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5"/>
        <v>0</v>
      </c>
      <c r="CM29" s="11"/>
      <c r="CN29" s="10"/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6"/>
        <v>0</v>
      </c>
      <c r="DJ29" s="11"/>
      <c r="DK29" s="10"/>
      <c r="DL29" s="11"/>
      <c r="DM29" s="10"/>
      <c r="DN29" s="11"/>
      <c r="DO29" s="10"/>
      <c r="DP29" s="11"/>
      <c r="DQ29" s="10"/>
      <c r="DR29" s="7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17"/>
        <v>0</v>
      </c>
      <c r="EG29" s="11"/>
      <c r="EH29" s="10"/>
      <c r="EI29" s="11"/>
      <c r="EJ29" s="10"/>
      <c r="EK29" s="11"/>
      <c r="EL29" s="10"/>
      <c r="EM29" s="11"/>
      <c r="EN29" s="10"/>
      <c r="EO29" s="7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18"/>
        <v>0</v>
      </c>
      <c r="FD29" s="11"/>
      <c r="FE29" s="10"/>
      <c r="FF29" s="11"/>
      <c r="FG29" s="10"/>
      <c r="FH29" s="11"/>
      <c r="FI29" s="10"/>
      <c r="FJ29" s="11"/>
      <c r="FK29" s="10"/>
      <c r="FL29" s="7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19"/>
        <v>0</v>
      </c>
      <c r="GA29" s="11">
        <v>30</v>
      </c>
      <c r="GB29" s="10" t="s">
        <v>61</v>
      </c>
      <c r="GC29" s="11"/>
      <c r="GD29" s="10"/>
      <c r="GE29" s="11"/>
      <c r="GF29" s="10"/>
      <c r="GG29" s="11"/>
      <c r="GH29" s="10"/>
      <c r="GI29" s="7">
        <v>2</v>
      </c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0"/>
        <v>2</v>
      </c>
    </row>
    <row r="30" spans="1:205" ht="15.9" customHeight="1" x14ac:dyDescent="0.25">
      <c r="A30" s="6"/>
      <c r="B30" s="6"/>
      <c r="C30" s="6"/>
      <c r="D30" s="6"/>
      <c r="E30" s="6" t="s">
        <v>82</v>
      </c>
      <c r="F30" s="6">
        <f t="shared" ref="F30:AK30" si="21">SUM(F17:F29)</f>
        <v>1</v>
      </c>
      <c r="G30" s="6">
        <f t="shared" si="21"/>
        <v>15</v>
      </c>
      <c r="H30" s="6">
        <f t="shared" si="21"/>
        <v>420</v>
      </c>
      <c r="I30" s="6">
        <f t="shared" si="21"/>
        <v>150</v>
      </c>
      <c r="J30" s="6">
        <f t="shared" si="21"/>
        <v>75</v>
      </c>
      <c r="K30" s="6">
        <f t="shared" si="21"/>
        <v>0</v>
      </c>
      <c r="L30" s="6">
        <f t="shared" si="21"/>
        <v>0</v>
      </c>
      <c r="M30" s="6">
        <f t="shared" si="21"/>
        <v>45</v>
      </c>
      <c r="N30" s="6">
        <f t="shared" si="21"/>
        <v>150</v>
      </c>
      <c r="O30" s="6">
        <f t="shared" si="21"/>
        <v>0</v>
      </c>
      <c r="P30" s="6">
        <f t="shared" si="21"/>
        <v>0</v>
      </c>
      <c r="Q30" s="6">
        <f t="shared" si="21"/>
        <v>0</v>
      </c>
      <c r="R30" s="6">
        <f t="shared" si="21"/>
        <v>0</v>
      </c>
      <c r="S30" s="7">
        <f t="shared" si="21"/>
        <v>24</v>
      </c>
      <c r="T30" s="7">
        <f t="shared" si="21"/>
        <v>13.2</v>
      </c>
      <c r="U30" s="7">
        <f t="shared" si="21"/>
        <v>14</v>
      </c>
      <c r="V30" s="11">
        <f t="shared" si="21"/>
        <v>60</v>
      </c>
      <c r="W30" s="10">
        <f t="shared" si="21"/>
        <v>0</v>
      </c>
      <c r="X30" s="11">
        <f t="shared" si="21"/>
        <v>0</v>
      </c>
      <c r="Y30" s="10">
        <f t="shared" si="21"/>
        <v>0</v>
      </c>
      <c r="Z30" s="11">
        <f t="shared" si="21"/>
        <v>0</v>
      </c>
      <c r="AA30" s="10">
        <f t="shared" si="21"/>
        <v>0</v>
      </c>
      <c r="AB30" s="11">
        <f t="shared" si="21"/>
        <v>0</v>
      </c>
      <c r="AC30" s="10">
        <f t="shared" si="21"/>
        <v>0</v>
      </c>
      <c r="AD30" s="7">
        <f t="shared" si="21"/>
        <v>4</v>
      </c>
      <c r="AE30" s="11">
        <f t="shared" si="21"/>
        <v>30</v>
      </c>
      <c r="AF30" s="10">
        <f t="shared" si="21"/>
        <v>0</v>
      </c>
      <c r="AG30" s="11">
        <f t="shared" si="21"/>
        <v>0</v>
      </c>
      <c r="AH30" s="10">
        <f t="shared" si="21"/>
        <v>0</v>
      </c>
      <c r="AI30" s="11">
        <f t="shared" si="21"/>
        <v>0</v>
      </c>
      <c r="AJ30" s="10">
        <f t="shared" si="21"/>
        <v>0</v>
      </c>
      <c r="AK30" s="11">
        <f t="shared" si="21"/>
        <v>0</v>
      </c>
      <c r="AL30" s="10">
        <f t="shared" ref="AL30:BQ30" si="22">SUM(AL17:AL29)</f>
        <v>0</v>
      </c>
      <c r="AM30" s="11">
        <f t="shared" si="22"/>
        <v>0</v>
      </c>
      <c r="AN30" s="10">
        <f t="shared" si="22"/>
        <v>0</v>
      </c>
      <c r="AO30" s="11">
        <f t="shared" si="22"/>
        <v>0</v>
      </c>
      <c r="AP30" s="10">
        <f t="shared" si="22"/>
        <v>0</v>
      </c>
      <c r="AQ30" s="7">
        <f t="shared" si="22"/>
        <v>2</v>
      </c>
      <c r="AR30" s="7">
        <f t="shared" si="22"/>
        <v>6</v>
      </c>
      <c r="AS30" s="11">
        <f t="shared" si="22"/>
        <v>15</v>
      </c>
      <c r="AT30" s="10">
        <f t="shared" si="22"/>
        <v>0</v>
      </c>
      <c r="AU30" s="11">
        <f t="shared" si="22"/>
        <v>0</v>
      </c>
      <c r="AV30" s="10">
        <f t="shared" si="22"/>
        <v>0</v>
      </c>
      <c r="AW30" s="11">
        <f t="shared" si="22"/>
        <v>0</v>
      </c>
      <c r="AX30" s="10">
        <f t="shared" si="22"/>
        <v>0</v>
      </c>
      <c r="AY30" s="11">
        <f t="shared" si="22"/>
        <v>0</v>
      </c>
      <c r="AZ30" s="10">
        <f t="shared" si="22"/>
        <v>0</v>
      </c>
      <c r="BA30" s="7">
        <f t="shared" si="22"/>
        <v>0.8</v>
      </c>
      <c r="BB30" s="11">
        <f t="shared" si="22"/>
        <v>15</v>
      </c>
      <c r="BC30" s="10">
        <f t="shared" si="22"/>
        <v>0</v>
      </c>
      <c r="BD30" s="11">
        <f t="shared" si="22"/>
        <v>0</v>
      </c>
      <c r="BE30" s="10">
        <f t="shared" si="22"/>
        <v>0</v>
      </c>
      <c r="BF30" s="11">
        <f t="shared" si="22"/>
        <v>0</v>
      </c>
      <c r="BG30" s="10">
        <f t="shared" si="22"/>
        <v>0</v>
      </c>
      <c r="BH30" s="11">
        <f t="shared" si="22"/>
        <v>0</v>
      </c>
      <c r="BI30" s="10">
        <f t="shared" si="22"/>
        <v>0</v>
      </c>
      <c r="BJ30" s="11">
        <f t="shared" si="22"/>
        <v>0</v>
      </c>
      <c r="BK30" s="10">
        <f t="shared" si="22"/>
        <v>0</v>
      </c>
      <c r="BL30" s="11">
        <f t="shared" si="22"/>
        <v>0</v>
      </c>
      <c r="BM30" s="10">
        <f t="shared" si="22"/>
        <v>0</v>
      </c>
      <c r="BN30" s="7">
        <f t="shared" si="22"/>
        <v>1.2</v>
      </c>
      <c r="BO30" s="7">
        <f t="shared" si="22"/>
        <v>2</v>
      </c>
      <c r="BP30" s="11">
        <f t="shared" si="22"/>
        <v>15</v>
      </c>
      <c r="BQ30" s="10">
        <f t="shared" si="22"/>
        <v>0</v>
      </c>
      <c r="BR30" s="11">
        <f t="shared" ref="BR30:CW30" si="23">SUM(BR17:BR29)</f>
        <v>30</v>
      </c>
      <c r="BS30" s="10">
        <f t="shared" si="23"/>
        <v>0</v>
      </c>
      <c r="BT30" s="11">
        <f t="shared" si="23"/>
        <v>0</v>
      </c>
      <c r="BU30" s="10">
        <f t="shared" si="23"/>
        <v>0</v>
      </c>
      <c r="BV30" s="11">
        <f t="shared" si="23"/>
        <v>0</v>
      </c>
      <c r="BW30" s="10">
        <f t="shared" si="23"/>
        <v>0</v>
      </c>
      <c r="BX30" s="7">
        <f t="shared" si="23"/>
        <v>1</v>
      </c>
      <c r="BY30" s="11">
        <f t="shared" si="23"/>
        <v>0</v>
      </c>
      <c r="BZ30" s="10">
        <f t="shared" si="23"/>
        <v>0</v>
      </c>
      <c r="CA30" s="11">
        <f t="shared" si="23"/>
        <v>30</v>
      </c>
      <c r="CB30" s="10">
        <f t="shared" si="23"/>
        <v>0</v>
      </c>
      <c r="CC30" s="11">
        <f t="shared" si="23"/>
        <v>0</v>
      </c>
      <c r="CD30" s="10">
        <f t="shared" si="23"/>
        <v>0</v>
      </c>
      <c r="CE30" s="11">
        <f t="shared" si="23"/>
        <v>0</v>
      </c>
      <c r="CF30" s="10">
        <f t="shared" si="23"/>
        <v>0</v>
      </c>
      <c r="CG30" s="11">
        <f t="shared" si="23"/>
        <v>0</v>
      </c>
      <c r="CH30" s="10">
        <f t="shared" si="23"/>
        <v>0</v>
      </c>
      <c r="CI30" s="11">
        <f t="shared" si="23"/>
        <v>0</v>
      </c>
      <c r="CJ30" s="10">
        <f t="shared" si="23"/>
        <v>0</v>
      </c>
      <c r="CK30" s="7">
        <f t="shared" si="23"/>
        <v>3</v>
      </c>
      <c r="CL30" s="7">
        <f t="shared" si="23"/>
        <v>4</v>
      </c>
      <c r="CM30" s="11">
        <f t="shared" si="23"/>
        <v>0</v>
      </c>
      <c r="CN30" s="10">
        <f t="shared" si="23"/>
        <v>0</v>
      </c>
      <c r="CO30" s="11">
        <f t="shared" si="23"/>
        <v>30</v>
      </c>
      <c r="CP30" s="10">
        <f t="shared" si="23"/>
        <v>0</v>
      </c>
      <c r="CQ30" s="11">
        <f t="shared" si="23"/>
        <v>0</v>
      </c>
      <c r="CR30" s="10">
        <f t="shared" si="23"/>
        <v>0</v>
      </c>
      <c r="CS30" s="11">
        <f t="shared" si="23"/>
        <v>0</v>
      </c>
      <c r="CT30" s="10">
        <f t="shared" si="23"/>
        <v>0</v>
      </c>
      <c r="CU30" s="7">
        <f t="shared" si="23"/>
        <v>0</v>
      </c>
      <c r="CV30" s="11">
        <f t="shared" si="23"/>
        <v>0</v>
      </c>
      <c r="CW30" s="10">
        <f t="shared" si="23"/>
        <v>0</v>
      </c>
      <c r="CX30" s="11">
        <f t="shared" ref="CX30:EC30" si="24">SUM(CX17:CX29)</f>
        <v>60</v>
      </c>
      <c r="CY30" s="10">
        <f t="shared" si="24"/>
        <v>0</v>
      </c>
      <c r="CZ30" s="11">
        <f t="shared" si="24"/>
        <v>0</v>
      </c>
      <c r="DA30" s="10">
        <f t="shared" si="24"/>
        <v>0</v>
      </c>
      <c r="DB30" s="11">
        <f t="shared" si="24"/>
        <v>0</v>
      </c>
      <c r="DC30" s="10">
        <f t="shared" si="24"/>
        <v>0</v>
      </c>
      <c r="DD30" s="11">
        <f t="shared" si="24"/>
        <v>0</v>
      </c>
      <c r="DE30" s="10">
        <f t="shared" si="24"/>
        <v>0</v>
      </c>
      <c r="DF30" s="11">
        <f t="shared" si="24"/>
        <v>0</v>
      </c>
      <c r="DG30" s="10">
        <f t="shared" si="24"/>
        <v>0</v>
      </c>
      <c r="DH30" s="7">
        <f t="shared" si="24"/>
        <v>3</v>
      </c>
      <c r="DI30" s="7">
        <f t="shared" si="24"/>
        <v>3</v>
      </c>
      <c r="DJ30" s="11">
        <f t="shared" si="24"/>
        <v>0</v>
      </c>
      <c r="DK30" s="10">
        <f t="shared" si="24"/>
        <v>0</v>
      </c>
      <c r="DL30" s="11">
        <f t="shared" si="24"/>
        <v>0</v>
      </c>
      <c r="DM30" s="10">
        <f t="shared" si="24"/>
        <v>0</v>
      </c>
      <c r="DN30" s="11">
        <f t="shared" si="24"/>
        <v>0</v>
      </c>
      <c r="DO30" s="10">
        <f t="shared" si="24"/>
        <v>0</v>
      </c>
      <c r="DP30" s="11">
        <f t="shared" si="24"/>
        <v>0</v>
      </c>
      <c r="DQ30" s="10">
        <f t="shared" si="24"/>
        <v>0</v>
      </c>
      <c r="DR30" s="7">
        <f t="shared" si="24"/>
        <v>0</v>
      </c>
      <c r="DS30" s="11">
        <f t="shared" si="24"/>
        <v>0</v>
      </c>
      <c r="DT30" s="10">
        <f t="shared" si="24"/>
        <v>0</v>
      </c>
      <c r="DU30" s="11">
        <f t="shared" si="24"/>
        <v>60</v>
      </c>
      <c r="DV30" s="10">
        <f t="shared" si="24"/>
        <v>0</v>
      </c>
      <c r="DW30" s="11">
        <f t="shared" si="24"/>
        <v>0</v>
      </c>
      <c r="DX30" s="10">
        <f t="shared" si="24"/>
        <v>0</v>
      </c>
      <c r="DY30" s="11">
        <f t="shared" si="24"/>
        <v>0</v>
      </c>
      <c r="DZ30" s="10">
        <f t="shared" si="24"/>
        <v>0</v>
      </c>
      <c r="EA30" s="11">
        <f t="shared" si="24"/>
        <v>0</v>
      </c>
      <c r="EB30" s="10">
        <f t="shared" si="24"/>
        <v>0</v>
      </c>
      <c r="EC30" s="11">
        <f t="shared" si="24"/>
        <v>0</v>
      </c>
      <c r="ED30" s="10">
        <f t="shared" ref="ED30:FI30" si="25">SUM(ED17:ED29)</f>
        <v>0</v>
      </c>
      <c r="EE30" s="7">
        <f t="shared" si="25"/>
        <v>4</v>
      </c>
      <c r="EF30" s="7">
        <f t="shared" si="25"/>
        <v>4</v>
      </c>
      <c r="EG30" s="11">
        <f t="shared" si="25"/>
        <v>15</v>
      </c>
      <c r="EH30" s="10">
        <f t="shared" si="25"/>
        <v>0</v>
      </c>
      <c r="EI30" s="11">
        <f t="shared" si="25"/>
        <v>0</v>
      </c>
      <c r="EJ30" s="10">
        <f t="shared" si="25"/>
        <v>0</v>
      </c>
      <c r="EK30" s="11">
        <f t="shared" si="25"/>
        <v>0</v>
      </c>
      <c r="EL30" s="10">
        <f t="shared" si="25"/>
        <v>0</v>
      </c>
      <c r="EM30" s="11">
        <f t="shared" si="25"/>
        <v>0</v>
      </c>
      <c r="EN30" s="10">
        <f t="shared" si="25"/>
        <v>0</v>
      </c>
      <c r="EO30" s="7">
        <f t="shared" si="25"/>
        <v>1</v>
      </c>
      <c r="EP30" s="11">
        <f t="shared" si="25"/>
        <v>0</v>
      </c>
      <c r="EQ30" s="10">
        <f t="shared" si="25"/>
        <v>0</v>
      </c>
      <c r="ER30" s="11">
        <f t="shared" si="25"/>
        <v>0</v>
      </c>
      <c r="ES30" s="10">
        <f t="shared" si="25"/>
        <v>0</v>
      </c>
      <c r="ET30" s="11">
        <f t="shared" si="25"/>
        <v>0</v>
      </c>
      <c r="EU30" s="10">
        <f t="shared" si="25"/>
        <v>0</v>
      </c>
      <c r="EV30" s="11">
        <f t="shared" si="25"/>
        <v>0</v>
      </c>
      <c r="EW30" s="10">
        <f t="shared" si="25"/>
        <v>0</v>
      </c>
      <c r="EX30" s="11">
        <f t="shared" si="25"/>
        <v>0</v>
      </c>
      <c r="EY30" s="10">
        <f t="shared" si="25"/>
        <v>0</v>
      </c>
      <c r="EZ30" s="11">
        <f t="shared" si="25"/>
        <v>0</v>
      </c>
      <c r="FA30" s="10">
        <f t="shared" si="25"/>
        <v>0</v>
      </c>
      <c r="FB30" s="7">
        <f t="shared" si="25"/>
        <v>0</v>
      </c>
      <c r="FC30" s="7">
        <f t="shared" si="25"/>
        <v>1</v>
      </c>
      <c r="FD30" s="11">
        <f t="shared" si="25"/>
        <v>0</v>
      </c>
      <c r="FE30" s="10">
        <f t="shared" si="25"/>
        <v>0</v>
      </c>
      <c r="FF30" s="11">
        <f t="shared" si="25"/>
        <v>0</v>
      </c>
      <c r="FG30" s="10">
        <f t="shared" si="25"/>
        <v>0</v>
      </c>
      <c r="FH30" s="11">
        <f t="shared" si="25"/>
        <v>0</v>
      </c>
      <c r="FI30" s="10">
        <f t="shared" si="25"/>
        <v>0</v>
      </c>
      <c r="FJ30" s="11">
        <f t="shared" ref="FJ30:GO30" si="26">SUM(FJ17:FJ29)</f>
        <v>0</v>
      </c>
      <c r="FK30" s="10">
        <f t="shared" si="26"/>
        <v>0</v>
      </c>
      <c r="FL30" s="7">
        <f t="shared" si="26"/>
        <v>0</v>
      </c>
      <c r="FM30" s="11">
        <f t="shared" si="26"/>
        <v>0</v>
      </c>
      <c r="FN30" s="10">
        <f t="shared" si="26"/>
        <v>0</v>
      </c>
      <c r="FO30" s="11">
        <f t="shared" si="26"/>
        <v>0</v>
      </c>
      <c r="FP30" s="10">
        <f t="shared" si="26"/>
        <v>0</v>
      </c>
      <c r="FQ30" s="11">
        <f t="shared" si="26"/>
        <v>0</v>
      </c>
      <c r="FR30" s="10">
        <f t="shared" si="26"/>
        <v>0</v>
      </c>
      <c r="FS30" s="11">
        <f t="shared" si="26"/>
        <v>0</v>
      </c>
      <c r="FT30" s="10">
        <f t="shared" si="26"/>
        <v>0</v>
      </c>
      <c r="FU30" s="11">
        <f t="shared" si="26"/>
        <v>0</v>
      </c>
      <c r="FV30" s="10">
        <f t="shared" si="26"/>
        <v>0</v>
      </c>
      <c r="FW30" s="11">
        <f t="shared" si="26"/>
        <v>0</v>
      </c>
      <c r="FX30" s="10">
        <f t="shared" si="26"/>
        <v>0</v>
      </c>
      <c r="FY30" s="7">
        <f t="shared" si="26"/>
        <v>0</v>
      </c>
      <c r="FZ30" s="7">
        <f t="shared" si="26"/>
        <v>0</v>
      </c>
      <c r="GA30" s="11">
        <f t="shared" si="26"/>
        <v>45</v>
      </c>
      <c r="GB30" s="10">
        <f t="shared" si="26"/>
        <v>0</v>
      </c>
      <c r="GC30" s="11">
        <f t="shared" si="26"/>
        <v>15</v>
      </c>
      <c r="GD30" s="10">
        <f t="shared" si="26"/>
        <v>0</v>
      </c>
      <c r="GE30" s="11">
        <f t="shared" si="26"/>
        <v>0</v>
      </c>
      <c r="GF30" s="10">
        <f t="shared" si="26"/>
        <v>0</v>
      </c>
      <c r="GG30" s="11">
        <f t="shared" si="26"/>
        <v>0</v>
      </c>
      <c r="GH30" s="10">
        <f t="shared" si="26"/>
        <v>0</v>
      </c>
      <c r="GI30" s="7">
        <f t="shared" si="26"/>
        <v>4</v>
      </c>
      <c r="GJ30" s="11">
        <f t="shared" si="26"/>
        <v>0</v>
      </c>
      <c r="GK30" s="10">
        <f t="shared" si="26"/>
        <v>0</v>
      </c>
      <c r="GL30" s="11">
        <f t="shared" si="26"/>
        <v>0</v>
      </c>
      <c r="GM30" s="10">
        <f t="shared" si="26"/>
        <v>0</v>
      </c>
      <c r="GN30" s="11">
        <f t="shared" si="26"/>
        <v>0</v>
      </c>
      <c r="GO30" s="10">
        <f t="shared" si="26"/>
        <v>0</v>
      </c>
      <c r="GP30" s="11">
        <f t="shared" ref="GP30:GW30" si="27">SUM(GP17:GP29)</f>
        <v>0</v>
      </c>
      <c r="GQ30" s="10">
        <f t="shared" si="27"/>
        <v>0</v>
      </c>
      <c r="GR30" s="11">
        <f t="shared" si="27"/>
        <v>0</v>
      </c>
      <c r="GS30" s="10">
        <f t="shared" si="27"/>
        <v>0</v>
      </c>
      <c r="GT30" s="11">
        <f t="shared" si="27"/>
        <v>0</v>
      </c>
      <c r="GU30" s="10">
        <f t="shared" si="27"/>
        <v>0</v>
      </c>
      <c r="GV30" s="7">
        <f t="shared" si="27"/>
        <v>0</v>
      </c>
      <c r="GW30" s="7">
        <f t="shared" si="27"/>
        <v>4</v>
      </c>
    </row>
    <row r="31" spans="1:205" ht="20.100000000000001" customHeight="1" x14ac:dyDescent="0.25">
      <c r="A31" s="19" t="s">
        <v>83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9"/>
      <c r="GW31" s="13"/>
    </row>
    <row r="32" spans="1:205" x14ac:dyDescent="0.25">
      <c r="A32" s="6"/>
      <c r="B32" s="6"/>
      <c r="C32" s="6"/>
      <c r="D32" s="6" t="s">
        <v>84</v>
      </c>
      <c r="E32" s="3" t="s">
        <v>85</v>
      </c>
      <c r="F32" s="6">
        <f t="shared" ref="F32:F53" si="28">COUNTIF(V32:GU32,"e")</f>
        <v>1</v>
      </c>
      <c r="G32" s="6">
        <f t="shared" ref="G32:G53" si="29">COUNTIF(V32:GU32,"z")</f>
        <v>1</v>
      </c>
      <c r="H32" s="6">
        <f t="shared" ref="H32:H53" si="30">SUM(I32:R32)</f>
        <v>90</v>
      </c>
      <c r="I32" s="6">
        <f t="shared" ref="I32:I53" si="31">V32+AS32+BP32+CM32+DJ32+EG32+FD32+GA32</f>
        <v>45</v>
      </c>
      <c r="J32" s="6">
        <f t="shared" ref="J32:J53" si="32">X32+AU32+BR32+CO32+DL32+EI32+FF32+GC32</f>
        <v>45</v>
      </c>
      <c r="K32" s="6">
        <f t="shared" ref="K32:K53" si="33">Z32+AW32+BT32+CQ32+DN32+EK32+FH32+GE32</f>
        <v>0</v>
      </c>
      <c r="L32" s="6">
        <f t="shared" ref="L32:L53" si="34">AB32+AY32+BV32+CS32+DP32+EM32+FJ32+GG32</f>
        <v>0</v>
      </c>
      <c r="M32" s="6">
        <f t="shared" ref="M32:M53" si="35">AE32+BB32+BY32+CV32+DS32+EP32+FM32+GJ32</f>
        <v>0</v>
      </c>
      <c r="N32" s="6">
        <f t="shared" ref="N32:N53" si="36">AG32+BD32+CA32+CX32+DU32+ER32+FO32+GL32</f>
        <v>0</v>
      </c>
      <c r="O32" s="6">
        <f t="shared" ref="O32:O53" si="37">AI32+BF32+CC32+CZ32+DW32+ET32+FQ32+GN32</f>
        <v>0</v>
      </c>
      <c r="P32" s="6">
        <f t="shared" ref="P32:P53" si="38">AK32+BH32+CE32+DB32+DY32+EV32+FS32+GP32</f>
        <v>0</v>
      </c>
      <c r="Q32" s="6">
        <f t="shared" ref="Q32:Q53" si="39">AM32+BJ32+CG32+DD32+EA32+EX32+FU32+GR32</f>
        <v>0</v>
      </c>
      <c r="R32" s="6">
        <f t="shared" ref="R32:R53" si="40">AO32+BL32+CI32+DF32+EC32+EZ32+FW32+GT32</f>
        <v>0</v>
      </c>
      <c r="S32" s="7">
        <f t="shared" ref="S32:S53" si="41">AR32+BO32+CL32+DI32+EF32+FC32+FZ32+GW32</f>
        <v>7</v>
      </c>
      <c r="T32" s="7">
        <f t="shared" ref="T32:T53" si="42">AQ32+BN32+CK32+DH32+EE32+FB32+FY32+GV32</f>
        <v>0</v>
      </c>
      <c r="U32" s="7">
        <v>3.7</v>
      </c>
      <c r="V32" s="11">
        <v>45</v>
      </c>
      <c r="W32" s="10" t="s">
        <v>77</v>
      </c>
      <c r="X32" s="11">
        <v>45</v>
      </c>
      <c r="Y32" s="10" t="s">
        <v>61</v>
      </c>
      <c r="Z32" s="11"/>
      <c r="AA32" s="10"/>
      <c r="AB32" s="11"/>
      <c r="AC32" s="10"/>
      <c r="AD32" s="7">
        <v>7</v>
      </c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ref="AR32:AR53" si="43">AD32+AQ32</f>
        <v>7</v>
      </c>
      <c r="AS32" s="11"/>
      <c r="AT32" s="10"/>
      <c r="AU32" s="11"/>
      <c r="AV32" s="10"/>
      <c r="AW32" s="11"/>
      <c r="AX32" s="10"/>
      <c r="AY32" s="11"/>
      <c r="AZ32" s="10"/>
      <c r="BA32" s="7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ref="BO32:BO53" si="44">BA32+BN32</f>
        <v>0</v>
      </c>
      <c r="BP32" s="11"/>
      <c r="BQ32" s="10"/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ref="CL32:CL53" si="45">BX32+CK32</f>
        <v>0</v>
      </c>
      <c r="CM32" s="11"/>
      <c r="CN32" s="10"/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ref="DI32:DI53" si="46">CU32+DH32</f>
        <v>0</v>
      </c>
      <c r="DJ32" s="11"/>
      <c r="DK32" s="10"/>
      <c r="DL32" s="11"/>
      <c r="DM32" s="10"/>
      <c r="DN32" s="11"/>
      <c r="DO32" s="10"/>
      <c r="DP32" s="11"/>
      <c r="DQ32" s="10"/>
      <c r="DR32" s="7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ref="EF32:EF53" si="47">DR32+EE32</f>
        <v>0</v>
      </c>
      <c r="EG32" s="11"/>
      <c r="EH32" s="10"/>
      <c r="EI32" s="11"/>
      <c r="EJ32" s="10"/>
      <c r="EK32" s="11"/>
      <c r="EL32" s="10"/>
      <c r="EM32" s="11"/>
      <c r="EN32" s="10"/>
      <c r="EO32" s="7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ref="FC32:FC53" si="48">EO32+FB32</f>
        <v>0</v>
      </c>
      <c r="FD32" s="11"/>
      <c r="FE32" s="10"/>
      <c r="FF32" s="11"/>
      <c r="FG32" s="10"/>
      <c r="FH32" s="11"/>
      <c r="FI32" s="10"/>
      <c r="FJ32" s="11"/>
      <c r="FK32" s="10"/>
      <c r="FL32" s="7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ref="FZ32:FZ53" si="49">FL32+FY32</f>
        <v>0</v>
      </c>
      <c r="GA32" s="11"/>
      <c r="GB32" s="10"/>
      <c r="GC32" s="11"/>
      <c r="GD32" s="10"/>
      <c r="GE32" s="11"/>
      <c r="GF32" s="10"/>
      <c r="GG32" s="11"/>
      <c r="GH32" s="10"/>
      <c r="GI32" s="7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ref="GW32:GW53" si="50">GI32+GV32</f>
        <v>0</v>
      </c>
    </row>
    <row r="33" spans="1:205" x14ac:dyDescent="0.25">
      <c r="A33" s="6"/>
      <c r="B33" s="6"/>
      <c r="C33" s="6"/>
      <c r="D33" s="6" t="s">
        <v>86</v>
      </c>
      <c r="E33" s="3" t="s">
        <v>87</v>
      </c>
      <c r="F33" s="6">
        <f t="shared" si="28"/>
        <v>1</v>
      </c>
      <c r="G33" s="6">
        <f t="shared" si="29"/>
        <v>1</v>
      </c>
      <c r="H33" s="6">
        <f t="shared" si="30"/>
        <v>30</v>
      </c>
      <c r="I33" s="6">
        <f t="shared" si="31"/>
        <v>15</v>
      </c>
      <c r="J33" s="6">
        <f t="shared" si="32"/>
        <v>15</v>
      </c>
      <c r="K33" s="6">
        <f t="shared" si="33"/>
        <v>0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3</v>
      </c>
      <c r="T33" s="7">
        <f t="shared" si="42"/>
        <v>0</v>
      </c>
      <c r="U33" s="7">
        <v>1.56</v>
      </c>
      <c r="V33" s="11"/>
      <c r="W33" s="10"/>
      <c r="X33" s="11"/>
      <c r="Y33" s="10"/>
      <c r="Z33" s="11"/>
      <c r="AA33" s="10"/>
      <c r="AB33" s="11"/>
      <c r="AC33" s="10"/>
      <c r="AD33" s="7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t="shared" si="43"/>
        <v>0</v>
      </c>
      <c r="AS33" s="11">
        <v>15</v>
      </c>
      <c r="AT33" s="10" t="s">
        <v>77</v>
      </c>
      <c r="AU33" s="11">
        <v>15</v>
      </c>
      <c r="AV33" s="10" t="s">
        <v>61</v>
      </c>
      <c r="AW33" s="11"/>
      <c r="AX33" s="10"/>
      <c r="AY33" s="11"/>
      <c r="AZ33" s="10"/>
      <c r="BA33" s="7">
        <v>3</v>
      </c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3</v>
      </c>
      <c r="BP33" s="11"/>
      <c r="BQ33" s="10"/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11"/>
      <c r="DO33" s="10"/>
      <c r="DP33" s="11"/>
      <c r="DQ33" s="10"/>
      <c r="DR33" s="7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11"/>
      <c r="EL33" s="10"/>
      <c r="EM33" s="11"/>
      <c r="EN33" s="10"/>
      <c r="EO33" s="7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11"/>
      <c r="FI33" s="10"/>
      <c r="FJ33" s="11"/>
      <c r="FK33" s="10"/>
      <c r="FL33" s="7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11"/>
      <c r="GF33" s="10"/>
      <c r="GG33" s="11"/>
      <c r="GH33" s="10"/>
      <c r="GI33" s="7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88</v>
      </c>
      <c r="E34" s="3" t="s">
        <v>89</v>
      </c>
      <c r="F34" s="6">
        <f t="shared" si="28"/>
        <v>1</v>
      </c>
      <c r="G34" s="6">
        <f t="shared" si="29"/>
        <v>1</v>
      </c>
      <c r="H34" s="6">
        <f t="shared" si="30"/>
        <v>60</v>
      </c>
      <c r="I34" s="6">
        <f t="shared" si="31"/>
        <v>30</v>
      </c>
      <c r="J34" s="6">
        <f t="shared" si="32"/>
        <v>0</v>
      </c>
      <c r="K34" s="6">
        <f t="shared" si="33"/>
        <v>0</v>
      </c>
      <c r="L34" s="6">
        <f t="shared" si="34"/>
        <v>0</v>
      </c>
      <c r="M34" s="6">
        <f t="shared" si="35"/>
        <v>30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5</v>
      </c>
      <c r="T34" s="7">
        <f t="shared" si="42"/>
        <v>3</v>
      </c>
      <c r="U34" s="7">
        <v>2.7</v>
      </c>
      <c r="V34" s="11">
        <v>30</v>
      </c>
      <c r="W34" s="10" t="s">
        <v>77</v>
      </c>
      <c r="X34" s="11"/>
      <c r="Y34" s="10"/>
      <c r="Z34" s="11"/>
      <c r="AA34" s="10"/>
      <c r="AB34" s="11"/>
      <c r="AC34" s="10"/>
      <c r="AD34" s="7">
        <v>2</v>
      </c>
      <c r="AE34" s="11">
        <v>30</v>
      </c>
      <c r="AF34" s="10" t="s">
        <v>61</v>
      </c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>
        <v>3</v>
      </c>
      <c r="AR34" s="7">
        <f t="shared" si="43"/>
        <v>5</v>
      </c>
      <c r="AS34" s="11"/>
      <c r="AT34" s="10"/>
      <c r="AU34" s="11"/>
      <c r="AV34" s="10"/>
      <c r="AW34" s="11"/>
      <c r="AX34" s="10"/>
      <c r="AY34" s="11"/>
      <c r="AZ34" s="10"/>
      <c r="BA34" s="7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44"/>
        <v>0</v>
      </c>
      <c r="BP34" s="11"/>
      <c r="BQ34" s="10"/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11"/>
      <c r="DO34" s="10"/>
      <c r="DP34" s="11"/>
      <c r="DQ34" s="10"/>
      <c r="DR34" s="7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11"/>
      <c r="EL34" s="10"/>
      <c r="EM34" s="11"/>
      <c r="EN34" s="10"/>
      <c r="EO34" s="7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11"/>
      <c r="FI34" s="10"/>
      <c r="FJ34" s="11"/>
      <c r="FK34" s="10"/>
      <c r="FL34" s="7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11"/>
      <c r="GF34" s="10"/>
      <c r="GG34" s="11"/>
      <c r="GH34" s="10"/>
      <c r="GI34" s="7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/>
      <c r="B35" s="6"/>
      <c r="C35" s="6"/>
      <c r="D35" s="6" t="s">
        <v>90</v>
      </c>
      <c r="E35" s="3" t="s">
        <v>91</v>
      </c>
      <c r="F35" s="6">
        <f t="shared" si="28"/>
        <v>1</v>
      </c>
      <c r="G35" s="6">
        <f t="shared" si="29"/>
        <v>1</v>
      </c>
      <c r="H35" s="6">
        <f t="shared" si="30"/>
        <v>60</v>
      </c>
      <c r="I35" s="6">
        <f t="shared" si="31"/>
        <v>30</v>
      </c>
      <c r="J35" s="6">
        <f t="shared" si="32"/>
        <v>0</v>
      </c>
      <c r="K35" s="6">
        <f t="shared" si="33"/>
        <v>0</v>
      </c>
      <c r="L35" s="6">
        <f t="shared" si="34"/>
        <v>0</v>
      </c>
      <c r="M35" s="6">
        <f t="shared" si="35"/>
        <v>30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4</v>
      </c>
      <c r="T35" s="7">
        <f t="shared" si="42"/>
        <v>2</v>
      </c>
      <c r="U35" s="7">
        <v>2.4</v>
      </c>
      <c r="V35" s="11">
        <v>30</v>
      </c>
      <c r="W35" s="10" t="s">
        <v>77</v>
      </c>
      <c r="X35" s="11"/>
      <c r="Y35" s="10"/>
      <c r="Z35" s="11"/>
      <c r="AA35" s="10"/>
      <c r="AB35" s="11"/>
      <c r="AC35" s="10"/>
      <c r="AD35" s="7">
        <v>2</v>
      </c>
      <c r="AE35" s="11">
        <v>30</v>
      </c>
      <c r="AF35" s="10" t="s">
        <v>61</v>
      </c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>
        <v>2</v>
      </c>
      <c r="AR35" s="7">
        <f t="shared" si="43"/>
        <v>4</v>
      </c>
      <c r="AS35" s="11"/>
      <c r="AT35" s="10"/>
      <c r="AU35" s="11"/>
      <c r="AV35" s="10"/>
      <c r="AW35" s="11"/>
      <c r="AX35" s="10"/>
      <c r="AY35" s="11"/>
      <c r="AZ35" s="10"/>
      <c r="BA35" s="7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11"/>
      <c r="DO35" s="10"/>
      <c r="DP35" s="11"/>
      <c r="DQ35" s="10"/>
      <c r="DR35" s="7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11"/>
      <c r="EL35" s="10"/>
      <c r="EM35" s="11"/>
      <c r="EN35" s="10"/>
      <c r="EO35" s="7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11"/>
      <c r="FI35" s="10"/>
      <c r="FJ35" s="11"/>
      <c r="FK35" s="10"/>
      <c r="FL35" s="7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11"/>
      <c r="GF35" s="10"/>
      <c r="GG35" s="11"/>
      <c r="GH35" s="10"/>
      <c r="GI35" s="7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92</v>
      </c>
      <c r="E36" s="3" t="s">
        <v>93</v>
      </c>
      <c r="F36" s="6">
        <f t="shared" si="28"/>
        <v>0</v>
      </c>
      <c r="G36" s="6">
        <f t="shared" si="29"/>
        <v>2</v>
      </c>
      <c r="H36" s="6">
        <f t="shared" si="30"/>
        <v>60</v>
      </c>
      <c r="I36" s="6">
        <f t="shared" si="31"/>
        <v>30</v>
      </c>
      <c r="J36" s="6">
        <f t="shared" si="32"/>
        <v>0</v>
      </c>
      <c r="K36" s="6">
        <f t="shared" si="33"/>
        <v>0</v>
      </c>
      <c r="L36" s="6">
        <f t="shared" si="34"/>
        <v>0</v>
      </c>
      <c r="M36" s="6">
        <f t="shared" si="35"/>
        <v>30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4</v>
      </c>
      <c r="T36" s="7">
        <f t="shared" si="42"/>
        <v>2</v>
      </c>
      <c r="U36" s="7">
        <v>2.2000000000000002</v>
      </c>
      <c r="V36" s="11">
        <v>30</v>
      </c>
      <c r="W36" s="10" t="s">
        <v>61</v>
      </c>
      <c r="X36" s="11"/>
      <c r="Y36" s="10"/>
      <c r="Z36" s="11"/>
      <c r="AA36" s="10"/>
      <c r="AB36" s="11"/>
      <c r="AC36" s="10"/>
      <c r="AD36" s="7">
        <v>2</v>
      </c>
      <c r="AE36" s="11">
        <v>30</v>
      </c>
      <c r="AF36" s="10" t="s">
        <v>61</v>
      </c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>
        <v>2</v>
      </c>
      <c r="AR36" s="7">
        <f t="shared" si="43"/>
        <v>4</v>
      </c>
      <c r="AS36" s="11"/>
      <c r="AT36" s="10"/>
      <c r="AU36" s="11"/>
      <c r="AV36" s="10"/>
      <c r="AW36" s="11"/>
      <c r="AX36" s="10"/>
      <c r="AY36" s="11"/>
      <c r="AZ36" s="10"/>
      <c r="BA36" s="7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0</v>
      </c>
      <c r="BP36" s="11"/>
      <c r="BQ36" s="10"/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11"/>
      <c r="DO36" s="10"/>
      <c r="DP36" s="11"/>
      <c r="DQ36" s="10"/>
      <c r="DR36" s="7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11"/>
      <c r="EL36" s="10"/>
      <c r="EM36" s="11"/>
      <c r="EN36" s="10"/>
      <c r="EO36" s="7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11"/>
      <c r="FI36" s="10"/>
      <c r="FJ36" s="11"/>
      <c r="FK36" s="10"/>
      <c r="FL36" s="7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11"/>
      <c r="GF36" s="10"/>
      <c r="GG36" s="11"/>
      <c r="GH36" s="10"/>
      <c r="GI36" s="7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94</v>
      </c>
      <c r="E37" s="3" t="s">
        <v>95</v>
      </c>
      <c r="F37" s="6">
        <f t="shared" si="28"/>
        <v>0</v>
      </c>
      <c r="G37" s="6">
        <f t="shared" si="29"/>
        <v>1</v>
      </c>
      <c r="H37" s="6">
        <f t="shared" si="30"/>
        <v>15</v>
      </c>
      <c r="I37" s="6">
        <f t="shared" si="31"/>
        <v>0</v>
      </c>
      <c r="J37" s="6">
        <f t="shared" si="32"/>
        <v>0</v>
      </c>
      <c r="K37" s="6">
        <f t="shared" si="33"/>
        <v>0</v>
      </c>
      <c r="L37" s="6">
        <f t="shared" si="34"/>
        <v>0</v>
      </c>
      <c r="M37" s="6">
        <f t="shared" si="35"/>
        <v>15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1</v>
      </c>
      <c r="T37" s="7">
        <f t="shared" si="42"/>
        <v>1</v>
      </c>
      <c r="U37" s="7">
        <v>0.67</v>
      </c>
      <c r="V37" s="11"/>
      <c r="W37" s="10"/>
      <c r="X37" s="11"/>
      <c r="Y37" s="10"/>
      <c r="Z37" s="11"/>
      <c r="AA37" s="10"/>
      <c r="AB37" s="11"/>
      <c r="AC37" s="10"/>
      <c r="AD37" s="7"/>
      <c r="AE37" s="11">
        <v>15</v>
      </c>
      <c r="AF37" s="10" t="s">
        <v>61</v>
      </c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>
        <v>1</v>
      </c>
      <c r="AR37" s="7">
        <f t="shared" si="43"/>
        <v>1</v>
      </c>
      <c r="AS37" s="11"/>
      <c r="AT37" s="10"/>
      <c r="AU37" s="11"/>
      <c r="AV37" s="10"/>
      <c r="AW37" s="11"/>
      <c r="AX37" s="10"/>
      <c r="AY37" s="11"/>
      <c r="AZ37" s="10"/>
      <c r="BA37" s="7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/>
      <c r="DK37" s="10"/>
      <c r="DL37" s="11"/>
      <c r="DM37" s="10"/>
      <c r="DN37" s="11"/>
      <c r="DO37" s="10"/>
      <c r="DP37" s="11"/>
      <c r="DQ37" s="10"/>
      <c r="DR37" s="7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7"/>
        <v>0</v>
      </c>
      <c r="EG37" s="11"/>
      <c r="EH37" s="10"/>
      <c r="EI37" s="11"/>
      <c r="EJ37" s="10"/>
      <c r="EK37" s="11"/>
      <c r="EL37" s="10"/>
      <c r="EM37" s="11"/>
      <c r="EN37" s="10"/>
      <c r="EO37" s="7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11"/>
      <c r="FI37" s="10"/>
      <c r="FJ37" s="11"/>
      <c r="FK37" s="10"/>
      <c r="FL37" s="7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11"/>
      <c r="GF37" s="10"/>
      <c r="GG37" s="11"/>
      <c r="GH37" s="10"/>
      <c r="GI37" s="7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x14ac:dyDescent="0.25">
      <c r="A38" s="6"/>
      <c r="B38" s="6"/>
      <c r="C38" s="6"/>
      <c r="D38" s="6" t="s">
        <v>96</v>
      </c>
      <c r="E38" s="3" t="s">
        <v>97</v>
      </c>
      <c r="F38" s="6">
        <f t="shared" si="28"/>
        <v>0</v>
      </c>
      <c r="G38" s="6">
        <f t="shared" si="29"/>
        <v>2</v>
      </c>
      <c r="H38" s="6">
        <f t="shared" si="30"/>
        <v>30</v>
      </c>
      <c r="I38" s="6">
        <f t="shared" si="31"/>
        <v>15</v>
      </c>
      <c r="J38" s="6">
        <f t="shared" si="32"/>
        <v>0</v>
      </c>
      <c r="K38" s="6">
        <f t="shared" si="33"/>
        <v>0</v>
      </c>
      <c r="L38" s="6">
        <f t="shared" si="34"/>
        <v>0</v>
      </c>
      <c r="M38" s="6">
        <f t="shared" si="35"/>
        <v>15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6">
        <f t="shared" si="40"/>
        <v>0</v>
      </c>
      <c r="S38" s="7">
        <f t="shared" si="41"/>
        <v>3</v>
      </c>
      <c r="T38" s="7">
        <f t="shared" si="42"/>
        <v>1.5</v>
      </c>
      <c r="U38" s="7">
        <v>1.54</v>
      </c>
      <c r="V38" s="11">
        <v>15</v>
      </c>
      <c r="W38" s="10" t="s">
        <v>61</v>
      </c>
      <c r="X38" s="11"/>
      <c r="Y38" s="10"/>
      <c r="Z38" s="11"/>
      <c r="AA38" s="10"/>
      <c r="AB38" s="11"/>
      <c r="AC38" s="10"/>
      <c r="AD38" s="7">
        <v>1.5</v>
      </c>
      <c r="AE38" s="11">
        <v>15</v>
      </c>
      <c r="AF38" s="10" t="s">
        <v>61</v>
      </c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>
        <v>1.5</v>
      </c>
      <c r="AR38" s="7">
        <f t="shared" si="43"/>
        <v>3</v>
      </c>
      <c r="AS38" s="11"/>
      <c r="AT38" s="10"/>
      <c r="AU38" s="11"/>
      <c r="AV38" s="10"/>
      <c r="AW38" s="11"/>
      <c r="AX38" s="10"/>
      <c r="AY38" s="11"/>
      <c r="AZ38" s="10"/>
      <c r="BA38" s="7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44"/>
        <v>0</v>
      </c>
      <c r="BP38" s="11"/>
      <c r="BQ38" s="10"/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5"/>
        <v>0</v>
      </c>
      <c r="CM38" s="11"/>
      <c r="CN38" s="10"/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6"/>
        <v>0</v>
      </c>
      <c r="DJ38" s="11"/>
      <c r="DK38" s="10"/>
      <c r="DL38" s="11"/>
      <c r="DM38" s="10"/>
      <c r="DN38" s="11"/>
      <c r="DO38" s="10"/>
      <c r="DP38" s="11"/>
      <c r="DQ38" s="10"/>
      <c r="DR38" s="7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7"/>
        <v>0</v>
      </c>
      <c r="EG38" s="11"/>
      <c r="EH38" s="10"/>
      <c r="EI38" s="11"/>
      <c r="EJ38" s="10"/>
      <c r="EK38" s="11"/>
      <c r="EL38" s="10"/>
      <c r="EM38" s="11"/>
      <c r="EN38" s="10"/>
      <c r="EO38" s="7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8"/>
        <v>0</v>
      </c>
      <c r="FD38" s="11"/>
      <c r="FE38" s="10"/>
      <c r="FF38" s="11"/>
      <c r="FG38" s="10"/>
      <c r="FH38" s="11"/>
      <c r="FI38" s="10"/>
      <c r="FJ38" s="11"/>
      <c r="FK38" s="10"/>
      <c r="FL38" s="7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9"/>
        <v>0</v>
      </c>
      <c r="GA38" s="11"/>
      <c r="GB38" s="10"/>
      <c r="GC38" s="11"/>
      <c r="GD38" s="10"/>
      <c r="GE38" s="11"/>
      <c r="GF38" s="10"/>
      <c r="GG38" s="11"/>
      <c r="GH38" s="10"/>
      <c r="GI38" s="7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0"/>
        <v>0</v>
      </c>
    </row>
    <row r="39" spans="1:205" x14ac:dyDescent="0.25">
      <c r="A39" s="6"/>
      <c r="B39" s="6"/>
      <c r="C39" s="6"/>
      <c r="D39" s="6" t="s">
        <v>98</v>
      </c>
      <c r="E39" s="3" t="s">
        <v>99</v>
      </c>
      <c r="F39" s="6">
        <f t="shared" si="28"/>
        <v>1</v>
      </c>
      <c r="G39" s="6">
        <f t="shared" si="29"/>
        <v>1</v>
      </c>
      <c r="H39" s="6">
        <f t="shared" si="30"/>
        <v>60</v>
      </c>
      <c r="I39" s="6">
        <f t="shared" si="31"/>
        <v>30</v>
      </c>
      <c r="J39" s="6">
        <f t="shared" si="32"/>
        <v>0</v>
      </c>
      <c r="K39" s="6">
        <f t="shared" si="33"/>
        <v>0</v>
      </c>
      <c r="L39" s="6">
        <f t="shared" si="34"/>
        <v>0</v>
      </c>
      <c r="M39" s="6">
        <f t="shared" si="35"/>
        <v>30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6">
        <f t="shared" si="40"/>
        <v>0</v>
      </c>
      <c r="S39" s="7">
        <f t="shared" si="41"/>
        <v>6</v>
      </c>
      <c r="T39" s="7">
        <f t="shared" si="42"/>
        <v>3</v>
      </c>
      <c r="U39" s="7">
        <v>2.6</v>
      </c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3"/>
        <v>0</v>
      </c>
      <c r="AS39" s="11">
        <v>30</v>
      </c>
      <c r="AT39" s="10" t="s">
        <v>77</v>
      </c>
      <c r="AU39" s="11"/>
      <c r="AV39" s="10"/>
      <c r="AW39" s="11"/>
      <c r="AX39" s="10"/>
      <c r="AY39" s="11"/>
      <c r="AZ39" s="10"/>
      <c r="BA39" s="7">
        <v>3</v>
      </c>
      <c r="BB39" s="11">
        <v>30</v>
      </c>
      <c r="BC39" s="10" t="s">
        <v>61</v>
      </c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>
        <v>3</v>
      </c>
      <c r="BO39" s="7">
        <f t="shared" si="44"/>
        <v>6</v>
      </c>
      <c r="BP39" s="11"/>
      <c r="BQ39" s="10"/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5"/>
        <v>0</v>
      </c>
      <c r="CM39" s="11"/>
      <c r="CN39" s="10"/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6"/>
        <v>0</v>
      </c>
      <c r="DJ39" s="11"/>
      <c r="DK39" s="10"/>
      <c r="DL39" s="11"/>
      <c r="DM39" s="10"/>
      <c r="DN39" s="11"/>
      <c r="DO39" s="10"/>
      <c r="DP39" s="11"/>
      <c r="DQ39" s="10"/>
      <c r="DR39" s="7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7"/>
        <v>0</v>
      </c>
      <c r="EG39" s="11"/>
      <c r="EH39" s="10"/>
      <c r="EI39" s="11"/>
      <c r="EJ39" s="10"/>
      <c r="EK39" s="11"/>
      <c r="EL39" s="10"/>
      <c r="EM39" s="11"/>
      <c r="EN39" s="10"/>
      <c r="EO39" s="7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8"/>
        <v>0</v>
      </c>
      <c r="FD39" s="11"/>
      <c r="FE39" s="10"/>
      <c r="FF39" s="11"/>
      <c r="FG39" s="10"/>
      <c r="FH39" s="11"/>
      <c r="FI39" s="10"/>
      <c r="FJ39" s="11"/>
      <c r="FK39" s="10"/>
      <c r="FL39" s="7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9"/>
        <v>0</v>
      </c>
      <c r="GA39" s="11"/>
      <c r="GB39" s="10"/>
      <c r="GC39" s="11"/>
      <c r="GD39" s="10"/>
      <c r="GE39" s="11"/>
      <c r="GF39" s="10"/>
      <c r="GG39" s="11"/>
      <c r="GH39" s="10"/>
      <c r="GI39" s="7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0"/>
        <v>0</v>
      </c>
    </row>
    <row r="40" spans="1:205" x14ac:dyDescent="0.25">
      <c r="A40" s="6"/>
      <c r="B40" s="6"/>
      <c r="C40" s="6"/>
      <c r="D40" s="6" t="s">
        <v>100</v>
      </c>
      <c r="E40" s="3" t="s">
        <v>101</v>
      </c>
      <c r="F40" s="6">
        <f t="shared" si="28"/>
        <v>1</v>
      </c>
      <c r="G40" s="6">
        <f t="shared" si="29"/>
        <v>1</v>
      </c>
      <c r="H40" s="6">
        <f t="shared" si="30"/>
        <v>45</v>
      </c>
      <c r="I40" s="6">
        <f t="shared" si="31"/>
        <v>15</v>
      </c>
      <c r="J40" s="6">
        <f t="shared" si="32"/>
        <v>30</v>
      </c>
      <c r="K40" s="6">
        <f t="shared" si="33"/>
        <v>0</v>
      </c>
      <c r="L40" s="6">
        <f t="shared" si="34"/>
        <v>0</v>
      </c>
      <c r="M40" s="6">
        <f t="shared" si="35"/>
        <v>0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6">
        <f t="shared" si="40"/>
        <v>0</v>
      </c>
      <c r="S40" s="7">
        <f t="shared" si="41"/>
        <v>4</v>
      </c>
      <c r="T40" s="7">
        <f t="shared" si="42"/>
        <v>0</v>
      </c>
      <c r="U40" s="7">
        <v>2.0699999999999998</v>
      </c>
      <c r="V40" s="11"/>
      <c r="W40" s="10"/>
      <c r="X40" s="11"/>
      <c r="Y40" s="10"/>
      <c r="Z40" s="11"/>
      <c r="AA40" s="10"/>
      <c r="AB40" s="11"/>
      <c r="AC40" s="10"/>
      <c r="AD40" s="7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3"/>
        <v>0</v>
      </c>
      <c r="AS40" s="11">
        <v>15</v>
      </c>
      <c r="AT40" s="10" t="s">
        <v>77</v>
      </c>
      <c r="AU40" s="11">
        <v>30</v>
      </c>
      <c r="AV40" s="10" t="s">
        <v>61</v>
      </c>
      <c r="AW40" s="11"/>
      <c r="AX40" s="10"/>
      <c r="AY40" s="11"/>
      <c r="AZ40" s="10"/>
      <c r="BA40" s="7">
        <v>4</v>
      </c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44"/>
        <v>4</v>
      </c>
      <c r="BP40" s="11"/>
      <c r="BQ40" s="10"/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5"/>
        <v>0</v>
      </c>
      <c r="CM40" s="11"/>
      <c r="CN40" s="10"/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6"/>
        <v>0</v>
      </c>
      <c r="DJ40" s="11"/>
      <c r="DK40" s="10"/>
      <c r="DL40" s="11"/>
      <c r="DM40" s="10"/>
      <c r="DN40" s="11"/>
      <c r="DO40" s="10"/>
      <c r="DP40" s="11"/>
      <c r="DQ40" s="10"/>
      <c r="DR40" s="7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7"/>
        <v>0</v>
      </c>
      <c r="EG40" s="11"/>
      <c r="EH40" s="10"/>
      <c r="EI40" s="11"/>
      <c r="EJ40" s="10"/>
      <c r="EK40" s="11"/>
      <c r="EL40" s="10"/>
      <c r="EM40" s="11"/>
      <c r="EN40" s="10"/>
      <c r="EO40" s="7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8"/>
        <v>0</v>
      </c>
      <c r="FD40" s="11"/>
      <c r="FE40" s="10"/>
      <c r="FF40" s="11"/>
      <c r="FG40" s="10"/>
      <c r="FH40" s="11"/>
      <c r="FI40" s="10"/>
      <c r="FJ40" s="11"/>
      <c r="FK40" s="10"/>
      <c r="FL40" s="7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9"/>
        <v>0</v>
      </c>
      <c r="GA40" s="11"/>
      <c r="GB40" s="10"/>
      <c r="GC40" s="11"/>
      <c r="GD40" s="10"/>
      <c r="GE40" s="11"/>
      <c r="GF40" s="10"/>
      <c r="GG40" s="11"/>
      <c r="GH40" s="10"/>
      <c r="GI40" s="7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0"/>
        <v>0</v>
      </c>
    </row>
    <row r="41" spans="1:205" x14ac:dyDescent="0.25">
      <c r="A41" s="6"/>
      <c r="B41" s="6"/>
      <c r="C41" s="6"/>
      <c r="D41" s="6" t="s">
        <v>102</v>
      </c>
      <c r="E41" s="3" t="s">
        <v>103</v>
      </c>
      <c r="F41" s="6">
        <f t="shared" si="28"/>
        <v>0</v>
      </c>
      <c r="G41" s="6">
        <f t="shared" si="29"/>
        <v>2</v>
      </c>
      <c r="H41" s="6">
        <f t="shared" si="30"/>
        <v>45</v>
      </c>
      <c r="I41" s="6">
        <f t="shared" si="31"/>
        <v>30</v>
      </c>
      <c r="J41" s="6">
        <f t="shared" si="32"/>
        <v>0</v>
      </c>
      <c r="K41" s="6">
        <f t="shared" si="33"/>
        <v>0</v>
      </c>
      <c r="L41" s="6">
        <f t="shared" si="34"/>
        <v>0</v>
      </c>
      <c r="M41" s="6">
        <f t="shared" si="35"/>
        <v>15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6">
        <f t="shared" si="40"/>
        <v>0</v>
      </c>
      <c r="S41" s="7">
        <f t="shared" si="41"/>
        <v>3</v>
      </c>
      <c r="T41" s="7">
        <f t="shared" si="42"/>
        <v>1</v>
      </c>
      <c r="U41" s="7">
        <v>1.7</v>
      </c>
      <c r="V41" s="11"/>
      <c r="W41" s="10"/>
      <c r="X41" s="11"/>
      <c r="Y41" s="10"/>
      <c r="Z41" s="11"/>
      <c r="AA41" s="10"/>
      <c r="AB41" s="11"/>
      <c r="AC41" s="10"/>
      <c r="AD41" s="7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3"/>
        <v>0</v>
      </c>
      <c r="AS41" s="11">
        <v>30</v>
      </c>
      <c r="AT41" s="10" t="s">
        <v>61</v>
      </c>
      <c r="AU41" s="11"/>
      <c r="AV41" s="10"/>
      <c r="AW41" s="11"/>
      <c r="AX41" s="10"/>
      <c r="AY41" s="11"/>
      <c r="AZ41" s="10"/>
      <c r="BA41" s="7">
        <v>2</v>
      </c>
      <c r="BB41" s="11">
        <v>15</v>
      </c>
      <c r="BC41" s="10" t="s">
        <v>61</v>
      </c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>
        <v>1</v>
      </c>
      <c r="BO41" s="7">
        <f t="shared" si="44"/>
        <v>3</v>
      </c>
      <c r="BP41" s="11"/>
      <c r="BQ41" s="10"/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45"/>
        <v>0</v>
      </c>
      <c r="CM41" s="11"/>
      <c r="CN41" s="10"/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6"/>
        <v>0</v>
      </c>
      <c r="DJ41" s="11"/>
      <c r="DK41" s="10"/>
      <c r="DL41" s="11"/>
      <c r="DM41" s="10"/>
      <c r="DN41" s="11"/>
      <c r="DO41" s="10"/>
      <c r="DP41" s="11"/>
      <c r="DQ41" s="10"/>
      <c r="DR41" s="7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7"/>
        <v>0</v>
      </c>
      <c r="EG41" s="11"/>
      <c r="EH41" s="10"/>
      <c r="EI41" s="11"/>
      <c r="EJ41" s="10"/>
      <c r="EK41" s="11"/>
      <c r="EL41" s="10"/>
      <c r="EM41" s="11"/>
      <c r="EN41" s="10"/>
      <c r="EO41" s="7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48"/>
        <v>0</v>
      </c>
      <c r="FD41" s="11"/>
      <c r="FE41" s="10"/>
      <c r="FF41" s="11"/>
      <c r="FG41" s="10"/>
      <c r="FH41" s="11"/>
      <c r="FI41" s="10"/>
      <c r="FJ41" s="11"/>
      <c r="FK41" s="10"/>
      <c r="FL41" s="7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9"/>
        <v>0</v>
      </c>
      <c r="GA41" s="11"/>
      <c r="GB41" s="10"/>
      <c r="GC41" s="11"/>
      <c r="GD41" s="10"/>
      <c r="GE41" s="11"/>
      <c r="GF41" s="10"/>
      <c r="GG41" s="11"/>
      <c r="GH41" s="10"/>
      <c r="GI41" s="7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0"/>
        <v>0</v>
      </c>
    </row>
    <row r="42" spans="1:205" x14ac:dyDescent="0.25">
      <c r="A42" s="6"/>
      <c r="B42" s="6"/>
      <c r="C42" s="6"/>
      <c r="D42" s="6" t="s">
        <v>104</v>
      </c>
      <c r="E42" s="3" t="s">
        <v>105</v>
      </c>
      <c r="F42" s="6">
        <f t="shared" si="28"/>
        <v>0</v>
      </c>
      <c r="G42" s="6">
        <f t="shared" si="29"/>
        <v>2</v>
      </c>
      <c r="H42" s="6">
        <f t="shared" si="30"/>
        <v>30</v>
      </c>
      <c r="I42" s="6">
        <f t="shared" si="31"/>
        <v>15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15</v>
      </c>
      <c r="P42" s="6">
        <f t="shared" si="38"/>
        <v>0</v>
      </c>
      <c r="Q42" s="6">
        <f t="shared" si="39"/>
        <v>0</v>
      </c>
      <c r="R42" s="6">
        <f t="shared" si="40"/>
        <v>0</v>
      </c>
      <c r="S42" s="7">
        <f t="shared" si="41"/>
        <v>2</v>
      </c>
      <c r="T42" s="7">
        <f t="shared" si="42"/>
        <v>1</v>
      </c>
      <c r="U42" s="7">
        <v>1.2</v>
      </c>
      <c r="V42" s="11"/>
      <c r="W42" s="10"/>
      <c r="X42" s="11"/>
      <c r="Y42" s="10"/>
      <c r="Z42" s="11"/>
      <c r="AA42" s="10"/>
      <c r="AB42" s="11"/>
      <c r="AC42" s="10"/>
      <c r="AD42" s="7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3"/>
        <v>0</v>
      </c>
      <c r="AS42" s="11"/>
      <c r="AT42" s="10"/>
      <c r="AU42" s="11"/>
      <c r="AV42" s="10"/>
      <c r="AW42" s="11"/>
      <c r="AX42" s="10"/>
      <c r="AY42" s="11"/>
      <c r="AZ42" s="10"/>
      <c r="BA42" s="7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44"/>
        <v>0</v>
      </c>
      <c r="BP42" s="11">
        <v>15</v>
      </c>
      <c r="BQ42" s="10" t="s">
        <v>61</v>
      </c>
      <c r="BR42" s="11"/>
      <c r="BS42" s="10"/>
      <c r="BT42" s="11"/>
      <c r="BU42" s="10"/>
      <c r="BV42" s="11"/>
      <c r="BW42" s="10"/>
      <c r="BX42" s="7">
        <v>1</v>
      </c>
      <c r="BY42" s="11"/>
      <c r="BZ42" s="10"/>
      <c r="CA42" s="11"/>
      <c r="CB42" s="10"/>
      <c r="CC42" s="11">
        <v>15</v>
      </c>
      <c r="CD42" s="10" t="s">
        <v>61</v>
      </c>
      <c r="CE42" s="11"/>
      <c r="CF42" s="10"/>
      <c r="CG42" s="11"/>
      <c r="CH42" s="10"/>
      <c r="CI42" s="11"/>
      <c r="CJ42" s="10"/>
      <c r="CK42" s="7">
        <v>1</v>
      </c>
      <c r="CL42" s="7">
        <f t="shared" si="45"/>
        <v>2</v>
      </c>
      <c r="CM42" s="11"/>
      <c r="CN42" s="10"/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6"/>
        <v>0</v>
      </c>
      <c r="DJ42" s="11"/>
      <c r="DK42" s="10"/>
      <c r="DL42" s="11"/>
      <c r="DM42" s="10"/>
      <c r="DN42" s="11"/>
      <c r="DO42" s="10"/>
      <c r="DP42" s="11"/>
      <c r="DQ42" s="10"/>
      <c r="DR42" s="7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7"/>
        <v>0</v>
      </c>
      <c r="EG42" s="11"/>
      <c r="EH42" s="10"/>
      <c r="EI42" s="11"/>
      <c r="EJ42" s="10"/>
      <c r="EK42" s="11"/>
      <c r="EL42" s="10"/>
      <c r="EM42" s="11"/>
      <c r="EN42" s="10"/>
      <c r="EO42" s="7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8"/>
        <v>0</v>
      </c>
      <c r="FD42" s="11"/>
      <c r="FE42" s="10"/>
      <c r="FF42" s="11"/>
      <c r="FG42" s="10"/>
      <c r="FH42" s="11"/>
      <c r="FI42" s="10"/>
      <c r="FJ42" s="11"/>
      <c r="FK42" s="10"/>
      <c r="FL42" s="7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9"/>
        <v>0</v>
      </c>
      <c r="GA42" s="11"/>
      <c r="GB42" s="10"/>
      <c r="GC42" s="11"/>
      <c r="GD42" s="10"/>
      <c r="GE42" s="11"/>
      <c r="GF42" s="10"/>
      <c r="GG42" s="11"/>
      <c r="GH42" s="10"/>
      <c r="GI42" s="7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0"/>
        <v>0</v>
      </c>
    </row>
    <row r="43" spans="1:205" x14ac:dyDescent="0.25">
      <c r="A43" s="6"/>
      <c r="B43" s="6"/>
      <c r="C43" s="6"/>
      <c r="D43" s="6" t="s">
        <v>106</v>
      </c>
      <c r="E43" s="3" t="s">
        <v>107</v>
      </c>
      <c r="F43" s="6">
        <f t="shared" si="28"/>
        <v>0</v>
      </c>
      <c r="G43" s="6">
        <f t="shared" si="29"/>
        <v>1</v>
      </c>
      <c r="H43" s="6">
        <f t="shared" si="30"/>
        <v>45</v>
      </c>
      <c r="I43" s="6">
        <f t="shared" si="31"/>
        <v>0</v>
      </c>
      <c r="J43" s="6">
        <f t="shared" si="32"/>
        <v>0</v>
      </c>
      <c r="K43" s="6">
        <f t="shared" si="33"/>
        <v>45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6">
        <f t="shared" si="40"/>
        <v>0</v>
      </c>
      <c r="S43" s="7">
        <f t="shared" si="41"/>
        <v>2</v>
      </c>
      <c r="T43" s="7">
        <f t="shared" si="42"/>
        <v>0</v>
      </c>
      <c r="U43" s="7">
        <v>1.7</v>
      </c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3"/>
        <v>0</v>
      </c>
      <c r="AS43" s="11"/>
      <c r="AT43" s="10"/>
      <c r="AU43" s="11"/>
      <c r="AV43" s="10"/>
      <c r="AW43" s="11"/>
      <c r="AX43" s="10"/>
      <c r="AY43" s="11"/>
      <c r="AZ43" s="10"/>
      <c r="BA43" s="7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4"/>
        <v>0</v>
      </c>
      <c r="BP43" s="11"/>
      <c r="BQ43" s="10"/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5"/>
        <v>0</v>
      </c>
      <c r="CM43" s="11"/>
      <c r="CN43" s="10"/>
      <c r="CO43" s="11"/>
      <c r="CP43" s="10"/>
      <c r="CQ43" s="11"/>
      <c r="CR43" s="10"/>
      <c r="CS43" s="11"/>
      <c r="CT43" s="10"/>
      <c r="CU43" s="7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6"/>
        <v>0</v>
      </c>
      <c r="DJ43" s="11"/>
      <c r="DK43" s="10"/>
      <c r="DL43" s="11"/>
      <c r="DM43" s="10"/>
      <c r="DN43" s="11">
        <v>45</v>
      </c>
      <c r="DO43" s="10" t="s">
        <v>61</v>
      </c>
      <c r="DP43" s="11"/>
      <c r="DQ43" s="10"/>
      <c r="DR43" s="7">
        <v>2</v>
      </c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7"/>
        <v>2</v>
      </c>
      <c r="EG43" s="11"/>
      <c r="EH43" s="10"/>
      <c r="EI43" s="11"/>
      <c r="EJ43" s="10"/>
      <c r="EK43" s="11"/>
      <c r="EL43" s="10"/>
      <c r="EM43" s="11"/>
      <c r="EN43" s="10"/>
      <c r="EO43" s="7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48"/>
        <v>0</v>
      </c>
      <c r="FD43" s="11"/>
      <c r="FE43" s="10"/>
      <c r="FF43" s="11"/>
      <c r="FG43" s="10"/>
      <c r="FH43" s="11"/>
      <c r="FI43" s="10"/>
      <c r="FJ43" s="11"/>
      <c r="FK43" s="10"/>
      <c r="FL43" s="7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9"/>
        <v>0</v>
      </c>
      <c r="GA43" s="11"/>
      <c r="GB43" s="10"/>
      <c r="GC43" s="11"/>
      <c r="GD43" s="10"/>
      <c r="GE43" s="11"/>
      <c r="GF43" s="10"/>
      <c r="GG43" s="11"/>
      <c r="GH43" s="10"/>
      <c r="GI43" s="7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0"/>
        <v>0</v>
      </c>
    </row>
    <row r="44" spans="1:205" x14ac:dyDescent="0.25">
      <c r="A44" s="6"/>
      <c r="B44" s="6"/>
      <c r="C44" s="6"/>
      <c r="D44" s="6" t="s">
        <v>108</v>
      </c>
      <c r="E44" s="3" t="s">
        <v>109</v>
      </c>
      <c r="F44" s="6">
        <f t="shared" si="28"/>
        <v>0</v>
      </c>
      <c r="G44" s="6">
        <f t="shared" si="29"/>
        <v>1</v>
      </c>
      <c r="H44" s="6">
        <f t="shared" si="30"/>
        <v>45</v>
      </c>
      <c r="I44" s="6">
        <f t="shared" si="31"/>
        <v>0</v>
      </c>
      <c r="J44" s="6">
        <f t="shared" si="32"/>
        <v>0</v>
      </c>
      <c r="K44" s="6">
        <f t="shared" si="33"/>
        <v>45</v>
      </c>
      <c r="L44" s="6">
        <f t="shared" si="34"/>
        <v>0</v>
      </c>
      <c r="M44" s="6">
        <f t="shared" si="35"/>
        <v>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6">
        <f t="shared" si="40"/>
        <v>0</v>
      </c>
      <c r="S44" s="7">
        <f t="shared" si="41"/>
        <v>2</v>
      </c>
      <c r="T44" s="7">
        <f t="shared" si="42"/>
        <v>0</v>
      </c>
      <c r="U44" s="7">
        <v>1.5</v>
      </c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3"/>
        <v>0</v>
      </c>
      <c r="AS44" s="11"/>
      <c r="AT44" s="10"/>
      <c r="AU44" s="11"/>
      <c r="AV44" s="10"/>
      <c r="AW44" s="11"/>
      <c r="AX44" s="10"/>
      <c r="AY44" s="11"/>
      <c r="AZ44" s="10"/>
      <c r="BA44" s="7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44"/>
        <v>0</v>
      </c>
      <c r="BP44" s="11"/>
      <c r="BQ44" s="10"/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45"/>
        <v>0</v>
      </c>
      <c r="CM44" s="11"/>
      <c r="CN44" s="10"/>
      <c r="CO44" s="11"/>
      <c r="CP44" s="10"/>
      <c r="CQ44" s="11"/>
      <c r="CR44" s="10"/>
      <c r="CS44" s="11"/>
      <c r="CT44" s="10"/>
      <c r="CU44" s="7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6"/>
        <v>0</v>
      </c>
      <c r="DJ44" s="11"/>
      <c r="DK44" s="10"/>
      <c r="DL44" s="11"/>
      <c r="DM44" s="10"/>
      <c r="DN44" s="11"/>
      <c r="DO44" s="10"/>
      <c r="DP44" s="11"/>
      <c r="DQ44" s="10"/>
      <c r="DR44" s="7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7"/>
        <v>0</v>
      </c>
      <c r="EG44" s="11"/>
      <c r="EH44" s="10"/>
      <c r="EI44" s="11"/>
      <c r="EJ44" s="10"/>
      <c r="EK44" s="11">
        <v>45</v>
      </c>
      <c r="EL44" s="10" t="s">
        <v>61</v>
      </c>
      <c r="EM44" s="11"/>
      <c r="EN44" s="10"/>
      <c r="EO44" s="7">
        <v>2</v>
      </c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48"/>
        <v>2</v>
      </c>
      <c r="FD44" s="11"/>
      <c r="FE44" s="10"/>
      <c r="FF44" s="11"/>
      <c r="FG44" s="10"/>
      <c r="FH44" s="11"/>
      <c r="FI44" s="10"/>
      <c r="FJ44" s="11"/>
      <c r="FK44" s="10"/>
      <c r="FL44" s="7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9"/>
        <v>0</v>
      </c>
      <c r="GA44" s="11"/>
      <c r="GB44" s="10"/>
      <c r="GC44" s="11"/>
      <c r="GD44" s="10"/>
      <c r="GE44" s="11"/>
      <c r="GF44" s="10"/>
      <c r="GG44" s="11"/>
      <c r="GH44" s="10"/>
      <c r="GI44" s="7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0"/>
        <v>0</v>
      </c>
    </row>
    <row r="45" spans="1:205" x14ac:dyDescent="0.25">
      <c r="A45" s="6"/>
      <c r="B45" s="6"/>
      <c r="C45" s="6"/>
      <c r="D45" s="6" t="s">
        <v>110</v>
      </c>
      <c r="E45" s="3" t="s">
        <v>111</v>
      </c>
      <c r="F45" s="6">
        <f t="shared" si="28"/>
        <v>1</v>
      </c>
      <c r="G45" s="6">
        <f t="shared" si="29"/>
        <v>1</v>
      </c>
      <c r="H45" s="6">
        <f t="shared" si="30"/>
        <v>60</v>
      </c>
      <c r="I45" s="6">
        <f t="shared" si="31"/>
        <v>30</v>
      </c>
      <c r="J45" s="6">
        <f t="shared" si="32"/>
        <v>30</v>
      </c>
      <c r="K45" s="6">
        <f t="shared" si="33"/>
        <v>0</v>
      </c>
      <c r="L45" s="6">
        <f t="shared" si="34"/>
        <v>0</v>
      </c>
      <c r="M45" s="6">
        <f t="shared" si="35"/>
        <v>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6">
        <f t="shared" si="40"/>
        <v>0</v>
      </c>
      <c r="S45" s="7">
        <f t="shared" si="41"/>
        <v>4</v>
      </c>
      <c r="T45" s="7">
        <f t="shared" si="42"/>
        <v>0</v>
      </c>
      <c r="U45" s="7">
        <v>2.2999999999999998</v>
      </c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3"/>
        <v>0</v>
      </c>
      <c r="AS45" s="11">
        <v>30</v>
      </c>
      <c r="AT45" s="10" t="s">
        <v>77</v>
      </c>
      <c r="AU45" s="11">
        <v>30</v>
      </c>
      <c r="AV45" s="10" t="s">
        <v>61</v>
      </c>
      <c r="AW45" s="11"/>
      <c r="AX45" s="10"/>
      <c r="AY45" s="11"/>
      <c r="AZ45" s="10"/>
      <c r="BA45" s="7">
        <v>4</v>
      </c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44"/>
        <v>4</v>
      </c>
      <c r="BP45" s="11"/>
      <c r="BQ45" s="10"/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45"/>
        <v>0</v>
      </c>
      <c r="CM45" s="11"/>
      <c r="CN45" s="10"/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6"/>
        <v>0</v>
      </c>
      <c r="DJ45" s="11"/>
      <c r="DK45" s="10"/>
      <c r="DL45" s="11"/>
      <c r="DM45" s="10"/>
      <c r="DN45" s="11"/>
      <c r="DO45" s="10"/>
      <c r="DP45" s="11"/>
      <c r="DQ45" s="10"/>
      <c r="DR45" s="7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7"/>
        <v>0</v>
      </c>
      <c r="EG45" s="11"/>
      <c r="EH45" s="10"/>
      <c r="EI45" s="11"/>
      <c r="EJ45" s="10"/>
      <c r="EK45" s="11"/>
      <c r="EL45" s="10"/>
      <c r="EM45" s="11"/>
      <c r="EN45" s="10"/>
      <c r="EO45" s="7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48"/>
        <v>0</v>
      </c>
      <c r="FD45" s="11"/>
      <c r="FE45" s="10"/>
      <c r="FF45" s="11"/>
      <c r="FG45" s="10"/>
      <c r="FH45" s="11"/>
      <c r="FI45" s="10"/>
      <c r="FJ45" s="11"/>
      <c r="FK45" s="10"/>
      <c r="FL45" s="7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49"/>
        <v>0</v>
      </c>
      <c r="GA45" s="11"/>
      <c r="GB45" s="10"/>
      <c r="GC45" s="11"/>
      <c r="GD45" s="10"/>
      <c r="GE45" s="11"/>
      <c r="GF45" s="10"/>
      <c r="GG45" s="11"/>
      <c r="GH45" s="10"/>
      <c r="GI45" s="7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0"/>
        <v>0</v>
      </c>
    </row>
    <row r="46" spans="1:205" x14ac:dyDescent="0.25">
      <c r="A46" s="6"/>
      <c r="B46" s="6"/>
      <c r="C46" s="6"/>
      <c r="D46" s="6" t="s">
        <v>112</v>
      </c>
      <c r="E46" s="3" t="s">
        <v>113</v>
      </c>
      <c r="F46" s="6">
        <f t="shared" si="28"/>
        <v>0</v>
      </c>
      <c r="G46" s="6">
        <f t="shared" si="29"/>
        <v>2</v>
      </c>
      <c r="H46" s="6">
        <f t="shared" si="30"/>
        <v>60</v>
      </c>
      <c r="I46" s="6">
        <f t="shared" si="31"/>
        <v>30</v>
      </c>
      <c r="J46" s="6">
        <f t="shared" si="32"/>
        <v>0</v>
      </c>
      <c r="K46" s="6">
        <f t="shared" si="33"/>
        <v>0</v>
      </c>
      <c r="L46" s="6">
        <f t="shared" si="34"/>
        <v>0</v>
      </c>
      <c r="M46" s="6">
        <f t="shared" si="35"/>
        <v>30</v>
      </c>
      <c r="N46" s="6">
        <f t="shared" si="36"/>
        <v>0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6">
        <f t="shared" si="40"/>
        <v>0</v>
      </c>
      <c r="S46" s="7">
        <f t="shared" si="41"/>
        <v>5</v>
      </c>
      <c r="T46" s="7">
        <f t="shared" si="42"/>
        <v>3</v>
      </c>
      <c r="U46" s="7">
        <v>2.9</v>
      </c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3"/>
        <v>0</v>
      </c>
      <c r="AS46" s="11">
        <v>30</v>
      </c>
      <c r="AT46" s="10" t="s">
        <v>61</v>
      </c>
      <c r="AU46" s="11"/>
      <c r="AV46" s="10"/>
      <c r="AW46" s="11"/>
      <c r="AX46" s="10"/>
      <c r="AY46" s="11"/>
      <c r="AZ46" s="10"/>
      <c r="BA46" s="7">
        <v>2</v>
      </c>
      <c r="BB46" s="11">
        <v>30</v>
      </c>
      <c r="BC46" s="10" t="s">
        <v>61</v>
      </c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>
        <v>3</v>
      </c>
      <c r="BO46" s="7">
        <f t="shared" si="44"/>
        <v>5</v>
      </c>
      <c r="BP46" s="11"/>
      <c r="BQ46" s="10"/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5"/>
        <v>0</v>
      </c>
      <c r="CM46" s="11"/>
      <c r="CN46" s="10"/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6"/>
        <v>0</v>
      </c>
      <c r="DJ46" s="11"/>
      <c r="DK46" s="10"/>
      <c r="DL46" s="11"/>
      <c r="DM46" s="10"/>
      <c r="DN46" s="11"/>
      <c r="DO46" s="10"/>
      <c r="DP46" s="11"/>
      <c r="DQ46" s="10"/>
      <c r="DR46" s="7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7"/>
        <v>0</v>
      </c>
      <c r="EG46" s="11"/>
      <c r="EH46" s="10"/>
      <c r="EI46" s="11"/>
      <c r="EJ46" s="10"/>
      <c r="EK46" s="11"/>
      <c r="EL46" s="10"/>
      <c r="EM46" s="11"/>
      <c r="EN46" s="10"/>
      <c r="EO46" s="7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48"/>
        <v>0</v>
      </c>
      <c r="FD46" s="11"/>
      <c r="FE46" s="10"/>
      <c r="FF46" s="11"/>
      <c r="FG46" s="10"/>
      <c r="FH46" s="11"/>
      <c r="FI46" s="10"/>
      <c r="FJ46" s="11"/>
      <c r="FK46" s="10"/>
      <c r="FL46" s="7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49"/>
        <v>0</v>
      </c>
      <c r="GA46" s="11"/>
      <c r="GB46" s="10"/>
      <c r="GC46" s="11"/>
      <c r="GD46" s="10"/>
      <c r="GE46" s="11"/>
      <c r="GF46" s="10"/>
      <c r="GG46" s="11"/>
      <c r="GH46" s="10"/>
      <c r="GI46" s="7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0"/>
        <v>0</v>
      </c>
    </row>
    <row r="47" spans="1:205" x14ac:dyDescent="0.25">
      <c r="A47" s="6"/>
      <c r="B47" s="6"/>
      <c r="C47" s="6"/>
      <c r="D47" s="6" t="s">
        <v>114</v>
      </c>
      <c r="E47" s="3" t="s">
        <v>115</v>
      </c>
      <c r="F47" s="6">
        <f t="shared" si="28"/>
        <v>1</v>
      </c>
      <c r="G47" s="6">
        <f t="shared" si="29"/>
        <v>0</v>
      </c>
      <c r="H47" s="6">
        <f t="shared" si="30"/>
        <v>30</v>
      </c>
      <c r="I47" s="6">
        <f t="shared" si="31"/>
        <v>30</v>
      </c>
      <c r="J47" s="6">
        <f t="shared" si="32"/>
        <v>0</v>
      </c>
      <c r="K47" s="6">
        <f t="shared" si="33"/>
        <v>0</v>
      </c>
      <c r="L47" s="6">
        <f t="shared" si="34"/>
        <v>0</v>
      </c>
      <c r="M47" s="6">
        <f t="shared" si="35"/>
        <v>0</v>
      </c>
      <c r="N47" s="6">
        <f t="shared" si="36"/>
        <v>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6">
        <f t="shared" si="40"/>
        <v>0</v>
      </c>
      <c r="S47" s="7">
        <f t="shared" si="41"/>
        <v>3</v>
      </c>
      <c r="T47" s="7">
        <f t="shared" si="42"/>
        <v>0</v>
      </c>
      <c r="U47" s="7">
        <v>1.4</v>
      </c>
      <c r="V47" s="11"/>
      <c r="W47" s="10"/>
      <c r="X47" s="11"/>
      <c r="Y47" s="10"/>
      <c r="Z47" s="11"/>
      <c r="AA47" s="10"/>
      <c r="AB47" s="11"/>
      <c r="AC47" s="10"/>
      <c r="AD47" s="7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43"/>
        <v>0</v>
      </c>
      <c r="AS47" s="11"/>
      <c r="AT47" s="10"/>
      <c r="AU47" s="11"/>
      <c r="AV47" s="10"/>
      <c r="AW47" s="11"/>
      <c r="AX47" s="10"/>
      <c r="AY47" s="11"/>
      <c r="AZ47" s="10"/>
      <c r="BA47" s="7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4"/>
        <v>0</v>
      </c>
      <c r="BP47" s="11">
        <v>30</v>
      </c>
      <c r="BQ47" s="10" t="s">
        <v>77</v>
      </c>
      <c r="BR47" s="11"/>
      <c r="BS47" s="10"/>
      <c r="BT47" s="11"/>
      <c r="BU47" s="10"/>
      <c r="BV47" s="11"/>
      <c r="BW47" s="10"/>
      <c r="BX47" s="7">
        <v>3</v>
      </c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45"/>
        <v>3</v>
      </c>
      <c r="CM47" s="11"/>
      <c r="CN47" s="10"/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6"/>
        <v>0</v>
      </c>
      <c r="DJ47" s="11"/>
      <c r="DK47" s="10"/>
      <c r="DL47" s="11"/>
      <c r="DM47" s="10"/>
      <c r="DN47" s="11"/>
      <c r="DO47" s="10"/>
      <c r="DP47" s="11"/>
      <c r="DQ47" s="10"/>
      <c r="DR47" s="7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7"/>
        <v>0</v>
      </c>
      <c r="EG47" s="11"/>
      <c r="EH47" s="10"/>
      <c r="EI47" s="11"/>
      <c r="EJ47" s="10"/>
      <c r="EK47" s="11"/>
      <c r="EL47" s="10"/>
      <c r="EM47" s="11"/>
      <c r="EN47" s="10"/>
      <c r="EO47" s="7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48"/>
        <v>0</v>
      </c>
      <c r="FD47" s="11"/>
      <c r="FE47" s="10"/>
      <c r="FF47" s="11"/>
      <c r="FG47" s="10"/>
      <c r="FH47" s="11"/>
      <c r="FI47" s="10"/>
      <c r="FJ47" s="11"/>
      <c r="FK47" s="10"/>
      <c r="FL47" s="7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49"/>
        <v>0</v>
      </c>
      <c r="GA47" s="11"/>
      <c r="GB47" s="10"/>
      <c r="GC47" s="11"/>
      <c r="GD47" s="10"/>
      <c r="GE47" s="11"/>
      <c r="GF47" s="10"/>
      <c r="GG47" s="11"/>
      <c r="GH47" s="10"/>
      <c r="GI47" s="7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0"/>
        <v>0</v>
      </c>
    </row>
    <row r="48" spans="1:205" x14ac:dyDescent="0.25">
      <c r="A48" s="6"/>
      <c r="B48" s="6"/>
      <c r="C48" s="6"/>
      <c r="D48" s="6" t="s">
        <v>116</v>
      </c>
      <c r="E48" s="3" t="s">
        <v>117</v>
      </c>
      <c r="F48" s="6">
        <f t="shared" si="28"/>
        <v>0</v>
      </c>
      <c r="G48" s="6">
        <f t="shared" si="29"/>
        <v>2</v>
      </c>
      <c r="H48" s="6">
        <f t="shared" si="30"/>
        <v>30</v>
      </c>
      <c r="I48" s="6">
        <f t="shared" si="31"/>
        <v>15</v>
      </c>
      <c r="J48" s="6">
        <f t="shared" si="32"/>
        <v>0</v>
      </c>
      <c r="K48" s="6">
        <f t="shared" si="33"/>
        <v>0</v>
      </c>
      <c r="L48" s="6">
        <f t="shared" si="34"/>
        <v>0</v>
      </c>
      <c r="M48" s="6">
        <f t="shared" si="35"/>
        <v>15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6">
        <f t="shared" si="40"/>
        <v>0</v>
      </c>
      <c r="S48" s="7">
        <f t="shared" si="41"/>
        <v>3</v>
      </c>
      <c r="T48" s="7">
        <f t="shared" si="42"/>
        <v>1.5</v>
      </c>
      <c r="U48" s="7">
        <v>1.47</v>
      </c>
      <c r="V48" s="11"/>
      <c r="W48" s="10"/>
      <c r="X48" s="11"/>
      <c r="Y48" s="10"/>
      <c r="Z48" s="11"/>
      <c r="AA48" s="10"/>
      <c r="AB48" s="11"/>
      <c r="AC48" s="10"/>
      <c r="AD48" s="7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3"/>
        <v>0</v>
      </c>
      <c r="AS48" s="11">
        <v>15</v>
      </c>
      <c r="AT48" s="10" t="s">
        <v>61</v>
      </c>
      <c r="AU48" s="11"/>
      <c r="AV48" s="10"/>
      <c r="AW48" s="11"/>
      <c r="AX48" s="10"/>
      <c r="AY48" s="11"/>
      <c r="AZ48" s="10"/>
      <c r="BA48" s="7">
        <v>1.5</v>
      </c>
      <c r="BB48" s="11">
        <v>15</v>
      </c>
      <c r="BC48" s="10" t="s">
        <v>61</v>
      </c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>
        <v>1.5</v>
      </c>
      <c r="BO48" s="7">
        <f t="shared" si="44"/>
        <v>3</v>
      </c>
      <c r="BP48" s="11"/>
      <c r="BQ48" s="10"/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45"/>
        <v>0</v>
      </c>
      <c r="CM48" s="11"/>
      <c r="CN48" s="10"/>
      <c r="CO48" s="11"/>
      <c r="CP48" s="10"/>
      <c r="CQ48" s="11"/>
      <c r="CR48" s="10"/>
      <c r="CS48" s="11"/>
      <c r="CT48" s="10"/>
      <c r="CU48" s="7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6"/>
        <v>0</v>
      </c>
      <c r="DJ48" s="11"/>
      <c r="DK48" s="10"/>
      <c r="DL48" s="11"/>
      <c r="DM48" s="10"/>
      <c r="DN48" s="11"/>
      <c r="DO48" s="10"/>
      <c r="DP48" s="11"/>
      <c r="DQ48" s="10"/>
      <c r="DR48" s="7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7"/>
        <v>0</v>
      </c>
      <c r="EG48" s="11"/>
      <c r="EH48" s="10"/>
      <c r="EI48" s="11"/>
      <c r="EJ48" s="10"/>
      <c r="EK48" s="11"/>
      <c r="EL48" s="10"/>
      <c r="EM48" s="11"/>
      <c r="EN48" s="10"/>
      <c r="EO48" s="7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48"/>
        <v>0</v>
      </c>
      <c r="FD48" s="11"/>
      <c r="FE48" s="10"/>
      <c r="FF48" s="11"/>
      <c r="FG48" s="10"/>
      <c r="FH48" s="11"/>
      <c r="FI48" s="10"/>
      <c r="FJ48" s="11"/>
      <c r="FK48" s="10"/>
      <c r="FL48" s="7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49"/>
        <v>0</v>
      </c>
      <c r="GA48" s="11"/>
      <c r="GB48" s="10"/>
      <c r="GC48" s="11"/>
      <c r="GD48" s="10"/>
      <c r="GE48" s="11"/>
      <c r="GF48" s="10"/>
      <c r="GG48" s="11"/>
      <c r="GH48" s="10"/>
      <c r="GI48" s="7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0"/>
        <v>0</v>
      </c>
    </row>
    <row r="49" spans="1:205" x14ac:dyDescent="0.25">
      <c r="A49" s="6"/>
      <c r="B49" s="6"/>
      <c r="C49" s="6"/>
      <c r="D49" s="6" t="s">
        <v>118</v>
      </c>
      <c r="E49" s="3" t="s">
        <v>119</v>
      </c>
      <c r="F49" s="6">
        <f t="shared" si="28"/>
        <v>1</v>
      </c>
      <c r="G49" s="6">
        <f t="shared" si="29"/>
        <v>2</v>
      </c>
      <c r="H49" s="6">
        <f t="shared" si="30"/>
        <v>60</v>
      </c>
      <c r="I49" s="6">
        <f t="shared" si="31"/>
        <v>30</v>
      </c>
      <c r="J49" s="6">
        <f t="shared" si="32"/>
        <v>15</v>
      </c>
      <c r="K49" s="6">
        <f t="shared" si="33"/>
        <v>0</v>
      </c>
      <c r="L49" s="6">
        <f t="shared" si="34"/>
        <v>0</v>
      </c>
      <c r="M49" s="6">
        <f t="shared" si="35"/>
        <v>15</v>
      </c>
      <c r="N49" s="6">
        <f t="shared" si="36"/>
        <v>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6">
        <f t="shared" si="40"/>
        <v>0</v>
      </c>
      <c r="S49" s="7">
        <f t="shared" si="41"/>
        <v>5</v>
      </c>
      <c r="T49" s="7">
        <f t="shared" si="42"/>
        <v>1.4</v>
      </c>
      <c r="U49" s="7">
        <v>2.36</v>
      </c>
      <c r="V49" s="11"/>
      <c r="W49" s="10"/>
      <c r="X49" s="11"/>
      <c r="Y49" s="10"/>
      <c r="Z49" s="11"/>
      <c r="AA49" s="10"/>
      <c r="AB49" s="11"/>
      <c r="AC49" s="10"/>
      <c r="AD49" s="7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3"/>
        <v>0</v>
      </c>
      <c r="AS49" s="11"/>
      <c r="AT49" s="10"/>
      <c r="AU49" s="11"/>
      <c r="AV49" s="10"/>
      <c r="AW49" s="11"/>
      <c r="AX49" s="10"/>
      <c r="AY49" s="11"/>
      <c r="AZ49" s="10"/>
      <c r="BA49" s="7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4"/>
        <v>0</v>
      </c>
      <c r="BP49" s="11">
        <v>30</v>
      </c>
      <c r="BQ49" s="10" t="s">
        <v>77</v>
      </c>
      <c r="BR49" s="11">
        <v>15</v>
      </c>
      <c r="BS49" s="10" t="s">
        <v>61</v>
      </c>
      <c r="BT49" s="11"/>
      <c r="BU49" s="10"/>
      <c r="BV49" s="11"/>
      <c r="BW49" s="10"/>
      <c r="BX49" s="7">
        <v>3.6</v>
      </c>
      <c r="BY49" s="11">
        <v>15</v>
      </c>
      <c r="BZ49" s="10" t="s">
        <v>61</v>
      </c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1.4</v>
      </c>
      <c r="CL49" s="7">
        <f t="shared" si="45"/>
        <v>5</v>
      </c>
      <c r="CM49" s="11"/>
      <c r="CN49" s="10"/>
      <c r="CO49" s="11"/>
      <c r="CP49" s="10"/>
      <c r="CQ49" s="11"/>
      <c r="CR49" s="10"/>
      <c r="CS49" s="11"/>
      <c r="CT49" s="10"/>
      <c r="CU49" s="7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6"/>
        <v>0</v>
      </c>
      <c r="DJ49" s="11"/>
      <c r="DK49" s="10"/>
      <c r="DL49" s="11"/>
      <c r="DM49" s="10"/>
      <c r="DN49" s="11"/>
      <c r="DO49" s="10"/>
      <c r="DP49" s="11"/>
      <c r="DQ49" s="10"/>
      <c r="DR49" s="7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47"/>
        <v>0</v>
      </c>
      <c r="EG49" s="11"/>
      <c r="EH49" s="10"/>
      <c r="EI49" s="11"/>
      <c r="EJ49" s="10"/>
      <c r="EK49" s="11"/>
      <c r="EL49" s="10"/>
      <c r="EM49" s="11"/>
      <c r="EN49" s="10"/>
      <c r="EO49" s="7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48"/>
        <v>0</v>
      </c>
      <c r="FD49" s="11"/>
      <c r="FE49" s="10"/>
      <c r="FF49" s="11"/>
      <c r="FG49" s="10"/>
      <c r="FH49" s="11"/>
      <c r="FI49" s="10"/>
      <c r="FJ49" s="11"/>
      <c r="FK49" s="10"/>
      <c r="FL49" s="7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49"/>
        <v>0</v>
      </c>
      <c r="GA49" s="11"/>
      <c r="GB49" s="10"/>
      <c r="GC49" s="11"/>
      <c r="GD49" s="10"/>
      <c r="GE49" s="11"/>
      <c r="GF49" s="10"/>
      <c r="GG49" s="11"/>
      <c r="GH49" s="10"/>
      <c r="GI49" s="7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0"/>
        <v>0</v>
      </c>
    </row>
    <row r="50" spans="1:205" x14ac:dyDescent="0.25">
      <c r="A50" s="6"/>
      <c r="B50" s="6"/>
      <c r="C50" s="6"/>
      <c r="D50" s="6" t="s">
        <v>120</v>
      </c>
      <c r="E50" s="3" t="s">
        <v>121</v>
      </c>
      <c r="F50" s="6">
        <f t="shared" si="28"/>
        <v>1</v>
      </c>
      <c r="G50" s="6">
        <f t="shared" si="29"/>
        <v>1</v>
      </c>
      <c r="H50" s="6">
        <f t="shared" si="30"/>
        <v>30</v>
      </c>
      <c r="I50" s="6">
        <f t="shared" si="31"/>
        <v>15</v>
      </c>
      <c r="J50" s="6">
        <f t="shared" si="32"/>
        <v>15</v>
      </c>
      <c r="K50" s="6">
        <f t="shared" si="33"/>
        <v>0</v>
      </c>
      <c r="L50" s="6">
        <f t="shared" si="34"/>
        <v>0</v>
      </c>
      <c r="M50" s="6">
        <f t="shared" si="35"/>
        <v>0</v>
      </c>
      <c r="N50" s="6">
        <f t="shared" si="36"/>
        <v>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6">
        <f t="shared" si="40"/>
        <v>0</v>
      </c>
      <c r="S50" s="7">
        <f t="shared" si="41"/>
        <v>3</v>
      </c>
      <c r="T50" s="7">
        <f t="shared" si="42"/>
        <v>0</v>
      </c>
      <c r="U50" s="7">
        <v>1.26</v>
      </c>
      <c r="V50" s="11"/>
      <c r="W50" s="10"/>
      <c r="X50" s="11"/>
      <c r="Y50" s="10"/>
      <c r="Z50" s="11"/>
      <c r="AA50" s="10"/>
      <c r="AB50" s="11"/>
      <c r="AC50" s="10"/>
      <c r="AD50" s="7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3"/>
        <v>0</v>
      </c>
      <c r="AS50" s="11"/>
      <c r="AT50" s="10"/>
      <c r="AU50" s="11"/>
      <c r="AV50" s="10"/>
      <c r="AW50" s="11"/>
      <c r="AX50" s="10"/>
      <c r="AY50" s="11"/>
      <c r="AZ50" s="10"/>
      <c r="BA50" s="7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4"/>
        <v>0</v>
      </c>
      <c r="BP50" s="11"/>
      <c r="BQ50" s="10"/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45"/>
        <v>0</v>
      </c>
      <c r="CM50" s="11">
        <v>15</v>
      </c>
      <c r="CN50" s="10" t="s">
        <v>77</v>
      </c>
      <c r="CO50" s="11">
        <v>15</v>
      </c>
      <c r="CP50" s="10" t="s">
        <v>61</v>
      </c>
      <c r="CQ50" s="11"/>
      <c r="CR50" s="10"/>
      <c r="CS50" s="11"/>
      <c r="CT50" s="10"/>
      <c r="CU50" s="7">
        <v>3</v>
      </c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6"/>
        <v>3</v>
      </c>
      <c r="DJ50" s="11"/>
      <c r="DK50" s="10"/>
      <c r="DL50" s="11"/>
      <c r="DM50" s="10"/>
      <c r="DN50" s="11"/>
      <c r="DO50" s="10"/>
      <c r="DP50" s="11"/>
      <c r="DQ50" s="10"/>
      <c r="DR50" s="7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7"/>
        <v>0</v>
      </c>
      <c r="EG50" s="11"/>
      <c r="EH50" s="10"/>
      <c r="EI50" s="11"/>
      <c r="EJ50" s="10"/>
      <c r="EK50" s="11"/>
      <c r="EL50" s="10"/>
      <c r="EM50" s="11"/>
      <c r="EN50" s="10"/>
      <c r="EO50" s="7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48"/>
        <v>0</v>
      </c>
      <c r="FD50" s="11"/>
      <c r="FE50" s="10"/>
      <c r="FF50" s="11"/>
      <c r="FG50" s="10"/>
      <c r="FH50" s="11"/>
      <c r="FI50" s="10"/>
      <c r="FJ50" s="11"/>
      <c r="FK50" s="10"/>
      <c r="FL50" s="7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49"/>
        <v>0</v>
      </c>
      <c r="GA50" s="11"/>
      <c r="GB50" s="10"/>
      <c r="GC50" s="11"/>
      <c r="GD50" s="10"/>
      <c r="GE50" s="11"/>
      <c r="GF50" s="10"/>
      <c r="GG50" s="11"/>
      <c r="GH50" s="10"/>
      <c r="GI50" s="7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0"/>
        <v>0</v>
      </c>
    </row>
    <row r="51" spans="1:205" x14ac:dyDescent="0.25">
      <c r="A51" s="6"/>
      <c r="B51" s="6"/>
      <c r="C51" s="6"/>
      <c r="D51" s="6" t="s">
        <v>122</v>
      </c>
      <c r="E51" s="3" t="s">
        <v>123</v>
      </c>
      <c r="F51" s="6">
        <f t="shared" si="28"/>
        <v>0</v>
      </c>
      <c r="G51" s="6">
        <f t="shared" si="29"/>
        <v>1</v>
      </c>
      <c r="H51" s="6">
        <f t="shared" si="30"/>
        <v>15</v>
      </c>
      <c r="I51" s="6">
        <f t="shared" si="31"/>
        <v>15</v>
      </c>
      <c r="J51" s="6">
        <f t="shared" si="32"/>
        <v>0</v>
      </c>
      <c r="K51" s="6">
        <f t="shared" si="33"/>
        <v>0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6">
        <f t="shared" si="40"/>
        <v>0</v>
      </c>
      <c r="S51" s="7">
        <f t="shared" si="41"/>
        <v>2</v>
      </c>
      <c r="T51" s="7">
        <f t="shared" si="42"/>
        <v>0</v>
      </c>
      <c r="U51" s="7">
        <v>0.63</v>
      </c>
      <c r="V51" s="11"/>
      <c r="W51" s="10"/>
      <c r="X51" s="11"/>
      <c r="Y51" s="10"/>
      <c r="Z51" s="11"/>
      <c r="AA51" s="10"/>
      <c r="AB51" s="11"/>
      <c r="AC51" s="10"/>
      <c r="AD51" s="7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3"/>
        <v>0</v>
      </c>
      <c r="AS51" s="11"/>
      <c r="AT51" s="10"/>
      <c r="AU51" s="11"/>
      <c r="AV51" s="10"/>
      <c r="AW51" s="11"/>
      <c r="AX51" s="10"/>
      <c r="AY51" s="11"/>
      <c r="AZ51" s="10"/>
      <c r="BA51" s="7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4"/>
        <v>0</v>
      </c>
      <c r="BP51" s="11">
        <v>15</v>
      </c>
      <c r="BQ51" s="10" t="s">
        <v>61</v>
      </c>
      <c r="BR51" s="11"/>
      <c r="BS51" s="10"/>
      <c r="BT51" s="11"/>
      <c r="BU51" s="10"/>
      <c r="BV51" s="11"/>
      <c r="BW51" s="10"/>
      <c r="BX51" s="7">
        <v>2</v>
      </c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45"/>
        <v>2</v>
      </c>
      <c r="CM51" s="11"/>
      <c r="CN51" s="10"/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6"/>
        <v>0</v>
      </c>
      <c r="DJ51" s="11"/>
      <c r="DK51" s="10"/>
      <c r="DL51" s="11"/>
      <c r="DM51" s="10"/>
      <c r="DN51" s="11"/>
      <c r="DO51" s="10"/>
      <c r="DP51" s="11"/>
      <c r="DQ51" s="10"/>
      <c r="DR51" s="7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7"/>
        <v>0</v>
      </c>
      <c r="EG51" s="11"/>
      <c r="EH51" s="10"/>
      <c r="EI51" s="11"/>
      <c r="EJ51" s="10"/>
      <c r="EK51" s="11"/>
      <c r="EL51" s="10"/>
      <c r="EM51" s="11"/>
      <c r="EN51" s="10"/>
      <c r="EO51" s="7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48"/>
        <v>0</v>
      </c>
      <c r="FD51" s="11"/>
      <c r="FE51" s="10"/>
      <c r="FF51" s="11"/>
      <c r="FG51" s="10"/>
      <c r="FH51" s="11"/>
      <c r="FI51" s="10"/>
      <c r="FJ51" s="11"/>
      <c r="FK51" s="10"/>
      <c r="FL51" s="7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49"/>
        <v>0</v>
      </c>
      <c r="GA51" s="11"/>
      <c r="GB51" s="10"/>
      <c r="GC51" s="11"/>
      <c r="GD51" s="10"/>
      <c r="GE51" s="11"/>
      <c r="GF51" s="10"/>
      <c r="GG51" s="11"/>
      <c r="GH51" s="10"/>
      <c r="GI51" s="7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0"/>
        <v>0</v>
      </c>
    </row>
    <row r="52" spans="1:205" x14ac:dyDescent="0.25">
      <c r="A52" s="6"/>
      <c r="B52" s="6"/>
      <c r="C52" s="6"/>
      <c r="D52" s="6" t="s">
        <v>124</v>
      </c>
      <c r="E52" s="3" t="s">
        <v>125</v>
      </c>
      <c r="F52" s="6">
        <f t="shared" si="28"/>
        <v>1</v>
      </c>
      <c r="G52" s="6">
        <f t="shared" si="29"/>
        <v>1</v>
      </c>
      <c r="H52" s="6">
        <f t="shared" si="30"/>
        <v>45</v>
      </c>
      <c r="I52" s="6">
        <f t="shared" si="31"/>
        <v>30</v>
      </c>
      <c r="J52" s="6">
        <f t="shared" si="32"/>
        <v>0</v>
      </c>
      <c r="K52" s="6">
        <f t="shared" si="33"/>
        <v>0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15</v>
      </c>
      <c r="P52" s="6">
        <f t="shared" si="38"/>
        <v>0</v>
      </c>
      <c r="Q52" s="6">
        <f t="shared" si="39"/>
        <v>0</v>
      </c>
      <c r="R52" s="6">
        <f t="shared" si="40"/>
        <v>0</v>
      </c>
      <c r="S52" s="7">
        <f t="shared" si="41"/>
        <v>4</v>
      </c>
      <c r="T52" s="7">
        <f t="shared" si="42"/>
        <v>1.5</v>
      </c>
      <c r="U52" s="7">
        <v>2.0699999999999998</v>
      </c>
      <c r="V52" s="11"/>
      <c r="W52" s="10"/>
      <c r="X52" s="11"/>
      <c r="Y52" s="10"/>
      <c r="Z52" s="11"/>
      <c r="AA52" s="10"/>
      <c r="AB52" s="11"/>
      <c r="AC52" s="10"/>
      <c r="AD52" s="7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3"/>
        <v>0</v>
      </c>
      <c r="AS52" s="11"/>
      <c r="AT52" s="10"/>
      <c r="AU52" s="11"/>
      <c r="AV52" s="10"/>
      <c r="AW52" s="11"/>
      <c r="AX52" s="10"/>
      <c r="AY52" s="11"/>
      <c r="AZ52" s="10"/>
      <c r="BA52" s="7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4"/>
        <v>0</v>
      </c>
      <c r="BP52" s="11"/>
      <c r="BQ52" s="10"/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5"/>
        <v>0</v>
      </c>
      <c r="CM52" s="11">
        <v>30</v>
      </c>
      <c r="CN52" s="10" t="s">
        <v>77</v>
      </c>
      <c r="CO52" s="11"/>
      <c r="CP52" s="10"/>
      <c r="CQ52" s="11"/>
      <c r="CR52" s="10"/>
      <c r="CS52" s="11"/>
      <c r="CT52" s="10"/>
      <c r="CU52" s="7">
        <v>2.5</v>
      </c>
      <c r="CV52" s="11"/>
      <c r="CW52" s="10"/>
      <c r="CX52" s="11"/>
      <c r="CY52" s="10"/>
      <c r="CZ52" s="11">
        <v>15</v>
      </c>
      <c r="DA52" s="10" t="s">
        <v>61</v>
      </c>
      <c r="DB52" s="11"/>
      <c r="DC52" s="10"/>
      <c r="DD52" s="11"/>
      <c r="DE52" s="10"/>
      <c r="DF52" s="11"/>
      <c r="DG52" s="10"/>
      <c r="DH52" s="7">
        <v>1.5</v>
      </c>
      <c r="DI52" s="7">
        <f t="shared" si="46"/>
        <v>4</v>
      </c>
      <c r="DJ52" s="11"/>
      <c r="DK52" s="10"/>
      <c r="DL52" s="11"/>
      <c r="DM52" s="10"/>
      <c r="DN52" s="11"/>
      <c r="DO52" s="10"/>
      <c r="DP52" s="11"/>
      <c r="DQ52" s="10"/>
      <c r="DR52" s="7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7"/>
        <v>0</v>
      </c>
      <c r="EG52" s="11"/>
      <c r="EH52" s="10"/>
      <c r="EI52" s="11"/>
      <c r="EJ52" s="10"/>
      <c r="EK52" s="11"/>
      <c r="EL52" s="10"/>
      <c r="EM52" s="11"/>
      <c r="EN52" s="10"/>
      <c r="EO52" s="7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48"/>
        <v>0</v>
      </c>
      <c r="FD52" s="11"/>
      <c r="FE52" s="10"/>
      <c r="FF52" s="11"/>
      <c r="FG52" s="10"/>
      <c r="FH52" s="11"/>
      <c r="FI52" s="10"/>
      <c r="FJ52" s="11"/>
      <c r="FK52" s="10"/>
      <c r="FL52" s="7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49"/>
        <v>0</v>
      </c>
      <c r="GA52" s="11"/>
      <c r="GB52" s="10"/>
      <c r="GC52" s="11"/>
      <c r="GD52" s="10"/>
      <c r="GE52" s="11"/>
      <c r="GF52" s="10"/>
      <c r="GG52" s="11"/>
      <c r="GH52" s="10"/>
      <c r="GI52" s="7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0"/>
        <v>0</v>
      </c>
    </row>
    <row r="53" spans="1:205" x14ac:dyDescent="0.25">
      <c r="A53" s="6"/>
      <c r="B53" s="6"/>
      <c r="C53" s="6"/>
      <c r="D53" s="6" t="s">
        <v>126</v>
      </c>
      <c r="E53" s="3" t="s">
        <v>127</v>
      </c>
      <c r="F53" s="6">
        <f t="shared" si="28"/>
        <v>0</v>
      </c>
      <c r="G53" s="6">
        <f t="shared" si="29"/>
        <v>1</v>
      </c>
      <c r="H53" s="6">
        <f t="shared" si="30"/>
        <v>30</v>
      </c>
      <c r="I53" s="6">
        <f t="shared" si="31"/>
        <v>30</v>
      </c>
      <c r="J53" s="6">
        <f t="shared" si="32"/>
        <v>0</v>
      </c>
      <c r="K53" s="6">
        <f t="shared" si="33"/>
        <v>0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6">
        <f t="shared" si="40"/>
        <v>0</v>
      </c>
      <c r="S53" s="7">
        <f t="shared" si="41"/>
        <v>2</v>
      </c>
      <c r="T53" s="7">
        <f t="shared" si="42"/>
        <v>0</v>
      </c>
      <c r="U53" s="7">
        <v>1.1000000000000001</v>
      </c>
      <c r="V53" s="11"/>
      <c r="W53" s="10"/>
      <c r="X53" s="11"/>
      <c r="Y53" s="10"/>
      <c r="Z53" s="11"/>
      <c r="AA53" s="10"/>
      <c r="AB53" s="11"/>
      <c r="AC53" s="10"/>
      <c r="AD53" s="7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3"/>
        <v>0</v>
      </c>
      <c r="AS53" s="11"/>
      <c r="AT53" s="10"/>
      <c r="AU53" s="11"/>
      <c r="AV53" s="10"/>
      <c r="AW53" s="11"/>
      <c r="AX53" s="10"/>
      <c r="AY53" s="11"/>
      <c r="AZ53" s="10"/>
      <c r="BA53" s="7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4"/>
        <v>0</v>
      </c>
      <c r="BP53" s="11"/>
      <c r="BQ53" s="10"/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5"/>
        <v>0</v>
      </c>
      <c r="CM53" s="11">
        <v>30</v>
      </c>
      <c r="CN53" s="10" t="s">
        <v>61</v>
      </c>
      <c r="CO53" s="11"/>
      <c r="CP53" s="10"/>
      <c r="CQ53" s="11"/>
      <c r="CR53" s="10"/>
      <c r="CS53" s="11"/>
      <c r="CT53" s="10"/>
      <c r="CU53" s="7">
        <v>2</v>
      </c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46"/>
        <v>2</v>
      </c>
      <c r="DJ53" s="11"/>
      <c r="DK53" s="10"/>
      <c r="DL53" s="11"/>
      <c r="DM53" s="10"/>
      <c r="DN53" s="11"/>
      <c r="DO53" s="10"/>
      <c r="DP53" s="11"/>
      <c r="DQ53" s="10"/>
      <c r="DR53" s="7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7"/>
        <v>0</v>
      </c>
      <c r="EG53" s="11"/>
      <c r="EH53" s="10"/>
      <c r="EI53" s="11"/>
      <c r="EJ53" s="10"/>
      <c r="EK53" s="11"/>
      <c r="EL53" s="10"/>
      <c r="EM53" s="11"/>
      <c r="EN53" s="10"/>
      <c r="EO53" s="7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48"/>
        <v>0</v>
      </c>
      <c r="FD53" s="11"/>
      <c r="FE53" s="10"/>
      <c r="FF53" s="11"/>
      <c r="FG53" s="10"/>
      <c r="FH53" s="11"/>
      <c r="FI53" s="10"/>
      <c r="FJ53" s="11"/>
      <c r="FK53" s="10"/>
      <c r="FL53" s="7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49"/>
        <v>0</v>
      </c>
      <c r="GA53" s="11"/>
      <c r="GB53" s="10"/>
      <c r="GC53" s="11"/>
      <c r="GD53" s="10"/>
      <c r="GE53" s="11"/>
      <c r="GF53" s="10"/>
      <c r="GG53" s="11"/>
      <c r="GH53" s="10"/>
      <c r="GI53" s="7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0"/>
        <v>0</v>
      </c>
    </row>
    <row r="54" spans="1:205" ht="15.9" customHeight="1" x14ac:dyDescent="0.25">
      <c r="A54" s="6"/>
      <c r="B54" s="6"/>
      <c r="C54" s="6"/>
      <c r="D54" s="6"/>
      <c r="E54" s="6" t="s">
        <v>82</v>
      </c>
      <c r="F54" s="6">
        <f t="shared" ref="F54:AK54" si="51">SUM(F32:F53)</f>
        <v>11</v>
      </c>
      <c r="G54" s="6">
        <f t="shared" si="51"/>
        <v>28</v>
      </c>
      <c r="H54" s="6">
        <f t="shared" si="51"/>
        <v>975</v>
      </c>
      <c r="I54" s="6">
        <f t="shared" si="51"/>
        <v>480</v>
      </c>
      <c r="J54" s="6">
        <f t="shared" si="51"/>
        <v>150</v>
      </c>
      <c r="K54" s="6">
        <f t="shared" si="51"/>
        <v>90</v>
      </c>
      <c r="L54" s="6">
        <f t="shared" si="51"/>
        <v>0</v>
      </c>
      <c r="M54" s="6">
        <f t="shared" si="51"/>
        <v>225</v>
      </c>
      <c r="N54" s="6">
        <f t="shared" si="51"/>
        <v>0</v>
      </c>
      <c r="O54" s="6">
        <f t="shared" si="51"/>
        <v>30</v>
      </c>
      <c r="P54" s="6">
        <f t="shared" si="51"/>
        <v>0</v>
      </c>
      <c r="Q54" s="6">
        <f t="shared" si="51"/>
        <v>0</v>
      </c>
      <c r="R54" s="6">
        <f t="shared" si="51"/>
        <v>0</v>
      </c>
      <c r="S54" s="7">
        <f t="shared" si="51"/>
        <v>77</v>
      </c>
      <c r="T54" s="7">
        <f t="shared" si="51"/>
        <v>21.9</v>
      </c>
      <c r="U54" s="7">
        <f t="shared" si="51"/>
        <v>41.03</v>
      </c>
      <c r="V54" s="11">
        <f t="shared" si="51"/>
        <v>150</v>
      </c>
      <c r="W54" s="10">
        <f t="shared" si="51"/>
        <v>0</v>
      </c>
      <c r="X54" s="11">
        <f t="shared" si="51"/>
        <v>45</v>
      </c>
      <c r="Y54" s="10">
        <f t="shared" si="51"/>
        <v>0</v>
      </c>
      <c r="Z54" s="11">
        <f t="shared" si="51"/>
        <v>0</v>
      </c>
      <c r="AA54" s="10">
        <f t="shared" si="51"/>
        <v>0</v>
      </c>
      <c r="AB54" s="11">
        <f t="shared" si="51"/>
        <v>0</v>
      </c>
      <c r="AC54" s="10">
        <f t="shared" si="51"/>
        <v>0</v>
      </c>
      <c r="AD54" s="7">
        <f t="shared" si="51"/>
        <v>14.5</v>
      </c>
      <c r="AE54" s="11">
        <f t="shared" si="51"/>
        <v>120</v>
      </c>
      <c r="AF54" s="10">
        <f t="shared" si="51"/>
        <v>0</v>
      </c>
      <c r="AG54" s="11">
        <f t="shared" si="51"/>
        <v>0</v>
      </c>
      <c r="AH54" s="10">
        <f t="shared" si="51"/>
        <v>0</v>
      </c>
      <c r="AI54" s="11">
        <f t="shared" si="51"/>
        <v>0</v>
      </c>
      <c r="AJ54" s="10">
        <f t="shared" si="51"/>
        <v>0</v>
      </c>
      <c r="AK54" s="11">
        <f t="shared" si="51"/>
        <v>0</v>
      </c>
      <c r="AL54" s="10">
        <f t="shared" ref="AL54:BQ54" si="52">SUM(AL32:AL53)</f>
        <v>0</v>
      </c>
      <c r="AM54" s="11">
        <f t="shared" si="52"/>
        <v>0</v>
      </c>
      <c r="AN54" s="10">
        <f t="shared" si="52"/>
        <v>0</v>
      </c>
      <c r="AO54" s="11">
        <f t="shared" si="52"/>
        <v>0</v>
      </c>
      <c r="AP54" s="10">
        <f t="shared" si="52"/>
        <v>0</v>
      </c>
      <c r="AQ54" s="7">
        <f t="shared" si="52"/>
        <v>9.5</v>
      </c>
      <c r="AR54" s="7">
        <f t="shared" si="52"/>
        <v>24</v>
      </c>
      <c r="AS54" s="11">
        <f t="shared" si="52"/>
        <v>165</v>
      </c>
      <c r="AT54" s="10">
        <f t="shared" si="52"/>
        <v>0</v>
      </c>
      <c r="AU54" s="11">
        <f t="shared" si="52"/>
        <v>75</v>
      </c>
      <c r="AV54" s="10">
        <f t="shared" si="52"/>
        <v>0</v>
      </c>
      <c r="AW54" s="11">
        <f t="shared" si="52"/>
        <v>0</v>
      </c>
      <c r="AX54" s="10">
        <f t="shared" si="52"/>
        <v>0</v>
      </c>
      <c r="AY54" s="11">
        <f t="shared" si="52"/>
        <v>0</v>
      </c>
      <c r="AZ54" s="10">
        <f t="shared" si="52"/>
        <v>0</v>
      </c>
      <c r="BA54" s="7">
        <f t="shared" si="52"/>
        <v>19.5</v>
      </c>
      <c r="BB54" s="11">
        <f t="shared" si="52"/>
        <v>90</v>
      </c>
      <c r="BC54" s="10">
        <f t="shared" si="52"/>
        <v>0</v>
      </c>
      <c r="BD54" s="11">
        <f t="shared" si="52"/>
        <v>0</v>
      </c>
      <c r="BE54" s="10">
        <f t="shared" si="52"/>
        <v>0</v>
      </c>
      <c r="BF54" s="11">
        <f t="shared" si="52"/>
        <v>0</v>
      </c>
      <c r="BG54" s="10">
        <f t="shared" si="52"/>
        <v>0</v>
      </c>
      <c r="BH54" s="11">
        <f t="shared" si="52"/>
        <v>0</v>
      </c>
      <c r="BI54" s="10">
        <f t="shared" si="52"/>
        <v>0</v>
      </c>
      <c r="BJ54" s="11">
        <f t="shared" si="52"/>
        <v>0</v>
      </c>
      <c r="BK54" s="10">
        <f t="shared" si="52"/>
        <v>0</v>
      </c>
      <c r="BL54" s="11">
        <f t="shared" si="52"/>
        <v>0</v>
      </c>
      <c r="BM54" s="10">
        <f t="shared" si="52"/>
        <v>0</v>
      </c>
      <c r="BN54" s="7">
        <f t="shared" si="52"/>
        <v>8.5</v>
      </c>
      <c r="BO54" s="7">
        <f t="shared" si="52"/>
        <v>28</v>
      </c>
      <c r="BP54" s="11">
        <f t="shared" si="52"/>
        <v>90</v>
      </c>
      <c r="BQ54" s="10">
        <f t="shared" si="52"/>
        <v>0</v>
      </c>
      <c r="BR54" s="11">
        <f t="shared" ref="BR54:CW54" si="53">SUM(BR32:BR53)</f>
        <v>15</v>
      </c>
      <c r="BS54" s="10">
        <f t="shared" si="53"/>
        <v>0</v>
      </c>
      <c r="BT54" s="11">
        <f t="shared" si="53"/>
        <v>0</v>
      </c>
      <c r="BU54" s="10">
        <f t="shared" si="53"/>
        <v>0</v>
      </c>
      <c r="BV54" s="11">
        <f t="shared" si="53"/>
        <v>0</v>
      </c>
      <c r="BW54" s="10">
        <f t="shared" si="53"/>
        <v>0</v>
      </c>
      <c r="BX54" s="7">
        <f t="shared" si="53"/>
        <v>9.6</v>
      </c>
      <c r="BY54" s="11">
        <f t="shared" si="53"/>
        <v>15</v>
      </c>
      <c r="BZ54" s="10">
        <f t="shared" si="53"/>
        <v>0</v>
      </c>
      <c r="CA54" s="11">
        <f t="shared" si="53"/>
        <v>0</v>
      </c>
      <c r="CB54" s="10">
        <f t="shared" si="53"/>
        <v>0</v>
      </c>
      <c r="CC54" s="11">
        <f t="shared" si="53"/>
        <v>15</v>
      </c>
      <c r="CD54" s="10">
        <f t="shared" si="53"/>
        <v>0</v>
      </c>
      <c r="CE54" s="11">
        <f t="shared" si="53"/>
        <v>0</v>
      </c>
      <c r="CF54" s="10">
        <f t="shared" si="53"/>
        <v>0</v>
      </c>
      <c r="CG54" s="11">
        <f t="shared" si="53"/>
        <v>0</v>
      </c>
      <c r="CH54" s="10">
        <f t="shared" si="53"/>
        <v>0</v>
      </c>
      <c r="CI54" s="11">
        <f t="shared" si="53"/>
        <v>0</v>
      </c>
      <c r="CJ54" s="10">
        <f t="shared" si="53"/>
        <v>0</v>
      </c>
      <c r="CK54" s="7">
        <f t="shared" si="53"/>
        <v>2.4</v>
      </c>
      <c r="CL54" s="7">
        <f t="shared" si="53"/>
        <v>12</v>
      </c>
      <c r="CM54" s="11">
        <f t="shared" si="53"/>
        <v>75</v>
      </c>
      <c r="CN54" s="10">
        <f t="shared" si="53"/>
        <v>0</v>
      </c>
      <c r="CO54" s="11">
        <f t="shared" si="53"/>
        <v>15</v>
      </c>
      <c r="CP54" s="10">
        <f t="shared" si="53"/>
        <v>0</v>
      </c>
      <c r="CQ54" s="11">
        <f t="shared" si="53"/>
        <v>0</v>
      </c>
      <c r="CR54" s="10">
        <f t="shared" si="53"/>
        <v>0</v>
      </c>
      <c r="CS54" s="11">
        <f t="shared" si="53"/>
        <v>0</v>
      </c>
      <c r="CT54" s="10">
        <f t="shared" si="53"/>
        <v>0</v>
      </c>
      <c r="CU54" s="7">
        <f t="shared" si="53"/>
        <v>7.5</v>
      </c>
      <c r="CV54" s="11">
        <f t="shared" si="53"/>
        <v>0</v>
      </c>
      <c r="CW54" s="10">
        <f t="shared" si="53"/>
        <v>0</v>
      </c>
      <c r="CX54" s="11">
        <f t="shared" ref="CX54:EC54" si="54">SUM(CX32:CX53)</f>
        <v>0</v>
      </c>
      <c r="CY54" s="10">
        <f t="shared" si="54"/>
        <v>0</v>
      </c>
      <c r="CZ54" s="11">
        <f t="shared" si="54"/>
        <v>15</v>
      </c>
      <c r="DA54" s="10">
        <f t="shared" si="54"/>
        <v>0</v>
      </c>
      <c r="DB54" s="11">
        <f t="shared" si="54"/>
        <v>0</v>
      </c>
      <c r="DC54" s="10">
        <f t="shared" si="54"/>
        <v>0</v>
      </c>
      <c r="DD54" s="11">
        <f t="shared" si="54"/>
        <v>0</v>
      </c>
      <c r="DE54" s="10">
        <f t="shared" si="54"/>
        <v>0</v>
      </c>
      <c r="DF54" s="11">
        <f t="shared" si="54"/>
        <v>0</v>
      </c>
      <c r="DG54" s="10">
        <f t="shared" si="54"/>
        <v>0</v>
      </c>
      <c r="DH54" s="7">
        <f t="shared" si="54"/>
        <v>1.5</v>
      </c>
      <c r="DI54" s="7">
        <f t="shared" si="54"/>
        <v>9</v>
      </c>
      <c r="DJ54" s="11">
        <f t="shared" si="54"/>
        <v>0</v>
      </c>
      <c r="DK54" s="10">
        <f t="shared" si="54"/>
        <v>0</v>
      </c>
      <c r="DL54" s="11">
        <f t="shared" si="54"/>
        <v>0</v>
      </c>
      <c r="DM54" s="10">
        <f t="shared" si="54"/>
        <v>0</v>
      </c>
      <c r="DN54" s="11">
        <f t="shared" si="54"/>
        <v>45</v>
      </c>
      <c r="DO54" s="10">
        <f t="shared" si="54"/>
        <v>0</v>
      </c>
      <c r="DP54" s="11">
        <f t="shared" si="54"/>
        <v>0</v>
      </c>
      <c r="DQ54" s="10">
        <f t="shared" si="54"/>
        <v>0</v>
      </c>
      <c r="DR54" s="7">
        <f t="shared" si="54"/>
        <v>2</v>
      </c>
      <c r="DS54" s="11">
        <f t="shared" si="54"/>
        <v>0</v>
      </c>
      <c r="DT54" s="10">
        <f t="shared" si="54"/>
        <v>0</v>
      </c>
      <c r="DU54" s="11">
        <f t="shared" si="54"/>
        <v>0</v>
      </c>
      <c r="DV54" s="10">
        <f t="shared" si="54"/>
        <v>0</v>
      </c>
      <c r="DW54" s="11">
        <f t="shared" si="54"/>
        <v>0</v>
      </c>
      <c r="DX54" s="10">
        <f t="shared" si="54"/>
        <v>0</v>
      </c>
      <c r="DY54" s="11">
        <f t="shared" si="54"/>
        <v>0</v>
      </c>
      <c r="DZ54" s="10">
        <f t="shared" si="54"/>
        <v>0</v>
      </c>
      <c r="EA54" s="11">
        <f t="shared" si="54"/>
        <v>0</v>
      </c>
      <c r="EB54" s="10">
        <f t="shared" si="54"/>
        <v>0</v>
      </c>
      <c r="EC54" s="11">
        <f t="shared" si="54"/>
        <v>0</v>
      </c>
      <c r="ED54" s="10">
        <f t="shared" ref="ED54:FI54" si="55">SUM(ED32:ED53)</f>
        <v>0</v>
      </c>
      <c r="EE54" s="7">
        <f t="shared" si="55"/>
        <v>0</v>
      </c>
      <c r="EF54" s="7">
        <f t="shared" si="55"/>
        <v>2</v>
      </c>
      <c r="EG54" s="11">
        <f t="shared" si="55"/>
        <v>0</v>
      </c>
      <c r="EH54" s="10">
        <f t="shared" si="55"/>
        <v>0</v>
      </c>
      <c r="EI54" s="11">
        <f t="shared" si="55"/>
        <v>0</v>
      </c>
      <c r="EJ54" s="10">
        <f t="shared" si="55"/>
        <v>0</v>
      </c>
      <c r="EK54" s="11">
        <f t="shared" si="55"/>
        <v>45</v>
      </c>
      <c r="EL54" s="10">
        <f t="shared" si="55"/>
        <v>0</v>
      </c>
      <c r="EM54" s="11">
        <f t="shared" si="55"/>
        <v>0</v>
      </c>
      <c r="EN54" s="10">
        <f t="shared" si="55"/>
        <v>0</v>
      </c>
      <c r="EO54" s="7">
        <f t="shared" si="55"/>
        <v>2</v>
      </c>
      <c r="EP54" s="11">
        <f t="shared" si="55"/>
        <v>0</v>
      </c>
      <c r="EQ54" s="10">
        <f t="shared" si="55"/>
        <v>0</v>
      </c>
      <c r="ER54" s="11">
        <f t="shared" si="55"/>
        <v>0</v>
      </c>
      <c r="ES54" s="10">
        <f t="shared" si="55"/>
        <v>0</v>
      </c>
      <c r="ET54" s="11">
        <f t="shared" si="55"/>
        <v>0</v>
      </c>
      <c r="EU54" s="10">
        <f t="shared" si="55"/>
        <v>0</v>
      </c>
      <c r="EV54" s="11">
        <f t="shared" si="55"/>
        <v>0</v>
      </c>
      <c r="EW54" s="10">
        <f t="shared" si="55"/>
        <v>0</v>
      </c>
      <c r="EX54" s="11">
        <f t="shared" si="55"/>
        <v>0</v>
      </c>
      <c r="EY54" s="10">
        <f t="shared" si="55"/>
        <v>0</v>
      </c>
      <c r="EZ54" s="11">
        <f t="shared" si="55"/>
        <v>0</v>
      </c>
      <c r="FA54" s="10">
        <f t="shared" si="55"/>
        <v>0</v>
      </c>
      <c r="FB54" s="7">
        <f t="shared" si="55"/>
        <v>0</v>
      </c>
      <c r="FC54" s="7">
        <f t="shared" si="55"/>
        <v>2</v>
      </c>
      <c r="FD54" s="11">
        <f t="shared" si="55"/>
        <v>0</v>
      </c>
      <c r="FE54" s="10">
        <f t="shared" si="55"/>
        <v>0</v>
      </c>
      <c r="FF54" s="11">
        <f t="shared" si="55"/>
        <v>0</v>
      </c>
      <c r="FG54" s="10">
        <f t="shared" si="55"/>
        <v>0</v>
      </c>
      <c r="FH54" s="11">
        <f t="shared" si="55"/>
        <v>0</v>
      </c>
      <c r="FI54" s="10">
        <f t="shared" si="55"/>
        <v>0</v>
      </c>
      <c r="FJ54" s="11">
        <f t="shared" ref="FJ54:GO54" si="56">SUM(FJ32:FJ53)</f>
        <v>0</v>
      </c>
      <c r="FK54" s="10">
        <f t="shared" si="56"/>
        <v>0</v>
      </c>
      <c r="FL54" s="7">
        <f t="shared" si="56"/>
        <v>0</v>
      </c>
      <c r="FM54" s="11">
        <f t="shared" si="56"/>
        <v>0</v>
      </c>
      <c r="FN54" s="10">
        <f t="shared" si="56"/>
        <v>0</v>
      </c>
      <c r="FO54" s="11">
        <f t="shared" si="56"/>
        <v>0</v>
      </c>
      <c r="FP54" s="10">
        <f t="shared" si="56"/>
        <v>0</v>
      </c>
      <c r="FQ54" s="11">
        <f t="shared" si="56"/>
        <v>0</v>
      </c>
      <c r="FR54" s="10">
        <f t="shared" si="56"/>
        <v>0</v>
      </c>
      <c r="FS54" s="11">
        <f t="shared" si="56"/>
        <v>0</v>
      </c>
      <c r="FT54" s="10">
        <f t="shared" si="56"/>
        <v>0</v>
      </c>
      <c r="FU54" s="11">
        <f t="shared" si="56"/>
        <v>0</v>
      </c>
      <c r="FV54" s="10">
        <f t="shared" si="56"/>
        <v>0</v>
      </c>
      <c r="FW54" s="11">
        <f t="shared" si="56"/>
        <v>0</v>
      </c>
      <c r="FX54" s="10">
        <f t="shared" si="56"/>
        <v>0</v>
      </c>
      <c r="FY54" s="7">
        <f t="shared" si="56"/>
        <v>0</v>
      </c>
      <c r="FZ54" s="7">
        <f t="shared" si="56"/>
        <v>0</v>
      </c>
      <c r="GA54" s="11">
        <f t="shared" si="56"/>
        <v>0</v>
      </c>
      <c r="GB54" s="10">
        <f t="shared" si="56"/>
        <v>0</v>
      </c>
      <c r="GC54" s="11">
        <f t="shared" si="56"/>
        <v>0</v>
      </c>
      <c r="GD54" s="10">
        <f t="shared" si="56"/>
        <v>0</v>
      </c>
      <c r="GE54" s="11">
        <f t="shared" si="56"/>
        <v>0</v>
      </c>
      <c r="GF54" s="10">
        <f t="shared" si="56"/>
        <v>0</v>
      </c>
      <c r="GG54" s="11">
        <f t="shared" si="56"/>
        <v>0</v>
      </c>
      <c r="GH54" s="10">
        <f t="shared" si="56"/>
        <v>0</v>
      </c>
      <c r="GI54" s="7">
        <f t="shared" si="56"/>
        <v>0</v>
      </c>
      <c r="GJ54" s="11">
        <f t="shared" si="56"/>
        <v>0</v>
      </c>
      <c r="GK54" s="10">
        <f t="shared" si="56"/>
        <v>0</v>
      </c>
      <c r="GL54" s="11">
        <f t="shared" si="56"/>
        <v>0</v>
      </c>
      <c r="GM54" s="10">
        <f t="shared" si="56"/>
        <v>0</v>
      </c>
      <c r="GN54" s="11">
        <f t="shared" si="56"/>
        <v>0</v>
      </c>
      <c r="GO54" s="10">
        <f t="shared" si="56"/>
        <v>0</v>
      </c>
      <c r="GP54" s="11">
        <f t="shared" ref="GP54:GW54" si="57">SUM(GP32:GP53)</f>
        <v>0</v>
      </c>
      <c r="GQ54" s="10">
        <f t="shared" si="57"/>
        <v>0</v>
      </c>
      <c r="GR54" s="11">
        <f t="shared" si="57"/>
        <v>0</v>
      </c>
      <c r="GS54" s="10">
        <f t="shared" si="57"/>
        <v>0</v>
      </c>
      <c r="GT54" s="11">
        <f t="shared" si="57"/>
        <v>0</v>
      </c>
      <c r="GU54" s="10">
        <f t="shared" si="57"/>
        <v>0</v>
      </c>
      <c r="GV54" s="7">
        <f t="shared" si="57"/>
        <v>0</v>
      </c>
      <c r="GW54" s="7">
        <f t="shared" si="57"/>
        <v>0</v>
      </c>
    </row>
    <row r="55" spans="1:205" ht="20.100000000000001" customHeight="1" x14ac:dyDescent="0.25">
      <c r="A55" s="19" t="s">
        <v>128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9"/>
      <c r="GW55" s="13"/>
    </row>
    <row r="56" spans="1:205" x14ac:dyDescent="0.25">
      <c r="A56" s="6">
        <v>7</v>
      </c>
      <c r="B56" s="6">
        <v>1</v>
      </c>
      <c r="C56" s="6"/>
      <c r="D56" s="6"/>
      <c r="E56" s="3" t="s">
        <v>129</v>
      </c>
      <c r="F56" s="6">
        <f>$B$56*COUNTIF(V56:GU56,"e")</f>
        <v>1</v>
      </c>
      <c r="G56" s="6">
        <f>$B$56*COUNTIF(V56:GU56,"z")</f>
        <v>1</v>
      </c>
      <c r="H56" s="6">
        <f t="shared" ref="H56:H86" si="58">SUM(I56:R56)</f>
        <v>45</v>
      </c>
      <c r="I56" s="6">
        <f t="shared" ref="I56:I86" si="59">V56+AS56+BP56+CM56+DJ56+EG56+FD56+GA56</f>
        <v>30</v>
      </c>
      <c r="J56" s="6">
        <f t="shared" ref="J56:J86" si="60">X56+AU56+BR56+CO56+DL56+EI56+FF56+GC56</f>
        <v>15</v>
      </c>
      <c r="K56" s="6">
        <f t="shared" ref="K56:K86" si="61">Z56+AW56+BT56+CQ56+DN56+EK56+FH56+GE56</f>
        <v>0</v>
      </c>
      <c r="L56" s="6">
        <f t="shared" ref="L56:L86" si="62">AB56+AY56+BV56+CS56+DP56+EM56+FJ56+GG56</f>
        <v>0</v>
      </c>
      <c r="M56" s="6">
        <f t="shared" ref="M56:M86" si="63">AE56+BB56+BY56+CV56+DS56+EP56+FM56+GJ56</f>
        <v>0</v>
      </c>
      <c r="N56" s="6">
        <f t="shared" ref="N56:N86" si="64">AG56+BD56+CA56+CX56+DU56+ER56+FO56+GL56</f>
        <v>0</v>
      </c>
      <c r="O56" s="6">
        <f t="shared" ref="O56:O86" si="65">AI56+BF56+CC56+CZ56+DW56+ET56+FQ56+GN56</f>
        <v>0</v>
      </c>
      <c r="P56" s="6">
        <f t="shared" ref="P56:P86" si="66">AK56+BH56+CE56+DB56+DY56+EV56+FS56+GP56</f>
        <v>0</v>
      </c>
      <c r="Q56" s="6">
        <f t="shared" ref="Q56:Q86" si="67">AM56+BJ56+CG56+DD56+EA56+EX56+FU56+GR56</f>
        <v>0</v>
      </c>
      <c r="R56" s="6">
        <f t="shared" ref="R56:R86" si="68">AO56+BL56+CI56+DF56+EC56+EZ56+FW56+GT56</f>
        <v>0</v>
      </c>
      <c r="S56" s="7">
        <f t="shared" ref="S56:S86" si="69">AR56+BO56+CL56+DI56+EF56+FC56+FZ56+GW56</f>
        <v>4</v>
      </c>
      <c r="T56" s="7">
        <f t="shared" ref="T56:T86" si="70">AQ56+BN56+CK56+DH56+EE56+FB56+FY56+GV56</f>
        <v>0</v>
      </c>
      <c r="U56" s="7">
        <f>$B$56*2.07</f>
        <v>2.0699999999999998</v>
      </c>
      <c r="V56" s="11"/>
      <c r="W56" s="10"/>
      <c r="X56" s="11"/>
      <c r="Y56" s="10"/>
      <c r="Z56" s="11"/>
      <c r="AA56" s="10"/>
      <c r="AB56" s="11"/>
      <c r="AC56" s="10"/>
      <c r="AD56" s="7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ref="AR56:AR86" si="71">AD56+AQ56</f>
        <v>0</v>
      </c>
      <c r="AS56" s="11"/>
      <c r="AT56" s="10"/>
      <c r="AU56" s="11"/>
      <c r="AV56" s="10"/>
      <c r="AW56" s="11"/>
      <c r="AX56" s="10"/>
      <c r="AY56" s="11"/>
      <c r="AZ56" s="10"/>
      <c r="BA56" s="7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ref="BO56:BO86" si="72">BA56+BN56</f>
        <v>0</v>
      </c>
      <c r="BP56" s="11">
        <f>$B$56*30</f>
        <v>30</v>
      </c>
      <c r="BQ56" s="10" t="s">
        <v>77</v>
      </c>
      <c r="BR56" s="11">
        <f>$B$56*15</f>
        <v>15</v>
      </c>
      <c r="BS56" s="10" t="s">
        <v>61</v>
      </c>
      <c r="BT56" s="11"/>
      <c r="BU56" s="10"/>
      <c r="BV56" s="11"/>
      <c r="BW56" s="10"/>
      <c r="BX56" s="7">
        <f>$B$56*4</f>
        <v>4</v>
      </c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ref="CL56:CL86" si="73">BX56+CK56</f>
        <v>4</v>
      </c>
      <c r="CM56" s="11"/>
      <c r="CN56" s="10"/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ref="DI56:DI86" si="74">CU56+DH56</f>
        <v>0</v>
      </c>
      <c r="DJ56" s="11"/>
      <c r="DK56" s="10"/>
      <c r="DL56" s="11"/>
      <c r="DM56" s="10"/>
      <c r="DN56" s="11"/>
      <c r="DO56" s="10"/>
      <c r="DP56" s="11"/>
      <c r="DQ56" s="10"/>
      <c r="DR56" s="7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ref="EF56:EF86" si="75">DR56+EE56</f>
        <v>0</v>
      </c>
      <c r="EG56" s="11"/>
      <c r="EH56" s="10"/>
      <c r="EI56" s="11"/>
      <c r="EJ56" s="10"/>
      <c r="EK56" s="11"/>
      <c r="EL56" s="10"/>
      <c r="EM56" s="11"/>
      <c r="EN56" s="10"/>
      <c r="EO56" s="7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ref="FC56:FC86" si="76">EO56+FB56</f>
        <v>0</v>
      </c>
      <c r="FD56" s="11"/>
      <c r="FE56" s="10"/>
      <c r="FF56" s="11"/>
      <c r="FG56" s="10"/>
      <c r="FH56" s="11"/>
      <c r="FI56" s="10"/>
      <c r="FJ56" s="11"/>
      <c r="FK56" s="10"/>
      <c r="FL56" s="7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ref="FZ56:FZ86" si="77">FL56+FY56</f>
        <v>0</v>
      </c>
      <c r="GA56" s="11"/>
      <c r="GB56" s="10"/>
      <c r="GC56" s="11"/>
      <c r="GD56" s="10"/>
      <c r="GE56" s="11"/>
      <c r="GF56" s="10"/>
      <c r="GG56" s="11"/>
      <c r="GH56" s="10"/>
      <c r="GI56" s="7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ref="GW56:GW86" si="78">GI56+GV56</f>
        <v>0</v>
      </c>
    </row>
    <row r="57" spans="1:205" x14ac:dyDescent="0.25">
      <c r="A57" s="6"/>
      <c r="B57" s="6"/>
      <c r="C57" s="6"/>
      <c r="D57" s="6" t="s">
        <v>130</v>
      </c>
      <c r="E57" s="3" t="s">
        <v>131</v>
      </c>
      <c r="F57" s="6">
        <f t="shared" ref="F57:F72" si="79">COUNTIF(V57:GU57,"e")</f>
        <v>1</v>
      </c>
      <c r="G57" s="6">
        <f t="shared" ref="G57:G72" si="80">COUNTIF(V57:GU57,"z")</f>
        <v>1</v>
      </c>
      <c r="H57" s="6">
        <f t="shared" si="58"/>
        <v>45</v>
      </c>
      <c r="I57" s="6">
        <f t="shared" si="59"/>
        <v>30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15</v>
      </c>
      <c r="N57" s="6">
        <f t="shared" si="64"/>
        <v>0</v>
      </c>
      <c r="O57" s="6">
        <f t="shared" si="65"/>
        <v>0</v>
      </c>
      <c r="P57" s="6">
        <f t="shared" si="66"/>
        <v>0</v>
      </c>
      <c r="Q57" s="6">
        <f t="shared" si="67"/>
        <v>0</v>
      </c>
      <c r="R57" s="6">
        <f t="shared" si="68"/>
        <v>0</v>
      </c>
      <c r="S57" s="7">
        <f t="shared" si="69"/>
        <v>4</v>
      </c>
      <c r="T57" s="7">
        <f t="shared" si="70"/>
        <v>1.7</v>
      </c>
      <c r="U57" s="7">
        <v>2.6</v>
      </c>
      <c r="V57" s="11"/>
      <c r="W57" s="10"/>
      <c r="X57" s="11"/>
      <c r="Y57" s="10"/>
      <c r="Z57" s="11"/>
      <c r="AA57" s="10"/>
      <c r="AB57" s="11"/>
      <c r="AC57" s="10"/>
      <c r="AD57" s="7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1"/>
        <v>0</v>
      </c>
      <c r="AS57" s="11"/>
      <c r="AT57" s="10"/>
      <c r="AU57" s="11"/>
      <c r="AV57" s="10"/>
      <c r="AW57" s="11"/>
      <c r="AX57" s="10"/>
      <c r="AY57" s="11"/>
      <c r="AZ57" s="10"/>
      <c r="BA57" s="7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2"/>
        <v>0</v>
      </c>
      <c r="BP57" s="11">
        <v>30</v>
      </c>
      <c r="BQ57" s="10" t="s">
        <v>77</v>
      </c>
      <c r="BR57" s="11"/>
      <c r="BS57" s="10"/>
      <c r="BT57" s="11"/>
      <c r="BU57" s="10"/>
      <c r="BV57" s="11"/>
      <c r="BW57" s="10"/>
      <c r="BX57" s="7">
        <v>2.2999999999999998</v>
      </c>
      <c r="BY57" s="11">
        <v>15</v>
      </c>
      <c r="BZ57" s="10" t="s">
        <v>61</v>
      </c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>
        <v>1.7</v>
      </c>
      <c r="CL57" s="7">
        <f t="shared" si="73"/>
        <v>4</v>
      </c>
      <c r="CM57" s="11"/>
      <c r="CN57" s="10"/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4"/>
        <v>0</v>
      </c>
      <c r="DJ57" s="11"/>
      <c r="DK57" s="10"/>
      <c r="DL57" s="11"/>
      <c r="DM57" s="10"/>
      <c r="DN57" s="11"/>
      <c r="DO57" s="10"/>
      <c r="DP57" s="11"/>
      <c r="DQ57" s="10"/>
      <c r="DR57" s="7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5"/>
        <v>0</v>
      </c>
      <c r="EG57" s="11"/>
      <c r="EH57" s="10"/>
      <c r="EI57" s="11"/>
      <c r="EJ57" s="10"/>
      <c r="EK57" s="11"/>
      <c r="EL57" s="10"/>
      <c r="EM57" s="11"/>
      <c r="EN57" s="10"/>
      <c r="EO57" s="7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6"/>
        <v>0</v>
      </c>
      <c r="FD57" s="11"/>
      <c r="FE57" s="10"/>
      <c r="FF57" s="11"/>
      <c r="FG57" s="10"/>
      <c r="FH57" s="11"/>
      <c r="FI57" s="10"/>
      <c r="FJ57" s="11"/>
      <c r="FK57" s="10"/>
      <c r="FL57" s="7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7"/>
        <v>0</v>
      </c>
      <c r="GA57" s="11"/>
      <c r="GB57" s="10"/>
      <c r="GC57" s="11"/>
      <c r="GD57" s="10"/>
      <c r="GE57" s="11"/>
      <c r="GF57" s="10"/>
      <c r="GG57" s="11"/>
      <c r="GH57" s="10"/>
      <c r="GI57" s="7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78"/>
        <v>0</v>
      </c>
    </row>
    <row r="58" spans="1:205" x14ac:dyDescent="0.25">
      <c r="A58" s="6"/>
      <c r="B58" s="6"/>
      <c r="C58" s="6"/>
      <c r="D58" s="6" t="s">
        <v>132</v>
      </c>
      <c r="E58" s="3" t="s">
        <v>133</v>
      </c>
      <c r="F58" s="6">
        <f t="shared" si="79"/>
        <v>0</v>
      </c>
      <c r="G58" s="6">
        <f t="shared" si="80"/>
        <v>2</v>
      </c>
      <c r="H58" s="6">
        <f t="shared" si="58"/>
        <v>60</v>
      </c>
      <c r="I58" s="6">
        <f t="shared" si="59"/>
        <v>15</v>
      </c>
      <c r="J58" s="6">
        <f t="shared" si="60"/>
        <v>0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45</v>
      </c>
      <c r="P58" s="6">
        <f t="shared" si="66"/>
        <v>0</v>
      </c>
      <c r="Q58" s="6">
        <f t="shared" si="67"/>
        <v>0</v>
      </c>
      <c r="R58" s="6">
        <f t="shared" si="68"/>
        <v>0</v>
      </c>
      <c r="S58" s="7">
        <f t="shared" si="69"/>
        <v>4</v>
      </c>
      <c r="T58" s="7">
        <f t="shared" si="70"/>
        <v>2.5</v>
      </c>
      <c r="U58" s="7">
        <v>2.4700000000000002</v>
      </c>
      <c r="V58" s="11"/>
      <c r="W58" s="10"/>
      <c r="X58" s="11"/>
      <c r="Y58" s="10"/>
      <c r="Z58" s="11"/>
      <c r="AA58" s="10"/>
      <c r="AB58" s="11"/>
      <c r="AC58" s="10"/>
      <c r="AD58" s="7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1"/>
        <v>0</v>
      </c>
      <c r="AS58" s="11"/>
      <c r="AT58" s="10"/>
      <c r="AU58" s="11"/>
      <c r="AV58" s="10"/>
      <c r="AW58" s="11"/>
      <c r="AX58" s="10"/>
      <c r="AY58" s="11"/>
      <c r="AZ58" s="10"/>
      <c r="BA58" s="7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2"/>
        <v>0</v>
      </c>
      <c r="BP58" s="11">
        <v>15</v>
      </c>
      <c r="BQ58" s="10" t="s">
        <v>61</v>
      </c>
      <c r="BR58" s="11"/>
      <c r="BS58" s="10"/>
      <c r="BT58" s="11"/>
      <c r="BU58" s="10"/>
      <c r="BV58" s="11"/>
      <c r="BW58" s="10"/>
      <c r="BX58" s="7">
        <v>1.5</v>
      </c>
      <c r="BY58" s="11"/>
      <c r="BZ58" s="10"/>
      <c r="CA58" s="11"/>
      <c r="CB58" s="10"/>
      <c r="CC58" s="11">
        <v>45</v>
      </c>
      <c r="CD58" s="10" t="s">
        <v>61</v>
      </c>
      <c r="CE58" s="11"/>
      <c r="CF58" s="10"/>
      <c r="CG58" s="11"/>
      <c r="CH58" s="10"/>
      <c r="CI58" s="11"/>
      <c r="CJ58" s="10"/>
      <c r="CK58" s="7">
        <v>2.5</v>
      </c>
      <c r="CL58" s="7">
        <f t="shared" si="73"/>
        <v>4</v>
      </c>
      <c r="CM58" s="11"/>
      <c r="CN58" s="10"/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74"/>
        <v>0</v>
      </c>
      <c r="DJ58" s="11"/>
      <c r="DK58" s="10"/>
      <c r="DL58" s="11"/>
      <c r="DM58" s="10"/>
      <c r="DN58" s="11"/>
      <c r="DO58" s="10"/>
      <c r="DP58" s="11"/>
      <c r="DQ58" s="10"/>
      <c r="DR58" s="7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5"/>
        <v>0</v>
      </c>
      <c r="EG58" s="11"/>
      <c r="EH58" s="10"/>
      <c r="EI58" s="11"/>
      <c r="EJ58" s="10"/>
      <c r="EK58" s="11"/>
      <c r="EL58" s="10"/>
      <c r="EM58" s="11"/>
      <c r="EN58" s="10"/>
      <c r="EO58" s="7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6"/>
        <v>0</v>
      </c>
      <c r="FD58" s="11"/>
      <c r="FE58" s="10"/>
      <c r="FF58" s="11"/>
      <c r="FG58" s="10"/>
      <c r="FH58" s="11"/>
      <c r="FI58" s="10"/>
      <c r="FJ58" s="11"/>
      <c r="FK58" s="10"/>
      <c r="FL58" s="7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7"/>
        <v>0</v>
      </c>
      <c r="GA58" s="11"/>
      <c r="GB58" s="10"/>
      <c r="GC58" s="11"/>
      <c r="GD58" s="10"/>
      <c r="GE58" s="11"/>
      <c r="GF58" s="10"/>
      <c r="GG58" s="11"/>
      <c r="GH58" s="10"/>
      <c r="GI58" s="7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78"/>
        <v>0</v>
      </c>
    </row>
    <row r="59" spans="1:205" x14ac:dyDescent="0.25">
      <c r="A59" s="6"/>
      <c r="B59" s="6"/>
      <c r="C59" s="6"/>
      <c r="D59" s="6" t="s">
        <v>134</v>
      </c>
      <c r="E59" s="3" t="s">
        <v>135</v>
      </c>
      <c r="F59" s="6">
        <f t="shared" si="79"/>
        <v>0</v>
      </c>
      <c r="G59" s="6">
        <f t="shared" si="80"/>
        <v>2</v>
      </c>
      <c r="H59" s="6">
        <f t="shared" si="58"/>
        <v>45</v>
      </c>
      <c r="I59" s="6">
        <f t="shared" si="59"/>
        <v>30</v>
      </c>
      <c r="J59" s="6">
        <f t="shared" si="60"/>
        <v>0</v>
      </c>
      <c r="K59" s="6">
        <f t="shared" si="61"/>
        <v>0</v>
      </c>
      <c r="L59" s="6">
        <f t="shared" si="62"/>
        <v>0</v>
      </c>
      <c r="M59" s="6">
        <f t="shared" si="63"/>
        <v>0</v>
      </c>
      <c r="N59" s="6">
        <f t="shared" si="64"/>
        <v>0</v>
      </c>
      <c r="O59" s="6">
        <f t="shared" si="65"/>
        <v>15</v>
      </c>
      <c r="P59" s="6">
        <f t="shared" si="66"/>
        <v>0</v>
      </c>
      <c r="Q59" s="6">
        <f t="shared" si="67"/>
        <v>0</v>
      </c>
      <c r="R59" s="6">
        <f t="shared" si="68"/>
        <v>0</v>
      </c>
      <c r="S59" s="7">
        <f t="shared" si="69"/>
        <v>3</v>
      </c>
      <c r="T59" s="7">
        <f t="shared" si="70"/>
        <v>1.5</v>
      </c>
      <c r="U59" s="7">
        <v>1.8</v>
      </c>
      <c r="V59" s="11"/>
      <c r="W59" s="10"/>
      <c r="X59" s="11"/>
      <c r="Y59" s="10"/>
      <c r="Z59" s="11"/>
      <c r="AA59" s="10"/>
      <c r="AB59" s="11"/>
      <c r="AC59" s="10"/>
      <c r="AD59" s="7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1"/>
        <v>0</v>
      </c>
      <c r="AS59" s="11"/>
      <c r="AT59" s="10"/>
      <c r="AU59" s="11"/>
      <c r="AV59" s="10"/>
      <c r="AW59" s="11"/>
      <c r="AX59" s="10"/>
      <c r="AY59" s="11"/>
      <c r="AZ59" s="10"/>
      <c r="BA59" s="7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2"/>
        <v>0</v>
      </c>
      <c r="BP59" s="11"/>
      <c r="BQ59" s="10"/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3"/>
        <v>0</v>
      </c>
      <c r="CM59" s="11">
        <v>30</v>
      </c>
      <c r="CN59" s="10" t="s">
        <v>61</v>
      </c>
      <c r="CO59" s="11"/>
      <c r="CP59" s="10"/>
      <c r="CQ59" s="11"/>
      <c r="CR59" s="10"/>
      <c r="CS59" s="11"/>
      <c r="CT59" s="10"/>
      <c r="CU59" s="7">
        <v>1.5</v>
      </c>
      <c r="CV59" s="11"/>
      <c r="CW59" s="10"/>
      <c r="CX59" s="11"/>
      <c r="CY59" s="10"/>
      <c r="CZ59" s="11">
        <v>15</v>
      </c>
      <c r="DA59" s="10" t="s">
        <v>61</v>
      </c>
      <c r="DB59" s="11"/>
      <c r="DC59" s="10"/>
      <c r="DD59" s="11"/>
      <c r="DE59" s="10"/>
      <c r="DF59" s="11"/>
      <c r="DG59" s="10"/>
      <c r="DH59" s="7">
        <v>1.5</v>
      </c>
      <c r="DI59" s="7">
        <f t="shared" si="74"/>
        <v>3</v>
      </c>
      <c r="DJ59" s="11"/>
      <c r="DK59" s="10"/>
      <c r="DL59" s="11"/>
      <c r="DM59" s="10"/>
      <c r="DN59" s="11"/>
      <c r="DO59" s="10"/>
      <c r="DP59" s="11"/>
      <c r="DQ59" s="10"/>
      <c r="DR59" s="7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5"/>
        <v>0</v>
      </c>
      <c r="EG59" s="11"/>
      <c r="EH59" s="10"/>
      <c r="EI59" s="11"/>
      <c r="EJ59" s="10"/>
      <c r="EK59" s="11"/>
      <c r="EL59" s="10"/>
      <c r="EM59" s="11"/>
      <c r="EN59" s="10"/>
      <c r="EO59" s="7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6"/>
        <v>0</v>
      </c>
      <c r="FD59" s="11"/>
      <c r="FE59" s="10"/>
      <c r="FF59" s="11"/>
      <c r="FG59" s="10"/>
      <c r="FH59" s="11"/>
      <c r="FI59" s="10"/>
      <c r="FJ59" s="11"/>
      <c r="FK59" s="10"/>
      <c r="FL59" s="7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7"/>
        <v>0</v>
      </c>
      <c r="GA59" s="11"/>
      <c r="GB59" s="10"/>
      <c r="GC59" s="11"/>
      <c r="GD59" s="10"/>
      <c r="GE59" s="11"/>
      <c r="GF59" s="10"/>
      <c r="GG59" s="11"/>
      <c r="GH59" s="10"/>
      <c r="GI59" s="7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78"/>
        <v>0</v>
      </c>
    </row>
    <row r="60" spans="1:205" x14ac:dyDescent="0.25">
      <c r="A60" s="6"/>
      <c r="B60" s="6"/>
      <c r="C60" s="6"/>
      <c r="D60" s="6" t="s">
        <v>136</v>
      </c>
      <c r="E60" s="3" t="s">
        <v>137</v>
      </c>
      <c r="F60" s="6">
        <f t="shared" si="79"/>
        <v>0</v>
      </c>
      <c r="G60" s="6">
        <f t="shared" si="80"/>
        <v>2</v>
      </c>
      <c r="H60" s="6">
        <f t="shared" si="58"/>
        <v>30</v>
      </c>
      <c r="I60" s="6">
        <f t="shared" si="59"/>
        <v>15</v>
      </c>
      <c r="J60" s="6">
        <f t="shared" si="60"/>
        <v>0</v>
      </c>
      <c r="K60" s="6">
        <f t="shared" si="61"/>
        <v>0</v>
      </c>
      <c r="L60" s="6">
        <f t="shared" si="62"/>
        <v>0</v>
      </c>
      <c r="M60" s="6">
        <f t="shared" si="63"/>
        <v>15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0</v>
      </c>
      <c r="R60" s="6">
        <f t="shared" si="68"/>
        <v>0</v>
      </c>
      <c r="S60" s="7">
        <f t="shared" si="69"/>
        <v>2</v>
      </c>
      <c r="T60" s="7">
        <f t="shared" si="70"/>
        <v>1</v>
      </c>
      <c r="U60" s="7">
        <v>1.17</v>
      </c>
      <c r="V60" s="11"/>
      <c r="W60" s="10"/>
      <c r="X60" s="11"/>
      <c r="Y60" s="10"/>
      <c r="Z60" s="11"/>
      <c r="AA60" s="10"/>
      <c r="AB60" s="11"/>
      <c r="AC60" s="10"/>
      <c r="AD60" s="7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1"/>
        <v>0</v>
      </c>
      <c r="AS60" s="11"/>
      <c r="AT60" s="10"/>
      <c r="AU60" s="11"/>
      <c r="AV60" s="10"/>
      <c r="AW60" s="11"/>
      <c r="AX60" s="10"/>
      <c r="AY60" s="11"/>
      <c r="AZ60" s="10"/>
      <c r="BA60" s="7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2"/>
        <v>0</v>
      </c>
      <c r="BP60" s="11">
        <v>15</v>
      </c>
      <c r="BQ60" s="10" t="s">
        <v>61</v>
      </c>
      <c r="BR60" s="11"/>
      <c r="BS60" s="10"/>
      <c r="BT60" s="11"/>
      <c r="BU60" s="10"/>
      <c r="BV60" s="11"/>
      <c r="BW60" s="10"/>
      <c r="BX60" s="7">
        <v>1</v>
      </c>
      <c r="BY60" s="11">
        <v>15</v>
      </c>
      <c r="BZ60" s="10" t="s">
        <v>61</v>
      </c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>
        <v>1</v>
      </c>
      <c r="CL60" s="7">
        <f t="shared" si="73"/>
        <v>2</v>
      </c>
      <c r="CM60" s="11"/>
      <c r="CN60" s="10"/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74"/>
        <v>0</v>
      </c>
      <c r="DJ60" s="11"/>
      <c r="DK60" s="10"/>
      <c r="DL60" s="11"/>
      <c r="DM60" s="10"/>
      <c r="DN60" s="11"/>
      <c r="DO60" s="10"/>
      <c r="DP60" s="11"/>
      <c r="DQ60" s="10"/>
      <c r="DR60" s="7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5"/>
        <v>0</v>
      </c>
      <c r="EG60" s="11"/>
      <c r="EH60" s="10"/>
      <c r="EI60" s="11"/>
      <c r="EJ60" s="10"/>
      <c r="EK60" s="11"/>
      <c r="EL60" s="10"/>
      <c r="EM60" s="11"/>
      <c r="EN60" s="10"/>
      <c r="EO60" s="7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6"/>
        <v>0</v>
      </c>
      <c r="FD60" s="11"/>
      <c r="FE60" s="10"/>
      <c r="FF60" s="11"/>
      <c r="FG60" s="10"/>
      <c r="FH60" s="11"/>
      <c r="FI60" s="10"/>
      <c r="FJ60" s="11"/>
      <c r="FK60" s="10"/>
      <c r="FL60" s="7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7"/>
        <v>0</v>
      </c>
      <c r="GA60" s="11"/>
      <c r="GB60" s="10"/>
      <c r="GC60" s="11"/>
      <c r="GD60" s="10"/>
      <c r="GE60" s="11"/>
      <c r="GF60" s="10"/>
      <c r="GG60" s="11"/>
      <c r="GH60" s="10"/>
      <c r="GI60" s="7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78"/>
        <v>0</v>
      </c>
    </row>
    <row r="61" spans="1:205" x14ac:dyDescent="0.25">
      <c r="A61" s="6"/>
      <c r="B61" s="6"/>
      <c r="C61" s="6"/>
      <c r="D61" s="6" t="s">
        <v>138</v>
      </c>
      <c r="E61" s="3" t="s">
        <v>139</v>
      </c>
      <c r="F61" s="6">
        <f t="shared" si="79"/>
        <v>0</v>
      </c>
      <c r="G61" s="6">
        <f t="shared" si="80"/>
        <v>2</v>
      </c>
      <c r="H61" s="6">
        <f t="shared" si="58"/>
        <v>45</v>
      </c>
      <c r="I61" s="6">
        <f t="shared" si="59"/>
        <v>30</v>
      </c>
      <c r="J61" s="6">
        <f t="shared" si="60"/>
        <v>0</v>
      </c>
      <c r="K61" s="6">
        <f t="shared" si="61"/>
        <v>0</v>
      </c>
      <c r="L61" s="6">
        <f t="shared" si="62"/>
        <v>0</v>
      </c>
      <c r="M61" s="6">
        <f t="shared" si="63"/>
        <v>0</v>
      </c>
      <c r="N61" s="6">
        <f t="shared" si="64"/>
        <v>0</v>
      </c>
      <c r="O61" s="6">
        <f t="shared" si="65"/>
        <v>15</v>
      </c>
      <c r="P61" s="6">
        <f t="shared" si="66"/>
        <v>0</v>
      </c>
      <c r="Q61" s="6">
        <f t="shared" si="67"/>
        <v>0</v>
      </c>
      <c r="R61" s="6">
        <f t="shared" si="68"/>
        <v>0</v>
      </c>
      <c r="S61" s="7">
        <f t="shared" si="69"/>
        <v>3</v>
      </c>
      <c r="T61" s="7">
        <f t="shared" si="70"/>
        <v>1.5</v>
      </c>
      <c r="U61" s="7">
        <v>1.67</v>
      </c>
      <c r="V61" s="11"/>
      <c r="W61" s="10"/>
      <c r="X61" s="11"/>
      <c r="Y61" s="10"/>
      <c r="Z61" s="11"/>
      <c r="AA61" s="10"/>
      <c r="AB61" s="11"/>
      <c r="AC61" s="10"/>
      <c r="AD61" s="7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1"/>
        <v>0</v>
      </c>
      <c r="AS61" s="11"/>
      <c r="AT61" s="10"/>
      <c r="AU61" s="11"/>
      <c r="AV61" s="10"/>
      <c r="AW61" s="11"/>
      <c r="AX61" s="10"/>
      <c r="AY61" s="11"/>
      <c r="AZ61" s="10"/>
      <c r="BA61" s="7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2"/>
        <v>0</v>
      </c>
      <c r="BP61" s="11"/>
      <c r="BQ61" s="10"/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3"/>
        <v>0</v>
      </c>
      <c r="CM61" s="11">
        <v>30</v>
      </c>
      <c r="CN61" s="10" t="s">
        <v>61</v>
      </c>
      <c r="CO61" s="11"/>
      <c r="CP61" s="10"/>
      <c r="CQ61" s="11"/>
      <c r="CR61" s="10"/>
      <c r="CS61" s="11"/>
      <c r="CT61" s="10"/>
      <c r="CU61" s="7">
        <v>1.5</v>
      </c>
      <c r="CV61" s="11"/>
      <c r="CW61" s="10"/>
      <c r="CX61" s="11"/>
      <c r="CY61" s="10"/>
      <c r="CZ61" s="11">
        <v>15</v>
      </c>
      <c r="DA61" s="10" t="s">
        <v>61</v>
      </c>
      <c r="DB61" s="11"/>
      <c r="DC61" s="10"/>
      <c r="DD61" s="11"/>
      <c r="DE61" s="10"/>
      <c r="DF61" s="11"/>
      <c r="DG61" s="10"/>
      <c r="DH61" s="7">
        <v>1.5</v>
      </c>
      <c r="DI61" s="7">
        <f t="shared" si="74"/>
        <v>3</v>
      </c>
      <c r="DJ61" s="11"/>
      <c r="DK61" s="10"/>
      <c r="DL61" s="11"/>
      <c r="DM61" s="10"/>
      <c r="DN61" s="11"/>
      <c r="DO61" s="10"/>
      <c r="DP61" s="11"/>
      <c r="DQ61" s="10"/>
      <c r="DR61" s="7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5"/>
        <v>0</v>
      </c>
      <c r="EG61" s="11"/>
      <c r="EH61" s="10"/>
      <c r="EI61" s="11"/>
      <c r="EJ61" s="10"/>
      <c r="EK61" s="11"/>
      <c r="EL61" s="10"/>
      <c r="EM61" s="11"/>
      <c r="EN61" s="10"/>
      <c r="EO61" s="7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6"/>
        <v>0</v>
      </c>
      <c r="FD61" s="11"/>
      <c r="FE61" s="10"/>
      <c r="FF61" s="11"/>
      <c r="FG61" s="10"/>
      <c r="FH61" s="11"/>
      <c r="FI61" s="10"/>
      <c r="FJ61" s="11"/>
      <c r="FK61" s="10"/>
      <c r="FL61" s="7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7"/>
        <v>0</v>
      </c>
      <c r="GA61" s="11"/>
      <c r="GB61" s="10"/>
      <c r="GC61" s="11"/>
      <c r="GD61" s="10"/>
      <c r="GE61" s="11"/>
      <c r="GF61" s="10"/>
      <c r="GG61" s="11"/>
      <c r="GH61" s="10"/>
      <c r="GI61" s="7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78"/>
        <v>0</v>
      </c>
    </row>
    <row r="62" spans="1:205" x14ac:dyDescent="0.25">
      <c r="A62" s="6"/>
      <c r="B62" s="6"/>
      <c r="C62" s="6"/>
      <c r="D62" s="6" t="s">
        <v>140</v>
      </c>
      <c r="E62" s="3" t="s">
        <v>141</v>
      </c>
      <c r="F62" s="6">
        <f t="shared" si="79"/>
        <v>0</v>
      </c>
      <c r="G62" s="6">
        <f t="shared" si="80"/>
        <v>1</v>
      </c>
      <c r="H62" s="6">
        <f t="shared" si="58"/>
        <v>30</v>
      </c>
      <c r="I62" s="6">
        <f t="shared" si="59"/>
        <v>30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0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6">
        <f t="shared" si="68"/>
        <v>0</v>
      </c>
      <c r="S62" s="7">
        <f t="shared" si="69"/>
        <v>2</v>
      </c>
      <c r="T62" s="7">
        <f t="shared" si="70"/>
        <v>0</v>
      </c>
      <c r="U62" s="7">
        <v>1.2</v>
      </c>
      <c r="V62" s="11"/>
      <c r="W62" s="10"/>
      <c r="X62" s="11"/>
      <c r="Y62" s="10"/>
      <c r="Z62" s="11"/>
      <c r="AA62" s="10"/>
      <c r="AB62" s="11"/>
      <c r="AC62" s="10"/>
      <c r="AD62" s="7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1"/>
        <v>0</v>
      </c>
      <c r="AS62" s="11"/>
      <c r="AT62" s="10"/>
      <c r="AU62" s="11"/>
      <c r="AV62" s="10"/>
      <c r="AW62" s="11"/>
      <c r="AX62" s="10"/>
      <c r="AY62" s="11"/>
      <c r="AZ62" s="10"/>
      <c r="BA62" s="7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2"/>
        <v>0</v>
      </c>
      <c r="BP62" s="11"/>
      <c r="BQ62" s="10"/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3"/>
        <v>0</v>
      </c>
      <c r="CM62" s="11">
        <v>30</v>
      </c>
      <c r="CN62" s="10" t="s">
        <v>61</v>
      </c>
      <c r="CO62" s="11"/>
      <c r="CP62" s="10"/>
      <c r="CQ62" s="11"/>
      <c r="CR62" s="10"/>
      <c r="CS62" s="11"/>
      <c r="CT62" s="10"/>
      <c r="CU62" s="7">
        <v>2</v>
      </c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4"/>
        <v>2</v>
      </c>
      <c r="DJ62" s="11"/>
      <c r="DK62" s="10"/>
      <c r="DL62" s="11"/>
      <c r="DM62" s="10"/>
      <c r="DN62" s="11"/>
      <c r="DO62" s="10"/>
      <c r="DP62" s="11"/>
      <c r="DQ62" s="10"/>
      <c r="DR62" s="7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75"/>
        <v>0</v>
      </c>
      <c r="EG62" s="11"/>
      <c r="EH62" s="10"/>
      <c r="EI62" s="11"/>
      <c r="EJ62" s="10"/>
      <c r="EK62" s="11"/>
      <c r="EL62" s="10"/>
      <c r="EM62" s="11"/>
      <c r="EN62" s="10"/>
      <c r="EO62" s="7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6"/>
        <v>0</v>
      </c>
      <c r="FD62" s="11"/>
      <c r="FE62" s="10"/>
      <c r="FF62" s="11"/>
      <c r="FG62" s="10"/>
      <c r="FH62" s="11"/>
      <c r="FI62" s="10"/>
      <c r="FJ62" s="11"/>
      <c r="FK62" s="10"/>
      <c r="FL62" s="7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7"/>
        <v>0</v>
      </c>
      <c r="GA62" s="11"/>
      <c r="GB62" s="10"/>
      <c r="GC62" s="11"/>
      <c r="GD62" s="10"/>
      <c r="GE62" s="11"/>
      <c r="GF62" s="10"/>
      <c r="GG62" s="11"/>
      <c r="GH62" s="10"/>
      <c r="GI62" s="7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78"/>
        <v>0</v>
      </c>
    </row>
    <row r="63" spans="1:205" x14ac:dyDescent="0.25">
      <c r="A63" s="6"/>
      <c r="B63" s="6"/>
      <c r="C63" s="6"/>
      <c r="D63" s="6" t="s">
        <v>142</v>
      </c>
      <c r="E63" s="3" t="s">
        <v>143</v>
      </c>
      <c r="F63" s="6">
        <f t="shared" si="79"/>
        <v>1</v>
      </c>
      <c r="G63" s="6">
        <f t="shared" si="80"/>
        <v>2</v>
      </c>
      <c r="H63" s="6">
        <f t="shared" si="58"/>
        <v>90</v>
      </c>
      <c r="I63" s="6">
        <f t="shared" si="59"/>
        <v>30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30</v>
      </c>
      <c r="N63" s="6">
        <f t="shared" si="64"/>
        <v>0</v>
      </c>
      <c r="O63" s="6">
        <f t="shared" si="65"/>
        <v>30</v>
      </c>
      <c r="P63" s="6">
        <f t="shared" si="66"/>
        <v>0</v>
      </c>
      <c r="Q63" s="6">
        <f t="shared" si="67"/>
        <v>0</v>
      </c>
      <c r="R63" s="6">
        <f t="shared" si="68"/>
        <v>0</v>
      </c>
      <c r="S63" s="7">
        <f t="shared" si="69"/>
        <v>3</v>
      </c>
      <c r="T63" s="7">
        <f t="shared" si="70"/>
        <v>2</v>
      </c>
      <c r="U63" s="7">
        <v>2.5</v>
      </c>
      <c r="V63" s="11"/>
      <c r="W63" s="10"/>
      <c r="X63" s="11"/>
      <c r="Y63" s="10"/>
      <c r="Z63" s="11"/>
      <c r="AA63" s="10"/>
      <c r="AB63" s="11"/>
      <c r="AC63" s="10"/>
      <c r="AD63" s="7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1"/>
        <v>0</v>
      </c>
      <c r="AS63" s="11"/>
      <c r="AT63" s="10"/>
      <c r="AU63" s="11"/>
      <c r="AV63" s="10"/>
      <c r="AW63" s="11"/>
      <c r="AX63" s="10"/>
      <c r="AY63" s="11"/>
      <c r="AZ63" s="10"/>
      <c r="BA63" s="7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2"/>
        <v>0</v>
      </c>
      <c r="BP63" s="11"/>
      <c r="BQ63" s="10"/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3"/>
        <v>0</v>
      </c>
      <c r="CM63" s="11"/>
      <c r="CN63" s="10"/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4"/>
        <v>0</v>
      </c>
      <c r="DJ63" s="11">
        <v>30</v>
      </c>
      <c r="DK63" s="10" t="s">
        <v>77</v>
      </c>
      <c r="DL63" s="11"/>
      <c r="DM63" s="10"/>
      <c r="DN63" s="11"/>
      <c r="DO63" s="10"/>
      <c r="DP63" s="11"/>
      <c r="DQ63" s="10"/>
      <c r="DR63" s="7">
        <v>1</v>
      </c>
      <c r="DS63" s="11">
        <v>30</v>
      </c>
      <c r="DT63" s="10" t="s">
        <v>61</v>
      </c>
      <c r="DU63" s="11"/>
      <c r="DV63" s="10"/>
      <c r="DW63" s="11">
        <v>30</v>
      </c>
      <c r="DX63" s="10" t="s">
        <v>61</v>
      </c>
      <c r="DY63" s="11"/>
      <c r="DZ63" s="10"/>
      <c r="EA63" s="11"/>
      <c r="EB63" s="10"/>
      <c r="EC63" s="11"/>
      <c r="ED63" s="10"/>
      <c r="EE63" s="7">
        <v>2</v>
      </c>
      <c r="EF63" s="7">
        <f t="shared" si="75"/>
        <v>3</v>
      </c>
      <c r="EG63" s="11"/>
      <c r="EH63" s="10"/>
      <c r="EI63" s="11"/>
      <c r="EJ63" s="10"/>
      <c r="EK63" s="11"/>
      <c r="EL63" s="10"/>
      <c r="EM63" s="11"/>
      <c r="EN63" s="10"/>
      <c r="EO63" s="7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6"/>
        <v>0</v>
      </c>
      <c r="FD63" s="11"/>
      <c r="FE63" s="10"/>
      <c r="FF63" s="11"/>
      <c r="FG63" s="10"/>
      <c r="FH63" s="11"/>
      <c r="FI63" s="10"/>
      <c r="FJ63" s="11"/>
      <c r="FK63" s="10"/>
      <c r="FL63" s="7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7"/>
        <v>0</v>
      </c>
      <c r="GA63" s="11"/>
      <c r="GB63" s="10"/>
      <c r="GC63" s="11"/>
      <c r="GD63" s="10"/>
      <c r="GE63" s="11"/>
      <c r="GF63" s="10"/>
      <c r="GG63" s="11"/>
      <c r="GH63" s="10"/>
      <c r="GI63" s="7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78"/>
        <v>0</v>
      </c>
    </row>
    <row r="64" spans="1:205" x14ac:dyDescent="0.25">
      <c r="A64" s="6"/>
      <c r="B64" s="6"/>
      <c r="C64" s="6"/>
      <c r="D64" s="6" t="s">
        <v>144</v>
      </c>
      <c r="E64" s="3" t="s">
        <v>145</v>
      </c>
      <c r="F64" s="6">
        <f t="shared" si="79"/>
        <v>0</v>
      </c>
      <c r="G64" s="6">
        <f t="shared" si="80"/>
        <v>2</v>
      </c>
      <c r="H64" s="6">
        <f t="shared" si="58"/>
        <v>60</v>
      </c>
      <c r="I64" s="6">
        <f t="shared" si="59"/>
        <v>0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30</v>
      </c>
      <c r="N64" s="6">
        <f t="shared" si="64"/>
        <v>0</v>
      </c>
      <c r="O64" s="6">
        <f t="shared" si="65"/>
        <v>30</v>
      </c>
      <c r="P64" s="6">
        <f t="shared" si="66"/>
        <v>0</v>
      </c>
      <c r="Q64" s="6">
        <f t="shared" si="67"/>
        <v>0</v>
      </c>
      <c r="R64" s="6">
        <f t="shared" si="68"/>
        <v>0</v>
      </c>
      <c r="S64" s="7">
        <f t="shared" si="69"/>
        <v>3</v>
      </c>
      <c r="T64" s="7">
        <f t="shared" si="70"/>
        <v>3</v>
      </c>
      <c r="U64" s="7">
        <v>2</v>
      </c>
      <c r="V64" s="11"/>
      <c r="W64" s="10"/>
      <c r="X64" s="11"/>
      <c r="Y64" s="10"/>
      <c r="Z64" s="11"/>
      <c r="AA64" s="10"/>
      <c r="AB64" s="11"/>
      <c r="AC64" s="10"/>
      <c r="AD64" s="7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1"/>
        <v>0</v>
      </c>
      <c r="AS64" s="11"/>
      <c r="AT64" s="10"/>
      <c r="AU64" s="11"/>
      <c r="AV64" s="10"/>
      <c r="AW64" s="11"/>
      <c r="AX64" s="10"/>
      <c r="AY64" s="11"/>
      <c r="AZ64" s="10"/>
      <c r="BA64" s="7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2"/>
        <v>0</v>
      </c>
      <c r="BP64" s="11"/>
      <c r="BQ64" s="10"/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3"/>
        <v>0</v>
      </c>
      <c r="CM64" s="11"/>
      <c r="CN64" s="10"/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4"/>
        <v>0</v>
      </c>
      <c r="DJ64" s="11"/>
      <c r="DK64" s="10"/>
      <c r="DL64" s="11"/>
      <c r="DM64" s="10"/>
      <c r="DN64" s="11"/>
      <c r="DO64" s="10"/>
      <c r="DP64" s="11"/>
      <c r="DQ64" s="10"/>
      <c r="DR64" s="7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75"/>
        <v>0</v>
      </c>
      <c r="EG64" s="11"/>
      <c r="EH64" s="10"/>
      <c r="EI64" s="11"/>
      <c r="EJ64" s="10"/>
      <c r="EK64" s="11"/>
      <c r="EL64" s="10"/>
      <c r="EM64" s="11"/>
      <c r="EN64" s="10"/>
      <c r="EO64" s="7"/>
      <c r="EP64" s="11">
        <v>30</v>
      </c>
      <c r="EQ64" s="10" t="s">
        <v>61</v>
      </c>
      <c r="ER64" s="11"/>
      <c r="ES64" s="10"/>
      <c r="ET64" s="11">
        <v>30</v>
      </c>
      <c r="EU64" s="10" t="s">
        <v>61</v>
      </c>
      <c r="EV64" s="11"/>
      <c r="EW64" s="10"/>
      <c r="EX64" s="11"/>
      <c r="EY64" s="10"/>
      <c r="EZ64" s="11"/>
      <c r="FA64" s="10"/>
      <c r="FB64" s="7">
        <v>3</v>
      </c>
      <c r="FC64" s="7">
        <f t="shared" si="76"/>
        <v>3</v>
      </c>
      <c r="FD64" s="11"/>
      <c r="FE64" s="10"/>
      <c r="FF64" s="11"/>
      <c r="FG64" s="10"/>
      <c r="FH64" s="11"/>
      <c r="FI64" s="10"/>
      <c r="FJ64" s="11"/>
      <c r="FK64" s="10"/>
      <c r="FL64" s="7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7"/>
        <v>0</v>
      </c>
      <c r="GA64" s="11"/>
      <c r="GB64" s="10"/>
      <c r="GC64" s="11"/>
      <c r="GD64" s="10"/>
      <c r="GE64" s="11"/>
      <c r="GF64" s="10"/>
      <c r="GG64" s="11"/>
      <c r="GH64" s="10"/>
      <c r="GI64" s="7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78"/>
        <v>0</v>
      </c>
    </row>
    <row r="65" spans="1:205" x14ac:dyDescent="0.25">
      <c r="A65" s="6"/>
      <c r="B65" s="6"/>
      <c r="C65" s="6"/>
      <c r="D65" s="6" t="s">
        <v>146</v>
      </c>
      <c r="E65" s="3" t="s">
        <v>147</v>
      </c>
      <c r="F65" s="6">
        <f t="shared" si="79"/>
        <v>1</v>
      </c>
      <c r="G65" s="6">
        <f t="shared" si="80"/>
        <v>2</v>
      </c>
      <c r="H65" s="6">
        <f t="shared" si="58"/>
        <v>60</v>
      </c>
      <c r="I65" s="6">
        <f t="shared" si="59"/>
        <v>30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15</v>
      </c>
      <c r="N65" s="6">
        <f t="shared" si="64"/>
        <v>0</v>
      </c>
      <c r="O65" s="6">
        <f t="shared" si="65"/>
        <v>15</v>
      </c>
      <c r="P65" s="6">
        <f t="shared" si="66"/>
        <v>0</v>
      </c>
      <c r="Q65" s="6">
        <f t="shared" si="67"/>
        <v>0</v>
      </c>
      <c r="R65" s="6">
        <f t="shared" si="68"/>
        <v>0</v>
      </c>
      <c r="S65" s="7">
        <f t="shared" si="69"/>
        <v>6</v>
      </c>
      <c r="T65" s="7">
        <f t="shared" si="70"/>
        <v>2.4</v>
      </c>
      <c r="U65" s="7">
        <v>3.23</v>
      </c>
      <c r="V65" s="11"/>
      <c r="W65" s="10"/>
      <c r="X65" s="11"/>
      <c r="Y65" s="10"/>
      <c r="Z65" s="11"/>
      <c r="AA65" s="10"/>
      <c r="AB65" s="11"/>
      <c r="AC65" s="10"/>
      <c r="AD65" s="7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1"/>
        <v>0</v>
      </c>
      <c r="AS65" s="11"/>
      <c r="AT65" s="10"/>
      <c r="AU65" s="11"/>
      <c r="AV65" s="10"/>
      <c r="AW65" s="11"/>
      <c r="AX65" s="10"/>
      <c r="AY65" s="11"/>
      <c r="AZ65" s="10"/>
      <c r="BA65" s="7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2"/>
        <v>0</v>
      </c>
      <c r="BP65" s="11"/>
      <c r="BQ65" s="10"/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3"/>
        <v>0</v>
      </c>
      <c r="CM65" s="11">
        <v>30</v>
      </c>
      <c r="CN65" s="10" t="s">
        <v>77</v>
      </c>
      <c r="CO65" s="11"/>
      <c r="CP65" s="10"/>
      <c r="CQ65" s="11"/>
      <c r="CR65" s="10"/>
      <c r="CS65" s="11"/>
      <c r="CT65" s="10"/>
      <c r="CU65" s="7">
        <v>3.6</v>
      </c>
      <c r="CV65" s="11">
        <v>15</v>
      </c>
      <c r="CW65" s="10" t="s">
        <v>61</v>
      </c>
      <c r="CX65" s="11"/>
      <c r="CY65" s="10"/>
      <c r="CZ65" s="11">
        <v>15</v>
      </c>
      <c r="DA65" s="10" t="s">
        <v>61</v>
      </c>
      <c r="DB65" s="11"/>
      <c r="DC65" s="10"/>
      <c r="DD65" s="11"/>
      <c r="DE65" s="10"/>
      <c r="DF65" s="11"/>
      <c r="DG65" s="10"/>
      <c r="DH65" s="7">
        <v>2.4</v>
      </c>
      <c r="DI65" s="7">
        <f t="shared" si="74"/>
        <v>6</v>
      </c>
      <c r="DJ65" s="11"/>
      <c r="DK65" s="10"/>
      <c r="DL65" s="11"/>
      <c r="DM65" s="10"/>
      <c r="DN65" s="11"/>
      <c r="DO65" s="10"/>
      <c r="DP65" s="11"/>
      <c r="DQ65" s="10"/>
      <c r="DR65" s="7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75"/>
        <v>0</v>
      </c>
      <c r="EG65" s="11"/>
      <c r="EH65" s="10"/>
      <c r="EI65" s="11"/>
      <c r="EJ65" s="10"/>
      <c r="EK65" s="11"/>
      <c r="EL65" s="10"/>
      <c r="EM65" s="11"/>
      <c r="EN65" s="10"/>
      <c r="EO65" s="7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6"/>
        <v>0</v>
      </c>
      <c r="FD65" s="11"/>
      <c r="FE65" s="10"/>
      <c r="FF65" s="11"/>
      <c r="FG65" s="10"/>
      <c r="FH65" s="11"/>
      <c r="FI65" s="10"/>
      <c r="FJ65" s="11"/>
      <c r="FK65" s="10"/>
      <c r="FL65" s="7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7"/>
        <v>0</v>
      </c>
      <c r="GA65" s="11"/>
      <c r="GB65" s="10"/>
      <c r="GC65" s="11"/>
      <c r="GD65" s="10"/>
      <c r="GE65" s="11"/>
      <c r="GF65" s="10"/>
      <c r="GG65" s="11"/>
      <c r="GH65" s="10"/>
      <c r="GI65" s="7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78"/>
        <v>0</v>
      </c>
    </row>
    <row r="66" spans="1:205" x14ac:dyDescent="0.25">
      <c r="A66" s="6"/>
      <c r="B66" s="6"/>
      <c r="C66" s="6"/>
      <c r="D66" s="6" t="s">
        <v>148</v>
      </c>
      <c r="E66" s="3" t="s">
        <v>149</v>
      </c>
      <c r="F66" s="6">
        <f t="shared" si="79"/>
        <v>0</v>
      </c>
      <c r="G66" s="6">
        <f t="shared" si="80"/>
        <v>2</v>
      </c>
      <c r="H66" s="6">
        <f t="shared" si="58"/>
        <v>45</v>
      </c>
      <c r="I66" s="6">
        <f t="shared" si="59"/>
        <v>15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0</v>
      </c>
      <c r="N66" s="6">
        <f t="shared" si="64"/>
        <v>0</v>
      </c>
      <c r="O66" s="6">
        <f t="shared" si="65"/>
        <v>30</v>
      </c>
      <c r="P66" s="6">
        <f t="shared" si="66"/>
        <v>0</v>
      </c>
      <c r="Q66" s="6">
        <f t="shared" si="67"/>
        <v>0</v>
      </c>
      <c r="R66" s="6">
        <f t="shared" si="68"/>
        <v>0</v>
      </c>
      <c r="S66" s="7">
        <f t="shared" si="69"/>
        <v>2</v>
      </c>
      <c r="T66" s="7">
        <f t="shared" si="70"/>
        <v>1</v>
      </c>
      <c r="U66" s="7">
        <v>1.8</v>
      </c>
      <c r="V66" s="11"/>
      <c r="W66" s="10"/>
      <c r="X66" s="11"/>
      <c r="Y66" s="10"/>
      <c r="Z66" s="11"/>
      <c r="AA66" s="10"/>
      <c r="AB66" s="11"/>
      <c r="AC66" s="10"/>
      <c r="AD66" s="7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1"/>
        <v>0</v>
      </c>
      <c r="AS66" s="11"/>
      <c r="AT66" s="10"/>
      <c r="AU66" s="11"/>
      <c r="AV66" s="10"/>
      <c r="AW66" s="11"/>
      <c r="AX66" s="10"/>
      <c r="AY66" s="11"/>
      <c r="AZ66" s="10"/>
      <c r="BA66" s="7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2"/>
        <v>0</v>
      </c>
      <c r="BP66" s="11"/>
      <c r="BQ66" s="10"/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3"/>
        <v>0</v>
      </c>
      <c r="CM66" s="11"/>
      <c r="CN66" s="10"/>
      <c r="CO66" s="11"/>
      <c r="CP66" s="10"/>
      <c r="CQ66" s="11"/>
      <c r="CR66" s="10"/>
      <c r="CS66" s="11"/>
      <c r="CT66" s="10"/>
      <c r="CU66" s="7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4"/>
        <v>0</v>
      </c>
      <c r="DJ66" s="11">
        <v>15</v>
      </c>
      <c r="DK66" s="10" t="s">
        <v>61</v>
      </c>
      <c r="DL66" s="11"/>
      <c r="DM66" s="10"/>
      <c r="DN66" s="11"/>
      <c r="DO66" s="10"/>
      <c r="DP66" s="11"/>
      <c r="DQ66" s="10"/>
      <c r="DR66" s="7">
        <v>1</v>
      </c>
      <c r="DS66" s="11"/>
      <c r="DT66" s="10"/>
      <c r="DU66" s="11"/>
      <c r="DV66" s="10"/>
      <c r="DW66" s="11">
        <v>30</v>
      </c>
      <c r="DX66" s="10" t="s">
        <v>61</v>
      </c>
      <c r="DY66" s="11"/>
      <c r="DZ66" s="10"/>
      <c r="EA66" s="11"/>
      <c r="EB66" s="10"/>
      <c r="EC66" s="11"/>
      <c r="ED66" s="10"/>
      <c r="EE66" s="7">
        <v>1</v>
      </c>
      <c r="EF66" s="7">
        <f t="shared" si="75"/>
        <v>2</v>
      </c>
      <c r="EG66" s="11"/>
      <c r="EH66" s="10"/>
      <c r="EI66" s="11"/>
      <c r="EJ66" s="10"/>
      <c r="EK66" s="11"/>
      <c r="EL66" s="10"/>
      <c r="EM66" s="11"/>
      <c r="EN66" s="10"/>
      <c r="EO66" s="7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6"/>
        <v>0</v>
      </c>
      <c r="FD66" s="11"/>
      <c r="FE66" s="10"/>
      <c r="FF66" s="11"/>
      <c r="FG66" s="10"/>
      <c r="FH66" s="11"/>
      <c r="FI66" s="10"/>
      <c r="FJ66" s="11"/>
      <c r="FK66" s="10"/>
      <c r="FL66" s="7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7"/>
        <v>0</v>
      </c>
      <c r="GA66" s="11"/>
      <c r="GB66" s="10"/>
      <c r="GC66" s="11"/>
      <c r="GD66" s="10"/>
      <c r="GE66" s="11"/>
      <c r="GF66" s="10"/>
      <c r="GG66" s="11"/>
      <c r="GH66" s="10"/>
      <c r="GI66" s="7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78"/>
        <v>0</v>
      </c>
    </row>
    <row r="67" spans="1:205" x14ac:dyDescent="0.25">
      <c r="A67" s="6"/>
      <c r="B67" s="6"/>
      <c r="C67" s="6"/>
      <c r="D67" s="6" t="s">
        <v>150</v>
      </c>
      <c r="E67" s="3" t="s">
        <v>151</v>
      </c>
      <c r="F67" s="6">
        <f t="shared" si="79"/>
        <v>0</v>
      </c>
      <c r="G67" s="6">
        <f t="shared" si="80"/>
        <v>2</v>
      </c>
      <c r="H67" s="6">
        <f t="shared" si="58"/>
        <v>60</v>
      </c>
      <c r="I67" s="6">
        <f t="shared" si="59"/>
        <v>30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0</v>
      </c>
      <c r="N67" s="6">
        <f t="shared" si="64"/>
        <v>0</v>
      </c>
      <c r="O67" s="6">
        <f t="shared" si="65"/>
        <v>30</v>
      </c>
      <c r="P67" s="6">
        <f t="shared" si="66"/>
        <v>0</v>
      </c>
      <c r="Q67" s="6">
        <f t="shared" si="67"/>
        <v>0</v>
      </c>
      <c r="R67" s="6">
        <f t="shared" si="68"/>
        <v>0</v>
      </c>
      <c r="S67" s="7">
        <f t="shared" si="69"/>
        <v>4</v>
      </c>
      <c r="T67" s="7">
        <f t="shared" si="70"/>
        <v>2.2000000000000002</v>
      </c>
      <c r="U67" s="7">
        <v>2.2999999999999998</v>
      </c>
      <c r="V67" s="11"/>
      <c r="W67" s="10"/>
      <c r="X67" s="11"/>
      <c r="Y67" s="10"/>
      <c r="Z67" s="11"/>
      <c r="AA67" s="10"/>
      <c r="AB67" s="11"/>
      <c r="AC67" s="10"/>
      <c r="AD67" s="7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1"/>
        <v>0</v>
      </c>
      <c r="AS67" s="11"/>
      <c r="AT67" s="10"/>
      <c r="AU67" s="11"/>
      <c r="AV67" s="10"/>
      <c r="AW67" s="11"/>
      <c r="AX67" s="10"/>
      <c r="AY67" s="11"/>
      <c r="AZ67" s="10"/>
      <c r="BA67" s="7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2"/>
        <v>0</v>
      </c>
      <c r="BP67" s="11"/>
      <c r="BQ67" s="10"/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3"/>
        <v>0</v>
      </c>
      <c r="CM67" s="11">
        <v>30</v>
      </c>
      <c r="CN67" s="10" t="s">
        <v>61</v>
      </c>
      <c r="CO67" s="11"/>
      <c r="CP67" s="10"/>
      <c r="CQ67" s="11"/>
      <c r="CR67" s="10"/>
      <c r="CS67" s="11"/>
      <c r="CT67" s="10"/>
      <c r="CU67" s="7">
        <v>1.8</v>
      </c>
      <c r="CV67" s="11"/>
      <c r="CW67" s="10"/>
      <c r="CX67" s="11"/>
      <c r="CY67" s="10"/>
      <c r="CZ67" s="11">
        <v>30</v>
      </c>
      <c r="DA67" s="10" t="s">
        <v>61</v>
      </c>
      <c r="DB67" s="11"/>
      <c r="DC67" s="10"/>
      <c r="DD67" s="11"/>
      <c r="DE67" s="10"/>
      <c r="DF67" s="11"/>
      <c r="DG67" s="10"/>
      <c r="DH67" s="7">
        <v>2.2000000000000002</v>
      </c>
      <c r="DI67" s="7">
        <f t="shared" si="74"/>
        <v>4</v>
      </c>
      <c r="DJ67" s="11"/>
      <c r="DK67" s="10"/>
      <c r="DL67" s="11"/>
      <c r="DM67" s="10"/>
      <c r="DN67" s="11"/>
      <c r="DO67" s="10"/>
      <c r="DP67" s="11"/>
      <c r="DQ67" s="10"/>
      <c r="DR67" s="7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5"/>
        <v>0</v>
      </c>
      <c r="EG67" s="11"/>
      <c r="EH67" s="10"/>
      <c r="EI67" s="11"/>
      <c r="EJ67" s="10"/>
      <c r="EK67" s="11"/>
      <c r="EL67" s="10"/>
      <c r="EM67" s="11"/>
      <c r="EN67" s="10"/>
      <c r="EO67" s="7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6"/>
        <v>0</v>
      </c>
      <c r="FD67" s="11"/>
      <c r="FE67" s="10"/>
      <c r="FF67" s="11"/>
      <c r="FG67" s="10"/>
      <c r="FH67" s="11"/>
      <c r="FI67" s="10"/>
      <c r="FJ67" s="11"/>
      <c r="FK67" s="10"/>
      <c r="FL67" s="7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7"/>
        <v>0</v>
      </c>
      <c r="GA67" s="11"/>
      <c r="GB67" s="10"/>
      <c r="GC67" s="11"/>
      <c r="GD67" s="10"/>
      <c r="GE67" s="11"/>
      <c r="GF67" s="10"/>
      <c r="GG67" s="11"/>
      <c r="GH67" s="10"/>
      <c r="GI67" s="7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78"/>
        <v>0</v>
      </c>
    </row>
    <row r="68" spans="1:205" x14ac:dyDescent="0.25">
      <c r="A68" s="6"/>
      <c r="B68" s="6"/>
      <c r="C68" s="6"/>
      <c r="D68" s="6" t="s">
        <v>152</v>
      </c>
      <c r="E68" s="3" t="s">
        <v>153</v>
      </c>
      <c r="F68" s="6">
        <f t="shared" si="79"/>
        <v>1</v>
      </c>
      <c r="G68" s="6">
        <f t="shared" si="80"/>
        <v>1</v>
      </c>
      <c r="H68" s="6">
        <f t="shared" si="58"/>
        <v>60</v>
      </c>
      <c r="I68" s="6">
        <f t="shared" si="59"/>
        <v>30</v>
      </c>
      <c r="J68" s="6">
        <f t="shared" si="60"/>
        <v>0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30</v>
      </c>
      <c r="P68" s="6">
        <f t="shared" si="66"/>
        <v>0</v>
      </c>
      <c r="Q68" s="6">
        <f t="shared" si="67"/>
        <v>0</v>
      </c>
      <c r="R68" s="6">
        <f t="shared" si="68"/>
        <v>0</v>
      </c>
      <c r="S68" s="7">
        <f t="shared" si="69"/>
        <v>3</v>
      </c>
      <c r="T68" s="7">
        <f t="shared" si="70"/>
        <v>1.7</v>
      </c>
      <c r="U68" s="7">
        <v>2.2000000000000002</v>
      </c>
      <c r="V68" s="11"/>
      <c r="W68" s="10"/>
      <c r="X68" s="11"/>
      <c r="Y68" s="10"/>
      <c r="Z68" s="11"/>
      <c r="AA68" s="10"/>
      <c r="AB68" s="11"/>
      <c r="AC68" s="10"/>
      <c r="AD68" s="7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1"/>
        <v>0</v>
      </c>
      <c r="AS68" s="11"/>
      <c r="AT68" s="10"/>
      <c r="AU68" s="11"/>
      <c r="AV68" s="10"/>
      <c r="AW68" s="11"/>
      <c r="AX68" s="10"/>
      <c r="AY68" s="11"/>
      <c r="AZ68" s="10"/>
      <c r="BA68" s="7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2"/>
        <v>0</v>
      </c>
      <c r="BP68" s="11"/>
      <c r="BQ68" s="10"/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3"/>
        <v>0</v>
      </c>
      <c r="CM68" s="11"/>
      <c r="CN68" s="10"/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4"/>
        <v>0</v>
      </c>
      <c r="DJ68" s="11">
        <v>30</v>
      </c>
      <c r="DK68" s="10" t="s">
        <v>77</v>
      </c>
      <c r="DL68" s="11"/>
      <c r="DM68" s="10"/>
      <c r="DN68" s="11"/>
      <c r="DO68" s="10"/>
      <c r="DP68" s="11"/>
      <c r="DQ68" s="10"/>
      <c r="DR68" s="7">
        <v>1.3</v>
      </c>
      <c r="DS68" s="11"/>
      <c r="DT68" s="10"/>
      <c r="DU68" s="11"/>
      <c r="DV68" s="10"/>
      <c r="DW68" s="11">
        <v>30</v>
      </c>
      <c r="DX68" s="10" t="s">
        <v>61</v>
      </c>
      <c r="DY68" s="11"/>
      <c r="DZ68" s="10"/>
      <c r="EA68" s="11"/>
      <c r="EB68" s="10"/>
      <c r="EC68" s="11"/>
      <c r="ED68" s="10"/>
      <c r="EE68" s="7">
        <v>1.7</v>
      </c>
      <c r="EF68" s="7">
        <f t="shared" si="75"/>
        <v>3</v>
      </c>
      <c r="EG68" s="11"/>
      <c r="EH68" s="10"/>
      <c r="EI68" s="11"/>
      <c r="EJ68" s="10"/>
      <c r="EK68" s="11"/>
      <c r="EL68" s="10"/>
      <c r="EM68" s="11"/>
      <c r="EN68" s="10"/>
      <c r="EO68" s="7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6"/>
        <v>0</v>
      </c>
      <c r="FD68" s="11"/>
      <c r="FE68" s="10"/>
      <c r="FF68" s="11"/>
      <c r="FG68" s="10"/>
      <c r="FH68" s="11"/>
      <c r="FI68" s="10"/>
      <c r="FJ68" s="11"/>
      <c r="FK68" s="10"/>
      <c r="FL68" s="7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7"/>
        <v>0</v>
      </c>
      <c r="GA68" s="11"/>
      <c r="GB68" s="10"/>
      <c r="GC68" s="11"/>
      <c r="GD68" s="10"/>
      <c r="GE68" s="11"/>
      <c r="GF68" s="10"/>
      <c r="GG68" s="11"/>
      <c r="GH68" s="10"/>
      <c r="GI68" s="7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78"/>
        <v>0</v>
      </c>
    </row>
    <row r="69" spans="1:205" x14ac:dyDescent="0.25">
      <c r="A69" s="6"/>
      <c r="B69" s="6"/>
      <c r="C69" s="6"/>
      <c r="D69" s="6" t="s">
        <v>154</v>
      </c>
      <c r="E69" s="3" t="s">
        <v>155</v>
      </c>
      <c r="F69" s="6">
        <f t="shared" si="79"/>
        <v>1</v>
      </c>
      <c r="G69" s="6">
        <f t="shared" si="80"/>
        <v>1</v>
      </c>
      <c r="H69" s="6">
        <f t="shared" si="58"/>
        <v>60</v>
      </c>
      <c r="I69" s="6">
        <f t="shared" si="59"/>
        <v>30</v>
      </c>
      <c r="J69" s="6">
        <f t="shared" si="60"/>
        <v>0</v>
      </c>
      <c r="K69" s="6">
        <f t="shared" si="61"/>
        <v>0</v>
      </c>
      <c r="L69" s="6">
        <f t="shared" si="62"/>
        <v>0</v>
      </c>
      <c r="M69" s="6">
        <f t="shared" si="63"/>
        <v>0</v>
      </c>
      <c r="N69" s="6">
        <f t="shared" si="64"/>
        <v>0</v>
      </c>
      <c r="O69" s="6">
        <f t="shared" si="65"/>
        <v>30</v>
      </c>
      <c r="P69" s="6">
        <f t="shared" si="66"/>
        <v>0</v>
      </c>
      <c r="Q69" s="6">
        <f t="shared" si="67"/>
        <v>0</v>
      </c>
      <c r="R69" s="6">
        <f t="shared" si="68"/>
        <v>0</v>
      </c>
      <c r="S69" s="7">
        <f t="shared" si="69"/>
        <v>3</v>
      </c>
      <c r="T69" s="7">
        <f t="shared" si="70"/>
        <v>1.5</v>
      </c>
      <c r="U69" s="7">
        <v>2.2000000000000002</v>
      </c>
      <c r="V69" s="11"/>
      <c r="W69" s="10"/>
      <c r="X69" s="11"/>
      <c r="Y69" s="10"/>
      <c r="Z69" s="11"/>
      <c r="AA69" s="10"/>
      <c r="AB69" s="11"/>
      <c r="AC69" s="10"/>
      <c r="AD69" s="7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1"/>
        <v>0</v>
      </c>
      <c r="AS69" s="11"/>
      <c r="AT69" s="10"/>
      <c r="AU69" s="11"/>
      <c r="AV69" s="10"/>
      <c r="AW69" s="11"/>
      <c r="AX69" s="10"/>
      <c r="AY69" s="11"/>
      <c r="AZ69" s="10"/>
      <c r="BA69" s="7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2"/>
        <v>0</v>
      </c>
      <c r="BP69" s="11"/>
      <c r="BQ69" s="10"/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3"/>
        <v>0</v>
      </c>
      <c r="CM69" s="11"/>
      <c r="CN69" s="10"/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4"/>
        <v>0</v>
      </c>
      <c r="DJ69" s="11"/>
      <c r="DK69" s="10"/>
      <c r="DL69" s="11"/>
      <c r="DM69" s="10"/>
      <c r="DN69" s="11"/>
      <c r="DO69" s="10"/>
      <c r="DP69" s="11"/>
      <c r="DQ69" s="10"/>
      <c r="DR69" s="7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75"/>
        <v>0</v>
      </c>
      <c r="EG69" s="11">
        <v>30</v>
      </c>
      <c r="EH69" s="10" t="s">
        <v>77</v>
      </c>
      <c r="EI69" s="11"/>
      <c r="EJ69" s="10"/>
      <c r="EK69" s="11"/>
      <c r="EL69" s="10"/>
      <c r="EM69" s="11"/>
      <c r="EN69" s="10"/>
      <c r="EO69" s="7">
        <v>1.5</v>
      </c>
      <c r="EP69" s="11"/>
      <c r="EQ69" s="10"/>
      <c r="ER69" s="11"/>
      <c r="ES69" s="10"/>
      <c r="ET69" s="11">
        <v>30</v>
      </c>
      <c r="EU69" s="10" t="s">
        <v>61</v>
      </c>
      <c r="EV69" s="11"/>
      <c r="EW69" s="10"/>
      <c r="EX69" s="11"/>
      <c r="EY69" s="10"/>
      <c r="EZ69" s="11"/>
      <c r="FA69" s="10"/>
      <c r="FB69" s="7">
        <v>1.5</v>
      </c>
      <c r="FC69" s="7">
        <f t="shared" si="76"/>
        <v>3</v>
      </c>
      <c r="FD69" s="11"/>
      <c r="FE69" s="10"/>
      <c r="FF69" s="11"/>
      <c r="FG69" s="10"/>
      <c r="FH69" s="11"/>
      <c r="FI69" s="10"/>
      <c r="FJ69" s="11"/>
      <c r="FK69" s="10"/>
      <c r="FL69" s="7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7"/>
        <v>0</v>
      </c>
      <c r="GA69" s="11"/>
      <c r="GB69" s="10"/>
      <c r="GC69" s="11"/>
      <c r="GD69" s="10"/>
      <c r="GE69" s="11"/>
      <c r="GF69" s="10"/>
      <c r="GG69" s="11"/>
      <c r="GH69" s="10"/>
      <c r="GI69" s="7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78"/>
        <v>0</v>
      </c>
    </row>
    <row r="70" spans="1:205" x14ac:dyDescent="0.25">
      <c r="A70" s="6"/>
      <c r="B70" s="6"/>
      <c r="C70" s="6"/>
      <c r="D70" s="6" t="s">
        <v>156</v>
      </c>
      <c r="E70" s="3" t="s">
        <v>157</v>
      </c>
      <c r="F70" s="6">
        <f t="shared" si="79"/>
        <v>0</v>
      </c>
      <c r="G70" s="6">
        <f t="shared" si="80"/>
        <v>2</v>
      </c>
      <c r="H70" s="6">
        <f t="shared" si="58"/>
        <v>45</v>
      </c>
      <c r="I70" s="6">
        <f t="shared" si="59"/>
        <v>30</v>
      </c>
      <c r="J70" s="6">
        <f t="shared" si="60"/>
        <v>15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6">
        <f t="shared" si="68"/>
        <v>0</v>
      </c>
      <c r="S70" s="7">
        <f t="shared" si="69"/>
        <v>3</v>
      </c>
      <c r="T70" s="7">
        <f t="shared" si="70"/>
        <v>0</v>
      </c>
      <c r="U70" s="7">
        <v>1.63</v>
      </c>
      <c r="V70" s="11"/>
      <c r="W70" s="10"/>
      <c r="X70" s="11"/>
      <c r="Y70" s="10"/>
      <c r="Z70" s="11"/>
      <c r="AA70" s="10"/>
      <c r="AB70" s="11"/>
      <c r="AC70" s="10"/>
      <c r="AD70" s="7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1"/>
        <v>0</v>
      </c>
      <c r="AS70" s="11"/>
      <c r="AT70" s="10"/>
      <c r="AU70" s="11"/>
      <c r="AV70" s="10"/>
      <c r="AW70" s="11"/>
      <c r="AX70" s="10"/>
      <c r="AY70" s="11"/>
      <c r="AZ70" s="10"/>
      <c r="BA70" s="7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2"/>
        <v>0</v>
      </c>
      <c r="BP70" s="11"/>
      <c r="BQ70" s="10"/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3"/>
        <v>0</v>
      </c>
      <c r="CM70" s="11"/>
      <c r="CN70" s="10"/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4"/>
        <v>0</v>
      </c>
      <c r="DJ70" s="11">
        <v>30</v>
      </c>
      <c r="DK70" s="10" t="s">
        <v>61</v>
      </c>
      <c r="DL70" s="11">
        <v>15</v>
      </c>
      <c r="DM70" s="10" t="s">
        <v>61</v>
      </c>
      <c r="DN70" s="11"/>
      <c r="DO70" s="10"/>
      <c r="DP70" s="11"/>
      <c r="DQ70" s="10"/>
      <c r="DR70" s="7">
        <v>3</v>
      </c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5"/>
        <v>3</v>
      </c>
      <c r="EG70" s="11"/>
      <c r="EH70" s="10"/>
      <c r="EI70" s="11"/>
      <c r="EJ70" s="10"/>
      <c r="EK70" s="11"/>
      <c r="EL70" s="10"/>
      <c r="EM70" s="11"/>
      <c r="EN70" s="10"/>
      <c r="EO70" s="7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6"/>
        <v>0</v>
      </c>
      <c r="FD70" s="11"/>
      <c r="FE70" s="10"/>
      <c r="FF70" s="11"/>
      <c r="FG70" s="10"/>
      <c r="FH70" s="11"/>
      <c r="FI70" s="10"/>
      <c r="FJ70" s="11"/>
      <c r="FK70" s="10"/>
      <c r="FL70" s="7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7"/>
        <v>0</v>
      </c>
      <c r="GA70" s="11"/>
      <c r="GB70" s="10"/>
      <c r="GC70" s="11"/>
      <c r="GD70" s="10"/>
      <c r="GE70" s="11"/>
      <c r="GF70" s="10"/>
      <c r="GG70" s="11"/>
      <c r="GH70" s="10"/>
      <c r="GI70" s="7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78"/>
        <v>0</v>
      </c>
    </row>
    <row r="71" spans="1:205" x14ac:dyDescent="0.25">
      <c r="A71" s="6"/>
      <c r="B71" s="6"/>
      <c r="C71" s="6"/>
      <c r="D71" s="6" t="s">
        <v>158</v>
      </c>
      <c r="E71" s="3" t="s">
        <v>159</v>
      </c>
      <c r="F71" s="6">
        <f t="shared" si="79"/>
        <v>0</v>
      </c>
      <c r="G71" s="6">
        <f t="shared" si="80"/>
        <v>2</v>
      </c>
      <c r="H71" s="6">
        <f t="shared" si="58"/>
        <v>30</v>
      </c>
      <c r="I71" s="6">
        <f t="shared" si="59"/>
        <v>15</v>
      </c>
      <c r="J71" s="6">
        <f t="shared" si="60"/>
        <v>0</v>
      </c>
      <c r="K71" s="6">
        <f t="shared" si="61"/>
        <v>0</v>
      </c>
      <c r="L71" s="6">
        <f t="shared" si="62"/>
        <v>0</v>
      </c>
      <c r="M71" s="6">
        <f t="shared" si="63"/>
        <v>0</v>
      </c>
      <c r="N71" s="6">
        <f t="shared" si="64"/>
        <v>0</v>
      </c>
      <c r="O71" s="6">
        <f t="shared" si="65"/>
        <v>15</v>
      </c>
      <c r="P71" s="6">
        <f t="shared" si="66"/>
        <v>0</v>
      </c>
      <c r="Q71" s="6">
        <f t="shared" si="67"/>
        <v>0</v>
      </c>
      <c r="R71" s="6">
        <f t="shared" si="68"/>
        <v>0</v>
      </c>
      <c r="S71" s="7">
        <f t="shared" si="69"/>
        <v>2</v>
      </c>
      <c r="T71" s="7">
        <f t="shared" si="70"/>
        <v>1.2</v>
      </c>
      <c r="U71" s="7">
        <v>1.1399999999999999</v>
      </c>
      <c r="V71" s="11"/>
      <c r="W71" s="10"/>
      <c r="X71" s="11"/>
      <c r="Y71" s="10"/>
      <c r="Z71" s="11"/>
      <c r="AA71" s="10"/>
      <c r="AB71" s="11"/>
      <c r="AC71" s="10"/>
      <c r="AD71" s="7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1"/>
        <v>0</v>
      </c>
      <c r="AS71" s="11"/>
      <c r="AT71" s="10"/>
      <c r="AU71" s="11"/>
      <c r="AV71" s="10"/>
      <c r="AW71" s="11"/>
      <c r="AX71" s="10"/>
      <c r="AY71" s="11"/>
      <c r="AZ71" s="10"/>
      <c r="BA71" s="7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2"/>
        <v>0</v>
      </c>
      <c r="BP71" s="11"/>
      <c r="BQ71" s="10"/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3"/>
        <v>0</v>
      </c>
      <c r="CM71" s="11"/>
      <c r="CN71" s="10"/>
      <c r="CO71" s="11"/>
      <c r="CP71" s="10"/>
      <c r="CQ71" s="11"/>
      <c r="CR71" s="10"/>
      <c r="CS71" s="11"/>
      <c r="CT71" s="10"/>
      <c r="CU71" s="7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4"/>
        <v>0</v>
      </c>
      <c r="DJ71" s="11">
        <v>15</v>
      </c>
      <c r="DK71" s="10" t="s">
        <v>61</v>
      </c>
      <c r="DL71" s="11"/>
      <c r="DM71" s="10"/>
      <c r="DN71" s="11"/>
      <c r="DO71" s="10"/>
      <c r="DP71" s="11"/>
      <c r="DQ71" s="10"/>
      <c r="DR71" s="7">
        <v>0.8</v>
      </c>
      <c r="DS71" s="11"/>
      <c r="DT71" s="10"/>
      <c r="DU71" s="11"/>
      <c r="DV71" s="10"/>
      <c r="DW71" s="11">
        <v>15</v>
      </c>
      <c r="DX71" s="10" t="s">
        <v>61</v>
      </c>
      <c r="DY71" s="11"/>
      <c r="DZ71" s="10"/>
      <c r="EA71" s="11"/>
      <c r="EB71" s="10"/>
      <c r="EC71" s="11"/>
      <c r="ED71" s="10"/>
      <c r="EE71" s="7">
        <v>1.2</v>
      </c>
      <c r="EF71" s="7">
        <f t="shared" si="75"/>
        <v>2</v>
      </c>
      <c r="EG71" s="11"/>
      <c r="EH71" s="10"/>
      <c r="EI71" s="11"/>
      <c r="EJ71" s="10"/>
      <c r="EK71" s="11"/>
      <c r="EL71" s="10"/>
      <c r="EM71" s="11"/>
      <c r="EN71" s="10"/>
      <c r="EO71" s="7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6"/>
        <v>0</v>
      </c>
      <c r="FD71" s="11"/>
      <c r="FE71" s="10"/>
      <c r="FF71" s="11"/>
      <c r="FG71" s="10"/>
      <c r="FH71" s="11"/>
      <c r="FI71" s="10"/>
      <c r="FJ71" s="11"/>
      <c r="FK71" s="10"/>
      <c r="FL71" s="7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7"/>
        <v>0</v>
      </c>
      <c r="GA71" s="11"/>
      <c r="GB71" s="10"/>
      <c r="GC71" s="11"/>
      <c r="GD71" s="10"/>
      <c r="GE71" s="11"/>
      <c r="GF71" s="10"/>
      <c r="GG71" s="11"/>
      <c r="GH71" s="10"/>
      <c r="GI71" s="7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78"/>
        <v>0</v>
      </c>
    </row>
    <row r="72" spans="1:205" x14ac:dyDescent="0.25">
      <c r="A72" s="6"/>
      <c r="B72" s="6"/>
      <c r="C72" s="6"/>
      <c r="D72" s="6" t="s">
        <v>160</v>
      </c>
      <c r="E72" s="3" t="s">
        <v>161</v>
      </c>
      <c r="F72" s="6">
        <f t="shared" si="79"/>
        <v>0</v>
      </c>
      <c r="G72" s="6">
        <f t="shared" si="80"/>
        <v>2</v>
      </c>
      <c r="H72" s="6">
        <f t="shared" si="58"/>
        <v>45</v>
      </c>
      <c r="I72" s="6">
        <f t="shared" si="59"/>
        <v>30</v>
      </c>
      <c r="J72" s="6">
        <f t="shared" si="60"/>
        <v>0</v>
      </c>
      <c r="K72" s="6">
        <f t="shared" si="61"/>
        <v>0</v>
      </c>
      <c r="L72" s="6">
        <f t="shared" si="62"/>
        <v>0</v>
      </c>
      <c r="M72" s="6">
        <f t="shared" si="63"/>
        <v>0</v>
      </c>
      <c r="N72" s="6">
        <f t="shared" si="64"/>
        <v>0</v>
      </c>
      <c r="O72" s="6">
        <f t="shared" si="65"/>
        <v>15</v>
      </c>
      <c r="P72" s="6">
        <f t="shared" si="66"/>
        <v>0</v>
      </c>
      <c r="Q72" s="6">
        <f t="shared" si="67"/>
        <v>0</v>
      </c>
      <c r="R72" s="6">
        <f t="shared" si="68"/>
        <v>0</v>
      </c>
      <c r="S72" s="7">
        <f t="shared" si="69"/>
        <v>3</v>
      </c>
      <c r="T72" s="7">
        <f t="shared" si="70"/>
        <v>1.6</v>
      </c>
      <c r="U72" s="7">
        <v>1.77</v>
      </c>
      <c r="V72" s="11"/>
      <c r="W72" s="10"/>
      <c r="X72" s="11"/>
      <c r="Y72" s="10"/>
      <c r="Z72" s="11"/>
      <c r="AA72" s="10"/>
      <c r="AB72" s="11"/>
      <c r="AC72" s="10"/>
      <c r="AD72" s="7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1"/>
        <v>0</v>
      </c>
      <c r="AS72" s="11"/>
      <c r="AT72" s="10"/>
      <c r="AU72" s="11"/>
      <c r="AV72" s="10"/>
      <c r="AW72" s="11"/>
      <c r="AX72" s="10"/>
      <c r="AY72" s="11"/>
      <c r="AZ72" s="10"/>
      <c r="BA72" s="7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2"/>
        <v>0</v>
      </c>
      <c r="BP72" s="11"/>
      <c r="BQ72" s="10"/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3"/>
        <v>0</v>
      </c>
      <c r="CM72" s="11"/>
      <c r="CN72" s="10"/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4"/>
        <v>0</v>
      </c>
      <c r="DJ72" s="11">
        <v>30</v>
      </c>
      <c r="DK72" s="10" t="s">
        <v>61</v>
      </c>
      <c r="DL72" s="11"/>
      <c r="DM72" s="10"/>
      <c r="DN72" s="11"/>
      <c r="DO72" s="10"/>
      <c r="DP72" s="11"/>
      <c r="DQ72" s="10"/>
      <c r="DR72" s="7">
        <v>1.4</v>
      </c>
      <c r="DS72" s="11"/>
      <c r="DT72" s="10"/>
      <c r="DU72" s="11"/>
      <c r="DV72" s="10"/>
      <c r="DW72" s="11">
        <v>15</v>
      </c>
      <c r="DX72" s="10" t="s">
        <v>61</v>
      </c>
      <c r="DY72" s="11"/>
      <c r="DZ72" s="10"/>
      <c r="EA72" s="11"/>
      <c r="EB72" s="10"/>
      <c r="EC72" s="11"/>
      <c r="ED72" s="10"/>
      <c r="EE72" s="7">
        <v>1.6</v>
      </c>
      <c r="EF72" s="7">
        <f t="shared" si="75"/>
        <v>3</v>
      </c>
      <c r="EG72" s="11"/>
      <c r="EH72" s="10"/>
      <c r="EI72" s="11"/>
      <c r="EJ72" s="10"/>
      <c r="EK72" s="11"/>
      <c r="EL72" s="10"/>
      <c r="EM72" s="11"/>
      <c r="EN72" s="10"/>
      <c r="EO72" s="7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76"/>
        <v>0</v>
      </c>
      <c r="FD72" s="11"/>
      <c r="FE72" s="10"/>
      <c r="FF72" s="11"/>
      <c r="FG72" s="10"/>
      <c r="FH72" s="11"/>
      <c r="FI72" s="10"/>
      <c r="FJ72" s="11"/>
      <c r="FK72" s="10"/>
      <c r="FL72" s="7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7"/>
        <v>0</v>
      </c>
      <c r="GA72" s="11"/>
      <c r="GB72" s="10"/>
      <c r="GC72" s="11"/>
      <c r="GD72" s="10"/>
      <c r="GE72" s="11"/>
      <c r="GF72" s="10"/>
      <c r="GG72" s="11"/>
      <c r="GH72" s="10"/>
      <c r="GI72" s="7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78"/>
        <v>0</v>
      </c>
    </row>
    <row r="73" spans="1:205" x14ac:dyDescent="0.25">
      <c r="A73" s="6">
        <v>8</v>
      </c>
      <c r="B73" s="6">
        <v>1</v>
      </c>
      <c r="C73" s="6"/>
      <c r="D73" s="6"/>
      <c r="E73" s="3" t="s">
        <v>162</v>
      </c>
      <c r="F73" s="6">
        <f>$B$73*COUNTIF(V73:GU73,"e")</f>
        <v>0</v>
      </c>
      <c r="G73" s="6">
        <f>$B$73*COUNTIF(V73:GU73,"z")</f>
        <v>2</v>
      </c>
      <c r="H73" s="6">
        <f t="shared" si="58"/>
        <v>45</v>
      </c>
      <c r="I73" s="6">
        <f t="shared" si="59"/>
        <v>15</v>
      </c>
      <c r="J73" s="6">
        <f t="shared" si="60"/>
        <v>0</v>
      </c>
      <c r="K73" s="6">
        <f t="shared" si="61"/>
        <v>0</v>
      </c>
      <c r="L73" s="6">
        <f t="shared" si="62"/>
        <v>0</v>
      </c>
      <c r="M73" s="6">
        <f t="shared" si="63"/>
        <v>30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6">
        <f t="shared" si="68"/>
        <v>0</v>
      </c>
      <c r="S73" s="7">
        <f t="shared" si="69"/>
        <v>4</v>
      </c>
      <c r="T73" s="7">
        <f t="shared" si="70"/>
        <v>3</v>
      </c>
      <c r="U73" s="7">
        <f>$B$73*1.97</f>
        <v>1.97</v>
      </c>
      <c r="V73" s="11"/>
      <c r="W73" s="10"/>
      <c r="X73" s="11"/>
      <c r="Y73" s="10"/>
      <c r="Z73" s="11"/>
      <c r="AA73" s="10"/>
      <c r="AB73" s="11"/>
      <c r="AC73" s="10"/>
      <c r="AD73" s="7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1"/>
        <v>0</v>
      </c>
      <c r="AS73" s="11"/>
      <c r="AT73" s="10"/>
      <c r="AU73" s="11"/>
      <c r="AV73" s="10"/>
      <c r="AW73" s="11"/>
      <c r="AX73" s="10"/>
      <c r="AY73" s="11"/>
      <c r="AZ73" s="10"/>
      <c r="BA73" s="7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2"/>
        <v>0</v>
      </c>
      <c r="BP73" s="11"/>
      <c r="BQ73" s="10"/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3"/>
        <v>0</v>
      </c>
      <c r="CM73" s="11"/>
      <c r="CN73" s="10"/>
      <c r="CO73" s="11"/>
      <c r="CP73" s="10"/>
      <c r="CQ73" s="11"/>
      <c r="CR73" s="10"/>
      <c r="CS73" s="11"/>
      <c r="CT73" s="10"/>
      <c r="CU73" s="7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4"/>
        <v>0</v>
      </c>
      <c r="DJ73" s="11">
        <f>$B$73*15</f>
        <v>15</v>
      </c>
      <c r="DK73" s="10" t="s">
        <v>61</v>
      </c>
      <c r="DL73" s="11"/>
      <c r="DM73" s="10"/>
      <c r="DN73" s="11"/>
      <c r="DO73" s="10"/>
      <c r="DP73" s="11"/>
      <c r="DQ73" s="10"/>
      <c r="DR73" s="7">
        <f>$B$73*1</f>
        <v>1</v>
      </c>
      <c r="DS73" s="11">
        <f>$B$73*30</f>
        <v>30</v>
      </c>
      <c r="DT73" s="10" t="s">
        <v>61</v>
      </c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>
        <f>$B$73*3</f>
        <v>3</v>
      </c>
      <c r="EF73" s="7">
        <f t="shared" si="75"/>
        <v>4</v>
      </c>
      <c r="EG73" s="11"/>
      <c r="EH73" s="10"/>
      <c r="EI73" s="11"/>
      <c r="EJ73" s="10"/>
      <c r="EK73" s="11"/>
      <c r="EL73" s="10"/>
      <c r="EM73" s="11"/>
      <c r="EN73" s="10"/>
      <c r="EO73" s="7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76"/>
        <v>0</v>
      </c>
      <c r="FD73" s="11"/>
      <c r="FE73" s="10"/>
      <c r="FF73" s="11"/>
      <c r="FG73" s="10"/>
      <c r="FH73" s="11"/>
      <c r="FI73" s="10"/>
      <c r="FJ73" s="11"/>
      <c r="FK73" s="10"/>
      <c r="FL73" s="7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7"/>
        <v>0</v>
      </c>
      <c r="GA73" s="11"/>
      <c r="GB73" s="10"/>
      <c r="GC73" s="11"/>
      <c r="GD73" s="10"/>
      <c r="GE73" s="11"/>
      <c r="GF73" s="10"/>
      <c r="GG73" s="11"/>
      <c r="GH73" s="10"/>
      <c r="GI73" s="7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78"/>
        <v>0</v>
      </c>
    </row>
    <row r="74" spans="1:205" x14ac:dyDescent="0.25">
      <c r="A74" s="6"/>
      <c r="B74" s="6"/>
      <c r="C74" s="6"/>
      <c r="D74" s="6" t="s">
        <v>163</v>
      </c>
      <c r="E74" s="3" t="s">
        <v>164</v>
      </c>
      <c r="F74" s="6">
        <f t="shared" ref="F74:F84" si="81">COUNTIF(V74:GU74,"e")</f>
        <v>0</v>
      </c>
      <c r="G74" s="6">
        <f t="shared" ref="G74:G84" si="82">COUNTIF(V74:GU74,"z")</f>
        <v>2</v>
      </c>
      <c r="H74" s="6">
        <f t="shared" si="58"/>
        <v>30</v>
      </c>
      <c r="I74" s="6">
        <f t="shared" si="59"/>
        <v>15</v>
      </c>
      <c r="J74" s="6">
        <f t="shared" si="60"/>
        <v>0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15</v>
      </c>
      <c r="P74" s="6">
        <f t="shared" si="66"/>
        <v>0</v>
      </c>
      <c r="Q74" s="6">
        <f t="shared" si="67"/>
        <v>0</v>
      </c>
      <c r="R74" s="6">
        <f t="shared" si="68"/>
        <v>0</v>
      </c>
      <c r="S74" s="7">
        <f t="shared" si="69"/>
        <v>2</v>
      </c>
      <c r="T74" s="7">
        <f t="shared" si="70"/>
        <v>1.2</v>
      </c>
      <c r="U74" s="7">
        <v>1.2</v>
      </c>
      <c r="V74" s="11"/>
      <c r="W74" s="10"/>
      <c r="X74" s="11"/>
      <c r="Y74" s="10"/>
      <c r="Z74" s="11"/>
      <c r="AA74" s="10"/>
      <c r="AB74" s="11"/>
      <c r="AC74" s="10"/>
      <c r="AD74" s="7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1"/>
        <v>0</v>
      </c>
      <c r="AS74" s="11"/>
      <c r="AT74" s="10"/>
      <c r="AU74" s="11"/>
      <c r="AV74" s="10"/>
      <c r="AW74" s="11"/>
      <c r="AX74" s="10"/>
      <c r="AY74" s="11"/>
      <c r="AZ74" s="10"/>
      <c r="BA74" s="7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2"/>
        <v>0</v>
      </c>
      <c r="BP74" s="11"/>
      <c r="BQ74" s="10"/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3"/>
        <v>0</v>
      </c>
      <c r="CM74" s="11"/>
      <c r="CN74" s="10"/>
      <c r="CO74" s="11"/>
      <c r="CP74" s="10"/>
      <c r="CQ74" s="11"/>
      <c r="CR74" s="10"/>
      <c r="CS74" s="11"/>
      <c r="CT74" s="10"/>
      <c r="CU74" s="7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74"/>
        <v>0</v>
      </c>
      <c r="DJ74" s="11">
        <v>15</v>
      </c>
      <c r="DK74" s="10" t="s">
        <v>61</v>
      </c>
      <c r="DL74" s="11"/>
      <c r="DM74" s="10"/>
      <c r="DN74" s="11"/>
      <c r="DO74" s="10"/>
      <c r="DP74" s="11"/>
      <c r="DQ74" s="10"/>
      <c r="DR74" s="7">
        <v>0.8</v>
      </c>
      <c r="DS74" s="11"/>
      <c r="DT74" s="10"/>
      <c r="DU74" s="11"/>
      <c r="DV74" s="10"/>
      <c r="DW74" s="11">
        <v>15</v>
      </c>
      <c r="DX74" s="10" t="s">
        <v>61</v>
      </c>
      <c r="DY74" s="11"/>
      <c r="DZ74" s="10"/>
      <c r="EA74" s="11"/>
      <c r="EB74" s="10"/>
      <c r="EC74" s="11"/>
      <c r="ED74" s="10"/>
      <c r="EE74" s="7">
        <v>1.2</v>
      </c>
      <c r="EF74" s="7">
        <f t="shared" si="75"/>
        <v>2</v>
      </c>
      <c r="EG74" s="11"/>
      <c r="EH74" s="10"/>
      <c r="EI74" s="11"/>
      <c r="EJ74" s="10"/>
      <c r="EK74" s="11"/>
      <c r="EL74" s="10"/>
      <c r="EM74" s="11"/>
      <c r="EN74" s="10"/>
      <c r="EO74" s="7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6"/>
        <v>0</v>
      </c>
      <c r="FD74" s="11"/>
      <c r="FE74" s="10"/>
      <c r="FF74" s="11"/>
      <c r="FG74" s="10"/>
      <c r="FH74" s="11"/>
      <c r="FI74" s="10"/>
      <c r="FJ74" s="11"/>
      <c r="FK74" s="10"/>
      <c r="FL74" s="7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77"/>
        <v>0</v>
      </c>
      <c r="GA74" s="11"/>
      <c r="GB74" s="10"/>
      <c r="GC74" s="11"/>
      <c r="GD74" s="10"/>
      <c r="GE74" s="11"/>
      <c r="GF74" s="10"/>
      <c r="GG74" s="11"/>
      <c r="GH74" s="10"/>
      <c r="GI74" s="7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78"/>
        <v>0</v>
      </c>
    </row>
    <row r="75" spans="1:205" x14ac:dyDescent="0.25">
      <c r="A75" s="6"/>
      <c r="B75" s="6"/>
      <c r="C75" s="6"/>
      <c r="D75" s="6" t="s">
        <v>165</v>
      </c>
      <c r="E75" s="3" t="s">
        <v>166</v>
      </c>
      <c r="F75" s="6">
        <f t="shared" si="81"/>
        <v>0</v>
      </c>
      <c r="G75" s="6">
        <f t="shared" si="82"/>
        <v>2</v>
      </c>
      <c r="H75" s="6">
        <f t="shared" si="58"/>
        <v>30</v>
      </c>
      <c r="I75" s="6">
        <f t="shared" si="59"/>
        <v>15</v>
      </c>
      <c r="J75" s="6">
        <f t="shared" si="60"/>
        <v>0</v>
      </c>
      <c r="K75" s="6">
        <f t="shared" si="61"/>
        <v>0</v>
      </c>
      <c r="L75" s="6">
        <f t="shared" si="62"/>
        <v>0</v>
      </c>
      <c r="M75" s="6">
        <f t="shared" si="63"/>
        <v>15</v>
      </c>
      <c r="N75" s="6">
        <f t="shared" si="64"/>
        <v>0</v>
      </c>
      <c r="O75" s="6">
        <f t="shared" si="65"/>
        <v>0</v>
      </c>
      <c r="P75" s="6">
        <f t="shared" si="66"/>
        <v>0</v>
      </c>
      <c r="Q75" s="6">
        <f t="shared" si="67"/>
        <v>0</v>
      </c>
      <c r="R75" s="6">
        <f t="shared" si="68"/>
        <v>0</v>
      </c>
      <c r="S75" s="7">
        <f t="shared" si="69"/>
        <v>2</v>
      </c>
      <c r="T75" s="7">
        <f t="shared" si="70"/>
        <v>1</v>
      </c>
      <c r="U75" s="7">
        <v>1.1399999999999999</v>
      </c>
      <c r="V75" s="11"/>
      <c r="W75" s="10"/>
      <c r="X75" s="11"/>
      <c r="Y75" s="10"/>
      <c r="Z75" s="11"/>
      <c r="AA75" s="10"/>
      <c r="AB75" s="11"/>
      <c r="AC75" s="10"/>
      <c r="AD75" s="7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1"/>
        <v>0</v>
      </c>
      <c r="AS75" s="11"/>
      <c r="AT75" s="10"/>
      <c r="AU75" s="11"/>
      <c r="AV75" s="10"/>
      <c r="AW75" s="11"/>
      <c r="AX75" s="10"/>
      <c r="AY75" s="11"/>
      <c r="AZ75" s="10"/>
      <c r="BA75" s="7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2"/>
        <v>0</v>
      </c>
      <c r="BP75" s="11"/>
      <c r="BQ75" s="10"/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3"/>
        <v>0</v>
      </c>
      <c r="CM75" s="11"/>
      <c r="CN75" s="10"/>
      <c r="CO75" s="11"/>
      <c r="CP75" s="10"/>
      <c r="CQ75" s="11"/>
      <c r="CR75" s="10"/>
      <c r="CS75" s="11"/>
      <c r="CT75" s="10"/>
      <c r="CU75" s="7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4"/>
        <v>0</v>
      </c>
      <c r="DJ75" s="11">
        <v>15</v>
      </c>
      <c r="DK75" s="10" t="s">
        <v>61</v>
      </c>
      <c r="DL75" s="11"/>
      <c r="DM75" s="10"/>
      <c r="DN75" s="11"/>
      <c r="DO75" s="10"/>
      <c r="DP75" s="11"/>
      <c r="DQ75" s="10"/>
      <c r="DR75" s="7">
        <v>1</v>
      </c>
      <c r="DS75" s="11">
        <v>15</v>
      </c>
      <c r="DT75" s="10" t="s">
        <v>61</v>
      </c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>
        <v>1</v>
      </c>
      <c r="EF75" s="7">
        <f t="shared" si="75"/>
        <v>2</v>
      </c>
      <c r="EG75" s="11"/>
      <c r="EH75" s="10"/>
      <c r="EI75" s="11"/>
      <c r="EJ75" s="10"/>
      <c r="EK75" s="11"/>
      <c r="EL75" s="10"/>
      <c r="EM75" s="11"/>
      <c r="EN75" s="10"/>
      <c r="EO75" s="7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6"/>
        <v>0</v>
      </c>
      <c r="FD75" s="11"/>
      <c r="FE75" s="10"/>
      <c r="FF75" s="11"/>
      <c r="FG75" s="10"/>
      <c r="FH75" s="11"/>
      <c r="FI75" s="10"/>
      <c r="FJ75" s="11"/>
      <c r="FK75" s="10"/>
      <c r="FL75" s="7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77"/>
        <v>0</v>
      </c>
      <c r="GA75" s="11"/>
      <c r="GB75" s="10"/>
      <c r="GC75" s="11"/>
      <c r="GD75" s="10"/>
      <c r="GE75" s="11"/>
      <c r="GF75" s="10"/>
      <c r="GG75" s="11"/>
      <c r="GH75" s="10"/>
      <c r="GI75" s="7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78"/>
        <v>0</v>
      </c>
    </row>
    <row r="76" spans="1:205" x14ac:dyDescent="0.25">
      <c r="A76" s="6"/>
      <c r="B76" s="6"/>
      <c r="C76" s="6"/>
      <c r="D76" s="6" t="s">
        <v>167</v>
      </c>
      <c r="E76" s="3" t="s">
        <v>168</v>
      </c>
      <c r="F76" s="6">
        <f t="shared" si="81"/>
        <v>0</v>
      </c>
      <c r="G76" s="6">
        <f t="shared" si="82"/>
        <v>2</v>
      </c>
      <c r="H76" s="6">
        <f t="shared" si="58"/>
        <v>45</v>
      </c>
      <c r="I76" s="6">
        <f t="shared" si="59"/>
        <v>30</v>
      </c>
      <c r="J76" s="6">
        <f t="shared" si="60"/>
        <v>0</v>
      </c>
      <c r="K76" s="6">
        <f t="shared" si="61"/>
        <v>0</v>
      </c>
      <c r="L76" s="6">
        <f t="shared" si="62"/>
        <v>0</v>
      </c>
      <c r="M76" s="6">
        <f t="shared" si="63"/>
        <v>0</v>
      </c>
      <c r="N76" s="6">
        <f t="shared" si="64"/>
        <v>0</v>
      </c>
      <c r="O76" s="6">
        <f t="shared" si="65"/>
        <v>15</v>
      </c>
      <c r="P76" s="6">
        <f t="shared" si="66"/>
        <v>0</v>
      </c>
      <c r="Q76" s="6">
        <f t="shared" si="67"/>
        <v>0</v>
      </c>
      <c r="R76" s="6">
        <f t="shared" si="68"/>
        <v>0</v>
      </c>
      <c r="S76" s="7">
        <f t="shared" si="69"/>
        <v>3</v>
      </c>
      <c r="T76" s="7">
        <f t="shared" si="70"/>
        <v>1</v>
      </c>
      <c r="U76" s="7">
        <v>1.87</v>
      </c>
      <c r="V76" s="11"/>
      <c r="W76" s="10"/>
      <c r="X76" s="11"/>
      <c r="Y76" s="10"/>
      <c r="Z76" s="11"/>
      <c r="AA76" s="10"/>
      <c r="AB76" s="11"/>
      <c r="AC76" s="10"/>
      <c r="AD76" s="7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1"/>
        <v>0</v>
      </c>
      <c r="AS76" s="11"/>
      <c r="AT76" s="10"/>
      <c r="AU76" s="11"/>
      <c r="AV76" s="10"/>
      <c r="AW76" s="11"/>
      <c r="AX76" s="10"/>
      <c r="AY76" s="11"/>
      <c r="AZ76" s="10"/>
      <c r="BA76" s="7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2"/>
        <v>0</v>
      </c>
      <c r="BP76" s="11"/>
      <c r="BQ76" s="10"/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3"/>
        <v>0</v>
      </c>
      <c r="CM76" s="11"/>
      <c r="CN76" s="10"/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4"/>
        <v>0</v>
      </c>
      <c r="DJ76" s="11"/>
      <c r="DK76" s="10"/>
      <c r="DL76" s="11"/>
      <c r="DM76" s="10"/>
      <c r="DN76" s="11"/>
      <c r="DO76" s="10"/>
      <c r="DP76" s="11"/>
      <c r="DQ76" s="10"/>
      <c r="DR76" s="7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75"/>
        <v>0</v>
      </c>
      <c r="EG76" s="11">
        <v>30</v>
      </c>
      <c r="EH76" s="10" t="s">
        <v>61</v>
      </c>
      <c r="EI76" s="11"/>
      <c r="EJ76" s="10"/>
      <c r="EK76" s="11"/>
      <c r="EL76" s="10"/>
      <c r="EM76" s="11"/>
      <c r="EN76" s="10"/>
      <c r="EO76" s="7">
        <v>2</v>
      </c>
      <c r="EP76" s="11"/>
      <c r="EQ76" s="10"/>
      <c r="ER76" s="11"/>
      <c r="ES76" s="10"/>
      <c r="ET76" s="11">
        <v>15</v>
      </c>
      <c r="EU76" s="10" t="s">
        <v>61</v>
      </c>
      <c r="EV76" s="11"/>
      <c r="EW76" s="10"/>
      <c r="EX76" s="11"/>
      <c r="EY76" s="10"/>
      <c r="EZ76" s="11"/>
      <c r="FA76" s="10"/>
      <c r="FB76" s="7">
        <v>1</v>
      </c>
      <c r="FC76" s="7">
        <f t="shared" si="76"/>
        <v>3</v>
      </c>
      <c r="FD76" s="11"/>
      <c r="FE76" s="10"/>
      <c r="FF76" s="11"/>
      <c r="FG76" s="10"/>
      <c r="FH76" s="11"/>
      <c r="FI76" s="10"/>
      <c r="FJ76" s="11"/>
      <c r="FK76" s="10"/>
      <c r="FL76" s="7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77"/>
        <v>0</v>
      </c>
      <c r="GA76" s="11"/>
      <c r="GB76" s="10"/>
      <c r="GC76" s="11"/>
      <c r="GD76" s="10"/>
      <c r="GE76" s="11"/>
      <c r="GF76" s="10"/>
      <c r="GG76" s="11"/>
      <c r="GH76" s="10"/>
      <c r="GI76" s="7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78"/>
        <v>0</v>
      </c>
    </row>
    <row r="77" spans="1:205" x14ac:dyDescent="0.25">
      <c r="A77" s="6"/>
      <c r="B77" s="6"/>
      <c r="C77" s="6"/>
      <c r="D77" s="6" t="s">
        <v>169</v>
      </c>
      <c r="E77" s="3" t="s">
        <v>170</v>
      </c>
      <c r="F77" s="6">
        <f t="shared" si="81"/>
        <v>1</v>
      </c>
      <c r="G77" s="6">
        <f t="shared" si="82"/>
        <v>1</v>
      </c>
      <c r="H77" s="6">
        <f t="shared" si="58"/>
        <v>90</v>
      </c>
      <c r="I77" s="6">
        <f t="shared" si="59"/>
        <v>45</v>
      </c>
      <c r="J77" s="6">
        <f t="shared" si="60"/>
        <v>0</v>
      </c>
      <c r="K77" s="6">
        <f t="shared" si="61"/>
        <v>0</v>
      </c>
      <c r="L77" s="6">
        <f t="shared" si="62"/>
        <v>0</v>
      </c>
      <c r="M77" s="6">
        <f t="shared" si="63"/>
        <v>0</v>
      </c>
      <c r="N77" s="6">
        <f t="shared" si="64"/>
        <v>0</v>
      </c>
      <c r="O77" s="6">
        <f t="shared" si="65"/>
        <v>45</v>
      </c>
      <c r="P77" s="6">
        <f t="shared" si="66"/>
        <v>0</v>
      </c>
      <c r="Q77" s="6">
        <f t="shared" si="67"/>
        <v>0</v>
      </c>
      <c r="R77" s="6">
        <f t="shared" si="68"/>
        <v>0</v>
      </c>
      <c r="S77" s="7">
        <f t="shared" si="69"/>
        <v>5</v>
      </c>
      <c r="T77" s="7">
        <f t="shared" si="70"/>
        <v>2.7</v>
      </c>
      <c r="U77" s="7">
        <v>3.4</v>
      </c>
      <c r="V77" s="11"/>
      <c r="W77" s="10"/>
      <c r="X77" s="11"/>
      <c r="Y77" s="10"/>
      <c r="Z77" s="11"/>
      <c r="AA77" s="10"/>
      <c r="AB77" s="11"/>
      <c r="AC77" s="10"/>
      <c r="AD77" s="7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1"/>
        <v>0</v>
      </c>
      <c r="AS77" s="11"/>
      <c r="AT77" s="10"/>
      <c r="AU77" s="11"/>
      <c r="AV77" s="10"/>
      <c r="AW77" s="11"/>
      <c r="AX77" s="10"/>
      <c r="AY77" s="11"/>
      <c r="AZ77" s="10"/>
      <c r="BA77" s="7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2"/>
        <v>0</v>
      </c>
      <c r="BP77" s="11"/>
      <c r="BQ77" s="10"/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3"/>
        <v>0</v>
      </c>
      <c r="CM77" s="11"/>
      <c r="CN77" s="10"/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4"/>
        <v>0</v>
      </c>
      <c r="DJ77" s="11"/>
      <c r="DK77" s="10"/>
      <c r="DL77" s="11"/>
      <c r="DM77" s="10"/>
      <c r="DN77" s="11"/>
      <c r="DO77" s="10"/>
      <c r="DP77" s="11"/>
      <c r="DQ77" s="10"/>
      <c r="DR77" s="7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75"/>
        <v>0</v>
      </c>
      <c r="EG77" s="11">
        <v>45</v>
      </c>
      <c r="EH77" s="10" t="s">
        <v>77</v>
      </c>
      <c r="EI77" s="11"/>
      <c r="EJ77" s="10"/>
      <c r="EK77" s="11"/>
      <c r="EL77" s="10"/>
      <c r="EM77" s="11"/>
      <c r="EN77" s="10"/>
      <c r="EO77" s="7">
        <v>2.2999999999999998</v>
      </c>
      <c r="EP77" s="11"/>
      <c r="EQ77" s="10"/>
      <c r="ER77" s="11"/>
      <c r="ES77" s="10"/>
      <c r="ET77" s="11">
        <v>45</v>
      </c>
      <c r="EU77" s="10" t="s">
        <v>61</v>
      </c>
      <c r="EV77" s="11"/>
      <c r="EW77" s="10"/>
      <c r="EX77" s="11"/>
      <c r="EY77" s="10"/>
      <c r="EZ77" s="11"/>
      <c r="FA77" s="10"/>
      <c r="FB77" s="7">
        <v>2.7</v>
      </c>
      <c r="FC77" s="7">
        <f t="shared" si="76"/>
        <v>5</v>
      </c>
      <c r="FD77" s="11"/>
      <c r="FE77" s="10"/>
      <c r="FF77" s="11"/>
      <c r="FG77" s="10"/>
      <c r="FH77" s="11"/>
      <c r="FI77" s="10"/>
      <c r="FJ77" s="11"/>
      <c r="FK77" s="10"/>
      <c r="FL77" s="7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77"/>
        <v>0</v>
      </c>
      <c r="GA77" s="11"/>
      <c r="GB77" s="10"/>
      <c r="GC77" s="11"/>
      <c r="GD77" s="10"/>
      <c r="GE77" s="11"/>
      <c r="GF77" s="10"/>
      <c r="GG77" s="11"/>
      <c r="GH77" s="10"/>
      <c r="GI77" s="7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78"/>
        <v>0</v>
      </c>
    </row>
    <row r="78" spans="1:205" x14ac:dyDescent="0.25">
      <c r="A78" s="6"/>
      <c r="B78" s="6"/>
      <c r="C78" s="6"/>
      <c r="D78" s="6" t="s">
        <v>171</v>
      </c>
      <c r="E78" s="3" t="s">
        <v>172</v>
      </c>
      <c r="F78" s="6">
        <f t="shared" si="81"/>
        <v>0</v>
      </c>
      <c r="G78" s="6">
        <f t="shared" si="82"/>
        <v>2</v>
      </c>
      <c r="H78" s="6">
        <f t="shared" si="58"/>
        <v>45</v>
      </c>
      <c r="I78" s="6">
        <f t="shared" si="59"/>
        <v>30</v>
      </c>
      <c r="J78" s="6">
        <f t="shared" si="60"/>
        <v>0</v>
      </c>
      <c r="K78" s="6">
        <f t="shared" si="61"/>
        <v>0</v>
      </c>
      <c r="L78" s="6">
        <f t="shared" si="62"/>
        <v>0</v>
      </c>
      <c r="M78" s="6">
        <f t="shared" si="63"/>
        <v>0</v>
      </c>
      <c r="N78" s="6">
        <f t="shared" si="64"/>
        <v>0</v>
      </c>
      <c r="O78" s="6">
        <f t="shared" si="65"/>
        <v>15</v>
      </c>
      <c r="P78" s="6">
        <f t="shared" si="66"/>
        <v>0</v>
      </c>
      <c r="Q78" s="6">
        <f t="shared" si="67"/>
        <v>0</v>
      </c>
      <c r="R78" s="6">
        <f t="shared" si="68"/>
        <v>0</v>
      </c>
      <c r="S78" s="7">
        <f t="shared" si="69"/>
        <v>3</v>
      </c>
      <c r="T78" s="7">
        <f t="shared" si="70"/>
        <v>1</v>
      </c>
      <c r="U78" s="7">
        <v>1.9</v>
      </c>
      <c r="V78" s="11"/>
      <c r="W78" s="10"/>
      <c r="X78" s="11"/>
      <c r="Y78" s="10"/>
      <c r="Z78" s="11"/>
      <c r="AA78" s="10"/>
      <c r="AB78" s="11"/>
      <c r="AC78" s="10"/>
      <c r="AD78" s="7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1"/>
        <v>0</v>
      </c>
      <c r="AS78" s="11"/>
      <c r="AT78" s="10"/>
      <c r="AU78" s="11"/>
      <c r="AV78" s="10"/>
      <c r="AW78" s="11"/>
      <c r="AX78" s="10"/>
      <c r="AY78" s="11"/>
      <c r="AZ78" s="10"/>
      <c r="BA78" s="7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72"/>
        <v>0</v>
      </c>
      <c r="BP78" s="11"/>
      <c r="BQ78" s="10"/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3"/>
        <v>0</v>
      </c>
      <c r="CM78" s="11"/>
      <c r="CN78" s="10"/>
      <c r="CO78" s="11"/>
      <c r="CP78" s="10"/>
      <c r="CQ78" s="11"/>
      <c r="CR78" s="10"/>
      <c r="CS78" s="11"/>
      <c r="CT78" s="10"/>
      <c r="CU78" s="7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4"/>
        <v>0</v>
      </c>
      <c r="DJ78" s="11"/>
      <c r="DK78" s="10"/>
      <c r="DL78" s="11"/>
      <c r="DM78" s="10"/>
      <c r="DN78" s="11"/>
      <c r="DO78" s="10"/>
      <c r="DP78" s="11"/>
      <c r="DQ78" s="10"/>
      <c r="DR78" s="7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5"/>
        <v>0</v>
      </c>
      <c r="EG78" s="11">
        <v>30</v>
      </c>
      <c r="EH78" s="10" t="s">
        <v>61</v>
      </c>
      <c r="EI78" s="11"/>
      <c r="EJ78" s="10"/>
      <c r="EK78" s="11"/>
      <c r="EL78" s="10"/>
      <c r="EM78" s="11"/>
      <c r="EN78" s="10"/>
      <c r="EO78" s="7">
        <v>2</v>
      </c>
      <c r="EP78" s="11"/>
      <c r="EQ78" s="10"/>
      <c r="ER78" s="11"/>
      <c r="ES78" s="10"/>
      <c r="ET78" s="11">
        <v>15</v>
      </c>
      <c r="EU78" s="10" t="s">
        <v>61</v>
      </c>
      <c r="EV78" s="11"/>
      <c r="EW78" s="10"/>
      <c r="EX78" s="11"/>
      <c r="EY78" s="10"/>
      <c r="EZ78" s="11"/>
      <c r="FA78" s="10"/>
      <c r="FB78" s="7">
        <v>1</v>
      </c>
      <c r="FC78" s="7">
        <f t="shared" si="76"/>
        <v>3</v>
      </c>
      <c r="FD78" s="11"/>
      <c r="FE78" s="10"/>
      <c r="FF78" s="11"/>
      <c r="FG78" s="10"/>
      <c r="FH78" s="11"/>
      <c r="FI78" s="10"/>
      <c r="FJ78" s="11"/>
      <c r="FK78" s="10"/>
      <c r="FL78" s="7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77"/>
        <v>0</v>
      </c>
      <c r="GA78" s="11"/>
      <c r="GB78" s="10"/>
      <c r="GC78" s="11"/>
      <c r="GD78" s="10"/>
      <c r="GE78" s="11"/>
      <c r="GF78" s="10"/>
      <c r="GG78" s="11"/>
      <c r="GH78" s="10"/>
      <c r="GI78" s="7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78"/>
        <v>0</v>
      </c>
    </row>
    <row r="79" spans="1:205" x14ac:dyDescent="0.25">
      <c r="A79" s="6"/>
      <c r="B79" s="6"/>
      <c r="C79" s="6"/>
      <c r="D79" s="6" t="s">
        <v>173</v>
      </c>
      <c r="E79" s="3" t="s">
        <v>174</v>
      </c>
      <c r="F79" s="6">
        <f t="shared" si="81"/>
        <v>1</v>
      </c>
      <c r="G79" s="6">
        <f t="shared" si="82"/>
        <v>1</v>
      </c>
      <c r="H79" s="6">
        <f t="shared" si="58"/>
        <v>90</v>
      </c>
      <c r="I79" s="6">
        <f t="shared" si="59"/>
        <v>45</v>
      </c>
      <c r="J79" s="6">
        <f t="shared" si="60"/>
        <v>0</v>
      </c>
      <c r="K79" s="6">
        <f t="shared" si="61"/>
        <v>0</v>
      </c>
      <c r="L79" s="6">
        <f t="shared" si="62"/>
        <v>45</v>
      </c>
      <c r="M79" s="6">
        <f t="shared" si="63"/>
        <v>0</v>
      </c>
      <c r="N79" s="6">
        <f t="shared" si="64"/>
        <v>0</v>
      </c>
      <c r="O79" s="6">
        <f t="shared" si="65"/>
        <v>0</v>
      </c>
      <c r="P79" s="6">
        <f t="shared" si="66"/>
        <v>0</v>
      </c>
      <c r="Q79" s="6">
        <f t="shared" si="67"/>
        <v>0</v>
      </c>
      <c r="R79" s="6">
        <f t="shared" si="68"/>
        <v>0</v>
      </c>
      <c r="S79" s="7">
        <f t="shared" si="69"/>
        <v>4</v>
      </c>
      <c r="T79" s="7">
        <f t="shared" si="70"/>
        <v>0</v>
      </c>
      <c r="U79" s="7">
        <v>3.3</v>
      </c>
      <c r="V79" s="11"/>
      <c r="W79" s="10"/>
      <c r="X79" s="11"/>
      <c r="Y79" s="10"/>
      <c r="Z79" s="11"/>
      <c r="AA79" s="10"/>
      <c r="AB79" s="11"/>
      <c r="AC79" s="10"/>
      <c r="AD79" s="7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71"/>
        <v>0</v>
      </c>
      <c r="AS79" s="11"/>
      <c r="AT79" s="10"/>
      <c r="AU79" s="11"/>
      <c r="AV79" s="10"/>
      <c r="AW79" s="11"/>
      <c r="AX79" s="10"/>
      <c r="AY79" s="11"/>
      <c r="AZ79" s="10"/>
      <c r="BA79" s="7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72"/>
        <v>0</v>
      </c>
      <c r="BP79" s="11"/>
      <c r="BQ79" s="10"/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73"/>
        <v>0</v>
      </c>
      <c r="CM79" s="11"/>
      <c r="CN79" s="10"/>
      <c r="CO79" s="11"/>
      <c r="CP79" s="10"/>
      <c r="CQ79" s="11"/>
      <c r="CR79" s="10"/>
      <c r="CS79" s="11"/>
      <c r="CT79" s="10"/>
      <c r="CU79" s="7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74"/>
        <v>0</v>
      </c>
      <c r="DJ79" s="11"/>
      <c r="DK79" s="10"/>
      <c r="DL79" s="11"/>
      <c r="DM79" s="10"/>
      <c r="DN79" s="11"/>
      <c r="DO79" s="10"/>
      <c r="DP79" s="11"/>
      <c r="DQ79" s="10"/>
      <c r="DR79" s="7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75"/>
        <v>0</v>
      </c>
      <c r="EG79" s="11">
        <v>45</v>
      </c>
      <c r="EH79" s="10" t="s">
        <v>77</v>
      </c>
      <c r="EI79" s="11"/>
      <c r="EJ79" s="10"/>
      <c r="EK79" s="11"/>
      <c r="EL79" s="10"/>
      <c r="EM79" s="11">
        <v>45</v>
      </c>
      <c r="EN79" s="10" t="s">
        <v>61</v>
      </c>
      <c r="EO79" s="7">
        <v>4</v>
      </c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76"/>
        <v>4</v>
      </c>
      <c r="FD79" s="11"/>
      <c r="FE79" s="10"/>
      <c r="FF79" s="11"/>
      <c r="FG79" s="10"/>
      <c r="FH79" s="11"/>
      <c r="FI79" s="10"/>
      <c r="FJ79" s="11"/>
      <c r="FK79" s="10"/>
      <c r="FL79" s="7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77"/>
        <v>0</v>
      </c>
      <c r="GA79" s="11"/>
      <c r="GB79" s="10"/>
      <c r="GC79" s="11"/>
      <c r="GD79" s="10"/>
      <c r="GE79" s="11"/>
      <c r="GF79" s="10"/>
      <c r="GG79" s="11"/>
      <c r="GH79" s="10"/>
      <c r="GI79" s="7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78"/>
        <v>0</v>
      </c>
    </row>
    <row r="80" spans="1:205" x14ac:dyDescent="0.25">
      <c r="A80" s="6"/>
      <c r="B80" s="6"/>
      <c r="C80" s="6"/>
      <c r="D80" s="6" t="s">
        <v>175</v>
      </c>
      <c r="E80" s="3" t="s">
        <v>176</v>
      </c>
      <c r="F80" s="6">
        <f t="shared" si="81"/>
        <v>0</v>
      </c>
      <c r="G80" s="6">
        <f t="shared" si="82"/>
        <v>2</v>
      </c>
      <c r="H80" s="6">
        <f t="shared" si="58"/>
        <v>30</v>
      </c>
      <c r="I80" s="6">
        <f t="shared" si="59"/>
        <v>15</v>
      </c>
      <c r="J80" s="6">
        <f t="shared" si="60"/>
        <v>0</v>
      </c>
      <c r="K80" s="6">
        <f t="shared" si="61"/>
        <v>0</v>
      </c>
      <c r="L80" s="6">
        <f t="shared" si="62"/>
        <v>0</v>
      </c>
      <c r="M80" s="6">
        <f t="shared" si="63"/>
        <v>0</v>
      </c>
      <c r="N80" s="6">
        <f t="shared" si="64"/>
        <v>0</v>
      </c>
      <c r="O80" s="6">
        <f t="shared" si="65"/>
        <v>15</v>
      </c>
      <c r="P80" s="6">
        <f t="shared" si="66"/>
        <v>0</v>
      </c>
      <c r="Q80" s="6">
        <f t="shared" si="67"/>
        <v>0</v>
      </c>
      <c r="R80" s="6">
        <f t="shared" si="68"/>
        <v>0</v>
      </c>
      <c r="S80" s="7">
        <f t="shared" si="69"/>
        <v>3</v>
      </c>
      <c r="T80" s="7">
        <f t="shared" si="70"/>
        <v>1.5</v>
      </c>
      <c r="U80" s="7">
        <v>1.47</v>
      </c>
      <c r="V80" s="11"/>
      <c r="W80" s="10"/>
      <c r="X80" s="11"/>
      <c r="Y80" s="10"/>
      <c r="Z80" s="11"/>
      <c r="AA80" s="10"/>
      <c r="AB80" s="11"/>
      <c r="AC80" s="10"/>
      <c r="AD80" s="7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71"/>
        <v>0</v>
      </c>
      <c r="AS80" s="11"/>
      <c r="AT80" s="10"/>
      <c r="AU80" s="11"/>
      <c r="AV80" s="10"/>
      <c r="AW80" s="11"/>
      <c r="AX80" s="10"/>
      <c r="AY80" s="11"/>
      <c r="AZ80" s="10"/>
      <c r="BA80" s="7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72"/>
        <v>0</v>
      </c>
      <c r="BP80" s="11"/>
      <c r="BQ80" s="10"/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73"/>
        <v>0</v>
      </c>
      <c r="CM80" s="11"/>
      <c r="CN80" s="10"/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74"/>
        <v>0</v>
      </c>
      <c r="DJ80" s="11"/>
      <c r="DK80" s="10"/>
      <c r="DL80" s="11"/>
      <c r="DM80" s="10"/>
      <c r="DN80" s="11"/>
      <c r="DO80" s="10"/>
      <c r="DP80" s="11"/>
      <c r="DQ80" s="10"/>
      <c r="DR80" s="7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75"/>
        <v>0</v>
      </c>
      <c r="EG80" s="11">
        <v>15</v>
      </c>
      <c r="EH80" s="10" t="s">
        <v>61</v>
      </c>
      <c r="EI80" s="11"/>
      <c r="EJ80" s="10"/>
      <c r="EK80" s="11"/>
      <c r="EL80" s="10"/>
      <c r="EM80" s="11"/>
      <c r="EN80" s="10"/>
      <c r="EO80" s="7">
        <v>1.5</v>
      </c>
      <c r="EP80" s="11"/>
      <c r="EQ80" s="10"/>
      <c r="ER80" s="11"/>
      <c r="ES80" s="10"/>
      <c r="ET80" s="11">
        <v>15</v>
      </c>
      <c r="EU80" s="10" t="s">
        <v>61</v>
      </c>
      <c r="EV80" s="11"/>
      <c r="EW80" s="10"/>
      <c r="EX80" s="11"/>
      <c r="EY80" s="10"/>
      <c r="EZ80" s="11"/>
      <c r="FA80" s="10"/>
      <c r="FB80" s="7">
        <v>1.5</v>
      </c>
      <c r="FC80" s="7">
        <f t="shared" si="76"/>
        <v>3</v>
      </c>
      <c r="FD80" s="11"/>
      <c r="FE80" s="10"/>
      <c r="FF80" s="11"/>
      <c r="FG80" s="10"/>
      <c r="FH80" s="11"/>
      <c r="FI80" s="10"/>
      <c r="FJ80" s="11"/>
      <c r="FK80" s="10"/>
      <c r="FL80" s="7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77"/>
        <v>0</v>
      </c>
      <c r="GA80" s="11"/>
      <c r="GB80" s="10"/>
      <c r="GC80" s="11"/>
      <c r="GD80" s="10"/>
      <c r="GE80" s="11"/>
      <c r="GF80" s="10"/>
      <c r="GG80" s="11"/>
      <c r="GH80" s="10"/>
      <c r="GI80" s="7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78"/>
        <v>0</v>
      </c>
    </row>
    <row r="81" spans="1:205" x14ac:dyDescent="0.25">
      <c r="A81" s="6"/>
      <c r="B81" s="6"/>
      <c r="C81" s="6"/>
      <c r="D81" s="6" t="s">
        <v>177</v>
      </c>
      <c r="E81" s="3" t="s">
        <v>178</v>
      </c>
      <c r="F81" s="6">
        <f t="shared" si="81"/>
        <v>1</v>
      </c>
      <c r="G81" s="6">
        <f t="shared" si="82"/>
        <v>1</v>
      </c>
      <c r="H81" s="6">
        <f t="shared" si="58"/>
        <v>45</v>
      </c>
      <c r="I81" s="6">
        <f t="shared" si="59"/>
        <v>15</v>
      </c>
      <c r="J81" s="6">
        <f t="shared" si="60"/>
        <v>0</v>
      </c>
      <c r="K81" s="6">
        <f t="shared" si="61"/>
        <v>0</v>
      </c>
      <c r="L81" s="6">
        <f t="shared" si="62"/>
        <v>0</v>
      </c>
      <c r="M81" s="6">
        <f t="shared" si="63"/>
        <v>0</v>
      </c>
      <c r="N81" s="6">
        <f t="shared" si="64"/>
        <v>0</v>
      </c>
      <c r="O81" s="6">
        <f t="shared" si="65"/>
        <v>30</v>
      </c>
      <c r="P81" s="6">
        <f t="shared" si="66"/>
        <v>0</v>
      </c>
      <c r="Q81" s="6">
        <f t="shared" si="67"/>
        <v>0</v>
      </c>
      <c r="R81" s="6">
        <f t="shared" si="68"/>
        <v>0</v>
      </c>
      <c r="S81" s="7">
        <f t="shared" si="69"/>
        <v>3</v>
      </c>
      <c r="T81" s="7">
        <f t="shared" si="70"/>
        <v>1.8</v>
      </c>
      <c r="U81" s="7">
        <v>1.97</v>
      </c>
      <c r="V81" s="11"/>
      <c r="W81" s="10"/>
      <c r="X81" s="11"/>
      <c r="Y81" s="10"/>
      <c r="Z81" s="11"/>
      <c r="AA81" s="10"/>
      <c r="AB81" s="11"/>
      <c r="AC81" s="10"/>
      <c r="AD81" s="7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71"/>
        <v>0</v>
      </c>
      <c r="AS81" s="11"/>
      <c r="AT81" s="10"/>
      <c r="AU81" s="11"/>
      <c r="AV81" s="10"/>
      <c r="AW81" s="11"/>
      <c r="AX81" s="10"/>
      <c r="AY81" s="11"/>
      <c r="AZ81" s="10"/>
      <c r="BA81" s="7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72"/>
        <v>0</v>
      </c>
      <c r="BP81" s="11"/>
      <c r="BQ81" s="10"/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73"/>
        <v>0</v>
      </c>
      <c r="CM81" s="11"/>
      <c r="CN81" s="10"/>
      <c r="CO81" s="11"/>
      <c r="CP81" s="10"/>
      <c r="CQ81" s="11"/>
      <c r="CR81" s="10"/>
      <c r="CS81" s="11"/>
      <c r="CT81" s="10"/>
      <c r="CU81" s="7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74"/>
        <v>0</v>
      </c>
      <c r="DJ81" s="11"/>
      <c r="DK81" s="10"/>
      <c r="DL81" s="11"/>
      <c r="DM81" s="10"/>
      <c r="DN81" s="11"/>
      <c r="DO81" s="10"/>
      <c r="DP81" s="11"/>
      <c r="DQ81" s="10"/>
      <c r="DR81" s="7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75"/>
        <v>0</v>
      </c>
      <c r="EG81" s="11">
        <v>15</v>
      </c>
      <c r="EH81" s="10" t="s">
        <v>77</v>
      </c>
      <c r="EI81" s="11"/>
      <c r="EJ81" s="10"/>
      <c r="EK81" s="11"/>
      <c r="EL81" s="10"/>
      <c r="EM81" s="11"/>
      <c r="EN81" s="10"/>
      <c r="EO81" s="7">
        <v>1.2</v>
      </c>
      <c r="EP81" s="11"/>
      <c r="EQ81" s="10"/>
      <c r="ER81" s="11"/>
      <c r="ES81" s="10"/>
      <c r="ET81" s="11">
        <v>30</v>
      </c>
      <c r="EU81" s="10" t="s">
        <v>61</v>
      </c>
      <c r="EV81" s="11"/>
      <c r="EW81" s="10"/>
      <c r="EX81" s="11"/>
      <c r="EY81" s="10"/>
      <c r="EZ81" s="11"/>
      <c r="FA81" s="10"/>
      <c r="FB81" s="7">
        <v>1.8</v>
      </c>
      <c r="FC81" s="7">
        <f t="shared" si="76"/>
        <v>3</v>
      </c>
      <c r="FD81" s="11"/>
      <c r="FE81" s="10"/>
      <c r="FF81" s="11"/>
      <c r="FG81" s="10"/>
      <c r="FH81" s="11"/>
      <c r="FI81" s="10"/>
      <c r="FJ81" s="11"/>
      <c r="FK81" s="10"/>
      <c r="FL81" s="7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77"/>
        <v>0</v>
      </c>
      <c r="GA81" s="11"/>
      <c r="GB81" s="10"/>
      <c r="GC81" s="11"/>
      <c r="GD81" s="10"/>
      <c r="GE81" s="11"/>
      <c r="GF81" s="10"/>
      <c r="GG81" s="11"/>
      <c r="GH81" s="10"/>
      <c r="GI81" s="7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78"/>
        <v>0</v>
      </c>
    </row>
    <row r="82" spans="1:205" x14ac:dyDescent="0.25">
      <c r="A82" s="6"/>
      <c r="B82" s="6"/>
      <c r="C82" s="6"/>
      <c r="D82" s="6" t="s">
        <v>179</v>
      </c>
      <c r="E82" s="3" t="s">
        <v>180</v>
      </c>
      <c r="F82" s="6">
        <f t="shared" si="81"/>
        <v>0</v>
      </c>
      <c r="G82" s="6">
        <f t="shared" si="82"/>
        <v>1</v>
      </c>
      <c r="H82" s="6">
        <f t="shared" si="58"/>
        <v>30</v>
      </c>
      <c r="I82" s="6">
        <f t="shared" si="59"/>
        <v>30</v>
      </c>
      <c r="J82" s="6">
        <f t="shared" si="60"/>
        <v>0</v>
      </c>
      <c r="K82" s="6">
        <f t="shared" si="61"/>
        <v>0</v>
      </c>
      <c r="L82" s="6">
        <f t="shared" si="62"/>
        <v>0</v>
      </c>
      <c r="M82" s="6">
        <f t="shared" si="63"/>
        <v>0</v>
      </c>
      <c r="N82" s="6">
        <f t="shared" si="64"/>
        <v>0</v>
      </c>
      <c r="O82" s="6">
        <f t="shared" si="65"/>
        <v>0</v>
      </c>
      <c r="P82" s="6">
        <f t="shared" si="66"/>
        <v>0</v>
      </c>
      <c r="Q82" s="6">
        <f t="shared" si="67"/>
        <v>0</v>
      </c>
      <c r="R82" s="6">
        <f t="shared" si="68"/>
        <v>0</v>
      </c>
      <c r="S82" s="7">
        <f t="shared" si="69"/>
        <v>2</v>
      </c>
      <c r="T82" s="7">
        <f t="shared" si="70"/>
        <v>0</v>
      </c>
      <c r="U82" s="7">
        <v>1.1000000000000001</v>
      </c>
      <c r="V82" s="11"/>
      <c r="W82" s="10"/>
      <c r="X82" s="11"/>
      <c r="Y82" s="10"/>
      <c r="Z82" s="11"/>
      <c r="AA82" s="10"/>
      <c r="AB82" s="11"/>
      <c r="AC82" s="10"/>
      <c r="AD82" s="7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71"/>
        <v>0</v>
      </c>
      <c r="AS82" s="11"/>
      <c r="AT82" s="10"/>
      <c r="AU82" s="11"/>
      <c r="AV82" s="10"/>
      <c r="AW82" s="11"/>
      <c r="AX82" s="10"/>
      <c r="AY82" s="11"/>
      <c r="AZ82" s="10"/>
      <c r="BA82" s="7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72"/>
        <v>0</v>
      </c>
      <c r="BP82" s="11"/>
      <c r="BQ82" s="10"/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73"/>
        <v>0</v>
      </c>
      <c r="CM82" s="11"/>
      <c r="CN82" s="10"/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74"/>
        <v>0</v>
      </c>
      <c r="DJ82" s="11"/>
      <c r="DK82" s="10"/>
      <c r="DL82" s="11"/>
      <c r="DM82" s="10"/>
      <c r="DN82" s="11"/>
      <c r="DO82" s="10"/>
      <c r="DP82" s="11"/>
      <c r="DQ82" s="10"/>
      <c r="DR82" s="7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75"/>
        <v>0</v>
      </c>
      <c r="EG82" s="11"/>
      <c r="EH82" s="10"/>
      <c r="EI82" s="11"/>
      <c r="EJ82" s="10"/>
      <c r="EK82" s="11"/>
      <c r="EL82" s="10"/>
      <c r="EM82" s="11"/>
      <c r="EN82" s="10"/>
      <c r="EO82" s="7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76"/>
        <v>0</v>
      </c>
      <c r="FD82" s="11"/>
      <c r="FE82" s="10"/>
      <c r="FF82" s="11"/>
      <c r="FG82" s="10"/>
      <c r="FH82" s="11"/>
      <c r="FI82" s="10"/>
      <c r="FJ82" s="11"/>
      <c r="FK82" s="10"/>
      <c r="FL82" s="7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77"/>
        <v>0</v>
      </c>
      <c r="GA82" s="11">
        <v>30</v>
      </c>
      <c r="GB82" s="10" t="s">
        <v>61</v>
      </c>
      <c r="GC82" s="11"/>
      <c r="GD82" s="10"/>
      <c r="GE82" s="11"/>
      <c r="GF82" s="10"/>
      <c r="GG82" s="11"/>
      <c r="GH82" s="10"/>
      <c r="GI82" s="7">
        <v>2</v>
      </c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78"/>
        <v>2</v>
      </c>
    </row>
    <row r="83" spans="1:205" x14ac:dyDescent="0.25">
      <c r="A83" s="6"/>
      <c r="B83" s="6"/>
      <c r="C83" s="6"/>
      <c r="D83" s="6" t="s">
        <v>181</v>
      </c>
      <c r="E83" s="3" t="s">
        <v>182</v>
      </c>
      <c r="F83" s="6">
        <f t="shared" si="81"/>
        <v>0</v>
      </c>
      <c r="G83" s="6">
        <f t="shared" si="82"/>
        <v>2</v>
      </c>
      <c r="H83" s="6">
        <f t="shared" si="58"/>
        <v>30</v>
      </c>
      <c r="I83" s="6">
        <f t="shared" si="59"/>
        <v>15</v>
      </c>
      <c r="J83" s="6">
        <f t="shared" si="60"/>
        <v>0</v>
      </c>
      <c r="K83" s="6">
        <f t="shared" si="61"/>
        <v>0</v>
      </c>
      <c r="L83" s="6">
        <f t="shared" si="62"/>
        <v>0</v>
      </c>
      <c r="M83" s="6">
        <f t="shared" si="63"/>
        <v>0</v>
      </c>
      <c r="N83" s="6">
        <f t="shared" si="64"/>
        <v>0</v>
      </c>
      <c r="O83" s="6">
        <f t="shared" si="65"/>
        <v>15</v>
      </c>
      <c r="P83" s="6">
        <f t="shared" si="66"/>
        <v>0</v>
      </c>
      <c r="Q83" s="6">
        <f t="shared" si="67"/>
        <v>0</v>
      </c>
      <c r="R83" s="6">
        <f t="shared" si="68"/>
        <v>0</v>
      </c>
      <c r="S83" s="7">
        <f t="shared" si="69"/>
        <v>3</v>
      </c>
      <c r="T83" s="7">
        <f t="shared" si="70"/>
        <v>1.8</v>
      </c>
      <c r="U83" s="7">
        <v>1.54</v>
      </c>
      <c r="V83" s="11"/>
      <c r="W83" s="10"/>
      <c r="X83" s="11"/>
      <c r="Y83" s="10"/>
      <c r="Z83" s="11"/>
      <c r="AA83" s="10"/>
      <c r="AB83" s="11"/>
      <c r="AC83" s="10"/>
      <c r="AD83" s="7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71"/>
        <v>0</v>
      </c>
      <c r="AS83" s="11"/>
      <c r="AT83" s="10"/>
      <c r="AU83" s="11"/>
      <c r="AV83" s="10"/>
      <c r="AW83" s="11"/>
      <c r="AX83" s="10"/>
      <c r="AY83" s="11"/>
      <c r="AZ83" s="10"/>
      <c r="BA83" s="7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72"/>
        <v>0</v>
      </c>
      <c r="BP83" s="11"/>
      <c r="BQ83" s="10"/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73"/>
        <v>0</v>
      </c>
      <c r="CM83" s="11"/>
      <c r="CN83" s="10"/>
      <c r="CO83" s="11"/>
      <c r="CP83" s="10"/>
      <c r="CQ83" s="11"/>
      <c r="CR83" s="10"/>
      <c r="CS83" s="11"/>
      <c r="CT83" s="10"/>
      <c r="CU83" s="7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74"/>
        <v>0</v>
      </c>
      <c r="DJ83" s="11"/>
      <c r="DK83" s="10"/>
      <c r="DL83" s="11"/>
      <c r="DM83" s="10"/>
      <c r="DN83" s="11"/>
      <c r="DO83" s="10"/>
      <c r="DP83" s="11"/>
      <c r="DQ83" s="10"/>
      <c r="DR83" s="7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75"/>
        <v>0</v>
      </c>
      <c r="EG83" s="11"/>
      <c r="EH83" s="10"/>
      <c r="EI83" s="11"/>
      <c r="EJ83" s="10"/>
      <c r="EK83" s="11"/>
      <c r="EL83" s="10"/>
      <c r="EM83" s="11"/>
      <c r="EN83" s="10"/>
      <c r="EO83" s="7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76"/>
        <v>0</v>
      </c>
      <c r="FD83" s="11"/>
      <c r="FE83" s="10"/>
      <c r="FF83" s="11"/>
      <c r="FG83" s="10"/>
      <c r="FH83" s="11"/>
      <c r="FI83" s="10"/>
      <c r="FJ83" s="11"/>
      <c r="FK83" s="10"/>
      <c r="FL83" s="7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77"/>
        <v>0</v>
      </c>
      <c r="GA83" s="11">
        <v>15</v>
      </c>
      <c r="GB83" s="10" t="s">
        <v>61</v>
      </c>
      <c r="GC83" s="11"/>
      <c r="GD83" s="10"/>
      <c r="GE83" s="11"/>
      <c r="GF83" s="10"/>
      <c r="GG83" s="11"/>
      <c r="GH83" s="10"/>
      <c r="GI83" s="7">
        <v>1.2</v>
      </c>
      <c r="GJ83" s="11"/>
      <c r="GK83" s="10"/>
      <c r="GL83" s="11"/>
      <c r="GM83" s="10"/>
      <c r="GN83" s="11">
        <v>15</v>
      </c>
      <c r="GO83" s="10" t="s">
        <v>61</v>
      </c>
      <c r="GP83" s="11"/>
      <c r="GQ83" s="10"/>
      <c r="GR83" s="11"/>
      <c r="GS83" s="10"/>
      <c r="GT83" s="11"/>
      <c r="GU83" s="10"/>
      <c r="GV83" s="7">
        <v>1.8</v>
      </c>
      <c r="GW83" s="7">
        <f t="shared" si="78"/>
        <v>3</v>
      </c>
    </row>
    <row r="84" spans="1:205" x14ac:dyDescent="0.25">
      <c r="A84" s="6"/>
      <c r="B84" s="6"/>
      <c r="C84" s="6"/>
      <c r="D84" s="6" t="s">
        <v>183</v>
      </c>
      <c r="E84" s="3" t="s">
        <v>184</v>
      </c>
      <c r="F84" s="6">
        <f t="shared" si="81"/>
        <v>0</v>
      </c>
      <c r="G84" s="6">
        <f t="shared" si="82"/>
        <v>2</v>
      </c>
      <c r="H84" s="6">
        <f t="shared" si="58"/>
        <v>45</v>
      </c>
      <c r="I84" s="6">
        <f t="shared" si="59"/>
        <v>30</v>
      </c>
      <c r="J84" s="6">
        <f t="shared" si="60"/>
        <v>0</v>
      </c>
      <c r="K84" s="6">
        <f t="shared" si="61"/>
        <v>0</v>
      </c>
      <c r="L84" s="6">
        <f t="shared" si="62"/>
        <v>0</v>
      </c>
      <c r="M84" s="6">
        <f t="shared" si="63"/>
        <v>0</v>
      </c>
      <c r="N84" s="6">
        <f t="shared" si="64"/>
        <v>0</v>
      </c>
      <c r="O84" s="6">
        <f t="shared" si="65"/>
        <v>15</v>
      </c>
      <c r="P84" s="6">
        <f t="shared" si="66"/>
        <v>0</v>
      </c>
      <c r="Q84" s="6">
        <f t="shared" si="67"/>
        <v>0</v>
      </c>
      <c r="R84" s="6">
        <f t="shared" si="68"/>
        <v>0</v>
      </c>
      <c r="S84" s="7">
        <f t="shared" si="69"/>
        <v>4</v>
      </c>
      <c r="T84" s="7">
        <f t="shared" si="70"/>
        <v>1.8</v>
      </c>
      <c r="U84" s="7">
        <v>2.27</v>
      </c>
      <c r="V84" s="11"/>
      <c r="W84" s="10"/>
      <c r="X84" s="11"/>
      <c r="Y84" s="10"/>
      <c r="Z84" s="11"/>
      <c r="AA84" s="10"/>
      <c r="AB84" s="11"/>
      <c r="AC84" s="10"/>
      <c r="AD84" s="7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71"/>
        <v>0</v>
      </c>
      <c r="AS84" s="11"/>
      <c r="AT84" s="10"/>
      <c r="AU84" s="11"/>
      <c r="AV84" s="10"/>
      <c r="AW84" s="11"/>
      <c r="AX84" s="10"/>
      <c r="AY84" s="11"/>
      <c r="AZ84" s="10"/>
      <c r="BA84" s="7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72"/>
        <v>0</v>
      </c>
      <c r="BP84" s="11"/>
      <c r="BQ84" s="10"/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73"/>
        <v>0</v>
      </c>
      <c r="CM84" s="11"/>
      <c r="CN84" s="10"/>
      <c r="CO84" s="11"/>
      <c r="CP84" s="10"/>
      <c r="CQ84" s="11"/>
      <c r="CR84" s="10"/>
      <c r="CS84" s="11"/>
      <c r="CT84" s="10"/>
      <c r="CU84" s="7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74"/>
        <v>0</v>
      </c>
      <c r="DJ84" s="11"/>
      <c r="DK84" s="10"/>
      <c r="DL84" s="11"/>
      <c r="DM84" s="10"/>
      <c r="DN84" s="11"/>
      <c r="DO84" s="10"/>
      <c r="DP84" s="11"/>
      <c r="DQ84" s="10"/>
      <c r="DR84" s="7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75"/>
        <v>0</v>
      </c>
      <c r="EG84" s="11"/>
      <c r="EH84" s="10"/>
      <c r="EI84" s="11"/>
      <c r="EJ84" s="10"/>
      <c r="EK84" s="11"/>
      <c r="EL84" s="10"/>
      <c r="EM84" s="11"/>
      <c r="EN84" s="10"/>
      <c r="EO84" s="7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76"/>
        <v>0</v>
      </c>
      <c r="FD84" s="11"/>
      <c r="FE84" s="10"/>
      <c r="FF84" s="11"/>
      <c r="FG84" s="10"/>
      <c r="FH84" s="11"/>
      <c r="FI84" s="10"/>
      <c r="FJ84" s="11"/>
      <c r="FK84" s="10"/>
      <c r="FL84" s="7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77"/>
        <v>0</v>
      </c>
      <c r="GA84" s="11">
        <v>30</v>
      </c>
      <c r="GB84" s="10" t="s">
        <v>61</v>
      </c>
      <c r="GC84" s="11"/>
      <c r="GD84" s="10"/>
      <c r="GE84" s="11"/>
      <c r="GF84" s="10"/>
      <c r="GG84" s="11"/>
      <c r="GH84" s="10"/>
      <c r="GI84" s="7">
        <v>2.2000000000000002</v>
      </c>
      <c r="GJ84" s="11"/>
      <c r="GK84" s="10"/>
      <c r="GL84" s="11"/>
      <c r="GM84" s="10"/>
      <c r="GN84" s="11">
        <v>15</v>
      </c>
      <c r="GO84" s="10" t="s">
        <v>61</v>
      </c>
      <c r="GP84" s="11"/>
      <c r="GQ84" s="10"/>
      <c r="GR84" s="11"/>
      <c r="GS84" s="10"/>
      <c r="GT84" s="11"/>
      <c r="GU84" s="10"/>
      <c r="GV84" s="7">
        <v>1.8</v>
      </c>
      <c r="GW84" s="7">
        <f t="shared" si="78"/>
        <v>4</v>
      </c>
    </row>
    <row r="85" spans="1:205" x14ac:dyDescent="0.25">
      <c r="A85" s="6">
        <v>9</v>
      </c>
      <c r="B85" s="6">
        <v>1</v>
      </c>
      <c r="C85" s="6"/>
      <c r="D85" s="6"/>
      <c r="E85" s="3" t="s">
        <v>185</v>
      </c>
      <c r="F85" s="6">
        <f>$B$85*COUNTIF(V85:GU85,"e")</f>
        <v>0</v>
      </c>
      <c r="G85" s="6">
        <f>$B$85*COUNTIF(V85:GU85,"z")</f>
        <v>1</v>
      </c>
      <c r="H85" s="6">
        <f t="shared" si="58"/>
        <v>30</v>
      </c>
      <c r="I85" s="6">
        <f t="shared" si="59"/>
        <v>0</v>
      </c>
      <c r="J85" s="6">
        <f t="shared" si="60"/>
        <v>0</v>
      </c>
      <c r="K85" s="6">
        <f t="shared" si="61"/>
        <v>0</v>
      </c>
      <c r="L85" s="6">
        <f t="shared" si="62"/>
        <v>0</v>
      </c>
      <c r="M85" s="6">
        <f t="shared" si="63"/>
        <v>0</v>
      </c>
      <c r="N85" s="6">
        <f t="shared" si="64"/>
        <v>0</v>
      </c>
      <c r="O85" s="6">
        <f t="shared" si="65"/>
        <v>0</v>
      </c>
      <c r="P85" s="6">
        <f t="shared" si="66"/>
        <v>0</v>
      </c>
      <c r="Q85" s="6">
        <f t="shared" si="67"/>
        <v>0</v>
      </c>
      <c r="R85" s="6">
        <f t="shared" si="68"/>
        <v>30</v>
      </c>
      <c r="S85" s="7">
        <f t="shared" si="69"/>
        <v>2</v>
      </c>
      <c r="T85" s="7">
        <f t="shared" si="70"/>
        <v>2</v>
      </c>
      <c r="U85" s="7">
        <f>$B$85*1</f>
        <v>1</v>
      </c>
      <c r="V85" s="11"/>
      <c r="W85" s="10"/>
      <c r="X85" s="11"/>
      <c r="Y85" s="10"/>
      <c r="Z85" s="11"/>
      <c r="AA85" s="10"/>
      <c r="AB85" s="11"/>
      <c r="AC85" s="10"/>
      <c r="AD85" s="7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71"/>
        <v>0</v>
      </c>
      <c r="AS85" s="11"/>
      <c r="AT85" s="10"/>
      <c r="AU85" s="11"/>
      <c r="AV85" s="10"/>
      <c r="AW85" s="11"/>
      <c r="AX85" s="10"/>
      <c r="AY85" s="11"/>
      <c r="AZ85" s="10"/>
      <c r="BA85" s="7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72"/>
        <v>0</v>
      </c>
      <c r="BP85" s="11"/>
      <c r="BQ85" s="10"/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73"/>
        <v>0</v>
      </c>
      <c r="CM85" s="11"/>
      <c r="CN85" s="10"/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74"/>
        <v>0</v>
      </c>
      <c r="DJ85" s="11"/>
      <c r="DK85" s="10"/>
      <c r="DL85" s="11"/>
      <c r="DM85" s="10"/>
      <c r="DN85" s="11"/>
      <c r="DO85" s="10"/>
      <c r="DP85" s="11"/>
      <c r="DQ85" s="10"/>
      <c r="DR85" s="7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75"/>
        <v>0</v>
      </c>
      <c r="EG85" s="11"/>
      <c r="EH85" s="10"/>
      <c r="EI85" s="11"/>
      <c r="EJ85" s="10"/>
      <c r="EK85" s="11"/>
      <c r="EL85" s="10"/>
      <c r="EM85" s="11"/>
      <c r="EN85" s="10"/>
      <c r="EO85" s="7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76"/>
        <v>0</v>
      </c>
      <c r="FD85" s="11"/>
      <c r="FE85" s="10"/>
      <c r="FF85" s="11"/>
      <c r="FG85" s="10"/>
      <c r="FH85" s="11"/>
      <c r="FI85" s="10"/>
      <c r="FJ85" s="11"/>
      <c r="FK85" s="10"/>
      <c r="FL85" s="7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77"/>
        <v>0</v>
      </c>
      <c r="GA85" s="11"/>
      <c r="GB85" s="10"/>
      <c r="GC85" s="11"/>
      <c r="GD85" s="10"/>
      <c r="GE85" s="11"/>
      <c r="GF85" s="10"/>
      <c r="GG85" s="11"/>
      <c r="GH85" s="10"/>
      <c r="GI85" s="7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>
        <f>$B$85*30</f>
        <v>30</v>
      </c>
      <c r="GU85" s="10" t="s">
        <v>61</v>
      </c>
      <c r="GV85" s="7">
        <f>$B$85*2</f>
        <v>2</v>
      </c>
      <c r="GW85" s="7">
        <f t="shared" si="78"/>
        <v>2</v>
      </c>
    </row>
    <row r="86" spans="1:205" x14ac:dyDescent="0.25">
      <c r="A86" s="6"/>
      <c r="B86" s="6"/>
      <c r="C86" s="6"/>
      <c r="D86" s="6" t="s">
        <v>186</v>
      </c>
      <c r="E86" s="3" t="s">
        <v>187</v>
      </c>
      <c r="F86" s="6">
        <f>COUNTIF(V86:GU86,"e")</f>
        <v>0</v>
      </c>
      <c r="G86" s="6">
        <f>COUNTIF(V86:GU86,"z")</f>
        <v>1</v>
      </c>
      <c r="H86" s="6">
        <f t="shared" si="58"/>
        <v>0</v>
      </c>
      <c r="I86" s="6">
        <f t="shared" si="59"/>
        <v>0</v>
      </c>
      <c r="J86" s="6">
        <f t="shared" si="60"/>
        <v>0</v>
      </c>
      <c r="K86" s="6">
        <f t="shared" si="61"/>
        <v>0</v>
      </c>
      <c r="L86" s="6">
        <f t="shared" si="62"/>
        <v>0</v>
      </c>
      <c r="M86" s="6">
        <f t="shared" si="63"/>
        <v>0</v>
      </c>
      <c r="N86" s="6">
        <f t="shared" si="64"/>
        <v>0</v>
      </c>
      <c r="O86" s="6">
        <f t="shared" si="65"/>
        <v>0</v>
      </c>
      <c r="P86" s="6">
        <f t="shared" si="66"/>
        <v>0</v>
      </c>
      <c r="Q86" s="6">
        <f t="shared" si="67"/>
        <v>0</v>
      </c>
      <c r="R86" s="6">
        <f t="shared" si="68"/>
        <v>0</v>
      </c>
      <c r="S86" s="7">
        <f t="shared" si="69"/>
        <v>15</v>
      </c>
      <c r="T86" s="7">
        <f t="shared" si="70"/>
        <v>15</v>
      </c>
      <c r="U86" s="7">
        <v>1.7</v>
      </c>
      <c r="V86" s="11"/>
      <c r="W86" s="10"/>
      <c r="X86" s="11"/>
      <c r="Y86" s="10"/>
      <c r="Z86" s="11"/>
      <c r="AA86" s="10"/>
      <c r="AB86" s="11"/>
      <c r="AC86" s="10"/>
      <c r="AD86" s="7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71"/>
        <v>0</v>
      </c>
      <c r="AS86" s="11"/>
      <c r="AT86" s="10"/>
      <c r="AU86" s="11"/>
      <c r="AV86" s="10"/>
      <c r="AW86" s="11"/>
      <c r="AX86" s="10"/>
      <c r="AY86" s="11"/>
      <c r="AZ86" s="10"/>
      <c r="BA86" s="7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72"/>
        <v>0</v>
      </c>
      <c r="BP86" s="11"/>
      <c r="BQ86" s="10"/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73"/>
        <v>0</v>
      </c>
      <c r="CM86" s="11"/>
      <c r="CN86" s="10"/>
      <c r="CO86" s="11"/>
      <c r="CP86" s="10"/>
      <c r="CQ86" s="11"/>
      <c r="CR86" s="10"/>
      <c r="CS86" s="11"/>
      <c r="CT86" s="10"/>
      <c r="CU86" s="7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74"/>
        <v>0</v>
      </c>
      <c r="DJ86" s="11"/>
      <c r="DK86" s="10"/>
      <c r="DL86" s="11"/>
      <c r="DM86" s="10"/>
      <c r="DN86" s="11"/>
      <c r="DO86" s="10"/>
      <c r="DP86" s="11"/>
      <c r="DQ86" s="10"/>
      <c r="DR86" s="7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75"/>
        <v>0</v>
      </c>
      <c r="EG86" s="11"/>
      <c r="EH86" s="10"/>
      <c r="EI86" s="11"/>
      <c r="EJ86" s="10"/>
      <c r="EK86" s="11"/>
      <c r="EL86" s="10"/>
      <c r="EM86" s="11"/>
      <c r="EN86" s="10"/>
      <c r="EO86" s="7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76"/>
        <v>0</v>
      </c>
      <c r="FD86" s="11"/>
      <c r="FE86" s="10"/>
      <c r="FF86" s="11"/>
      <c r="FG86" s="10"/>
      <c r="FH86" s="11"/>
      <c r="FI86" s="10"/>
      <c r="FJ86" s="11"/>
      <c r="FK86" s="10"/>
      <c r="FL86" s="7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77"/>
        <v>0</v>
      </c>
      <c r="GA86" s="11"/>
      <c r="GB86" s="10"/>
      <c r="GC86" s="11"/>
      <c r="GD86" s="10"/>
      <c r="GE86" s="11"/>
      <c r="GF86" s="10"/>
      <c r="GG86" s="11"/>
      <c r="GH86" s="10"/>
      <c r="GI86" s="7"/>
      <c r="GJ86" s="11"/>
      <c r="GK86" s="10"/>
      <c r="GL86" s="11"/>
      <c r="GM86" s="10"/>
      <c r="GN86" s="11"/>
      <c r="GO86" s="10"/>
      <c r="GP86" s="11">
        <v>0</v>
      </c>
      <c r="GQ86" s="10" t="s">
        <v>61</v>
      </c>
      <c r="GR86" s="11"/>
      <c r="GS86" s="10"/>
      <c r="GT86" s="11"/>
      <c r="GU86" s="10"/>
      <c r="GV86" s="7">
        <v>15</v>
      </c>
      <c r="GW86" s="7">
        <f t="shared" si="78"/>
        <v>15</v>
      </c>
    </row>
    <row r="87" spans="1:205" ht="15.9" customHeight="1" x14ac:dyDescent="0.25">
      <c r="A87" s="6"/>
      <c r="B87" s="6"/>
      <c r="C87" s="6"/>
      <c r="D87" s="6"/>
      <c r="E87" s="6" t="s">
        <v>82</v>
      </c>
      <c r="F87" s="6">
        <f t="shared" ref="F87:AK87" si="83">SUM(F56:F86)</f>
        <v>9</v>
      </c>
      <c r="G87" s="6">
        <f t="shared" si="83"/>
        <v>51</v>
      </c>
      <c r="H87" s="6">
        <f t="shared" si="83"/>
        <v>1440</v>
      </c>
      <c r="I87" s="6">
        <f t="shared" si="83"/>
        <v>720</v>
      </c>
      <c r="J87" s="6">
        <f t="shared" si="83"/>
        <v>30</v>
      </c>
      <c r="K87" s="6">
        <f t="shared" si="83"/>
        <v>0</v>
      </c>
      <c r="L87" s="6">
        <f t="shared" si="83"/>
        <v>45</v>
      </c>
      <c r="M87" s="6">
        <f t="shared" si="83"/>
        <v>150</v>
      </c>
      <c r="N87" s="6">
        <f t="shared" si="83"/>
        <v>0</v>
      </c>
      <c r="O87" s="6">
        <f t="shared" si="83"/>
        <v>465</v>
      </c>
      <c r="P87" s="6">
        <f t="shared" si="83"/>
        <v>0</v>
      </c>
      <c r="Q87" s="6">
        <f t="shared" si="83"/>
        <v>0</v>
      </c>
      <c r="R87" s="6">
        <f t="shared" si="83"/>
        <v>30</v>
      </c>
      <c r="S87" s="7">
        <f t="shared" si="83"/>
        <v>109</v>
      </c>
      <c r="T87" s="7">
        <f t="shared" si="83"/>
        <v>58.599999999999994</v>
      </c>
      <c r="U87" s="7">
        <f t="shared" si="83"/>
        <v>59.58</v>
      </c>
      <c r="V87" s="11">
        <f t="shared" si="83"/>
        <v>0</v>
      </c>
      <c r="W87" s="10">
        <f t="shared" si="83"/>
        <v>0</v>
      </c>
      <c r="X87" s="11">
        <f t="shared" si="83"/>
        <v>0</v>
      </c>
      <c r="Y87" s="10">
        <f t="shared" si="83"/>
        <v>0</v>
      </c>
      <c r="Z87" s="11">
        <f t="shared" si="83"/>
        <v>0</v>
      </c>
      <c r="AA87" s="10">
        <f t="shared" si="83"/>
        <v>0</v>
      </c>
      <c r="AB87" s="11">
        <f t="shared" si="83"/>
        <v>0</v>
      </c>
      <c r="AC87" s="10">
        <f t="shared" si="83"/>
        <v>0</v>
      </c>
      <c r="AD87" s="7">
        <f t="shared" si="83"/>
        <v>0</v>
      </c>
      <c r="AE87" s="11">
        <f t="shared" si="83"/>
        <v>0</v>
      </c>
      <c r="AF87" s="10">
        <f t="shared" si="83"/>
        <v>0</v>
      </c>
      <c r="AG87" s="11">
        <f t="shared" si="83"/>
        <v>0</v>
      </c>
      <c r="AH87" s="10">
        <f t="shared" si="83"/>
        <v>0</v>
      </c>
      <c r="AI87" s="11">
        <f t="shared" si="83"/>
        <v>0</v>
      </c>
      <c r="AJ87" s="10">
        <f t="shared" si="83"/>
        <v>0</v>
      </c>
      <c r="AK87" s="11">
        <f t="shared" si="83"/>
        <v>0</v>
      </c>
      <c r="AL87" s="10">
        <f t="shared" ref="AL87:BQ87" si="84">SUM(AL56:AL86)</f>
        <v>0</v>
      </c>
      <c r="AM87" s="11">
        <f t="shared" si="84"/>
        <v>0</v>
      </c>
      <c r="AN87" s="10">
        <f t="shared" si="84"/>
        <v>0</v>
      </c>
      <c r="AO87" s="11">
        <f t="shared" si="84"/>
        <v>0</v>
      </c>
      <c r="AP87" s="10">
        <f t="shared" si="84"/>
        <v>0</v>
      </c>
      <c r="AQ87" s="7">
        <f t="shared" si="84"/>
        <v>0</v>
      </c>
      <c r="AR87" s="7">
        <f t="shared" si="84"/>
        <v>0</v>
      </c>
      <c r="AS87" s="11">
        <f t="shared" si="84"/>
        <v>0</v>
      </c>
      <c r="AT87" s="10">
        <f t="shared" si="84"/>
        <v>0</v>
      </c>
      <c r="AU87" s="11">
        <f t="shared" si="84"/>
        <v>0</v>
      </c>
      <c r="AV87" s="10">
        <f t="shared" si="84"/>
        <v>0</v>
      </c>
      <c r="AW87" s="11">
        <f t="shared" si="84"/>
        <v>0</v>
      </c>
      <c r="AX87" s="10">
        <f t="shared" si="84"/>
        <v>0</v>
      </c>
      <c r="AY87" s="11">
        <f t="shared" si="84"/>
        <v>0</v>
      </c>
      <c r="AZ87" s="10">
        <f t="shared" si="84"/>
        <v>0</v>
      </c>
      <c r="BA87" s="7">
        <f t="shared" si="84"/>
        <v>0</v>
      </c>
      <c r="BB87" s="11">
        <f t="shared" si="84"/>
        <v>0</v>
      </c>
      <c r="BC87" s="10">
        <f t="shared" si="84"/>
        <v>0</v>
      </c>
      <c r="BD87" s="11">
        <f t="shared" si="84"/>
        <v>0</v>
      </c>
      <c r="BE87" s="10">
        <f t="shared" si="84"/>
        <v>0</v>
      </c>
      <c r="BF87" s="11">
        <f t="shared" si="84"/>
        <v>0</v>
      </c>
      <c r="BG87" s="10">
        <f t="shared" si="84"/>
        <v>0</v>
      </c>
      <c r="BH87" s="11">
        <f t="shared" si="84"/>
        <v>0</v>
      </c>
      <c r="BI87" s="10">
        <f t="shared" si="84"/>
        <v>0</v>
      </c>
      <c r="BJ87" s="11">
        <f t="shared" si="84"/>
        <v>0</v>
      </c>
      <c r="BK87" s="10">
        <f t="shared" si="84"/>
        <v>0</v>
      </c>
      <c r="BL87" s="11">
        <f t="shared" si="84"/>
        <v>0</v>
      </c>
      <c r="BM87" s="10">
        <f t="shared" si="84"/>
        <v>0</v>
      </c>
      <c r="BN87" s="7">
        <f t="shared" si="84"/>
        <v>0</v>
      </c>
      <c r="BO87" s="7">
        <f t="shared" si="84"/>
        <v>0</v>
      </c>
      <c r="BP87" s="11">
        <f t="shared" si="84"/>
        <v>90</v>
      </c>
      <c r="BQ87" s="10">
        <f t="shared" si="84"/>
        <v>0</v>
      </c>
      <c r="BR87" s="11">
        <f t="shared" ref="BR87:CW87" si="85">SUM(BR56:BR86)</f>
        <v>15</v>
      </c>
      <c r="BS87" s="10">
        <f t="shared" si="85"/>
        <v>0</v>
      </c>
      <c r="BT87" s="11">
        <f t="shared" si="85"/>
        <v>0</v>
      </c>
      <c r="BU87" s="10">
        <f t="shared" si="85"/>
        <v>0</v>
      </c>
      <c r="BV87" s="11">
        <f t="shared" si="85"/>
        <v>0</v>
      </c>
      <c r="BW87" s="10">
        <f t="shared" si="85"/>
        <v>0</v>
      </c>
      <c r="BX87" s="7">
        <f t="shared" si="85"/>
        <v>8.8000000000000007</v>
      </c>
      <c r="BY87" s="11">
        <f t="shared" si="85"/>
        <v>30</v>
      </c>
      <c r="BZ87" s="10">
        <f t="shared" si="85"/>
        <v>0</v>
      </c>
      <c r="CA87" s="11">
        <f t="shared" si="85"/>
        <v>0</v>
      </c>
      <c r="CB87" s="10">
        <f t="shared" si="85"/>
        <v>0</v>
      </c>
      <c r="CC87" s="11">
        <f t="shared" si="85"/>
        <v>45</v>
      </c>
      <c r="CD87" s="10">
        <f t="shared" si="85"/>
        <v>0</v>
      </c>
      <c r="CE87" s="11">
        <f t="shared" si="85"/>
        <v>0</v>
      </c>
      <c r="CF87" s="10">
        <f t="shared" si="85"/>
        <v>0</v>
      </c>
      <c r="CG87" s="11">
        <f t="shared" si="85"/>
        <v>0</v>
      </c>
      <c r="CH87" s="10">
        <f t="shared" si="85"/>
        <v>0</v>
      </c>
      <c r="CI87" s="11">
        <f t="shared" si="85"/>
        <v>0</v>
      </c>
      <c r="CJ87" s="10">
        <f t="shared" si="85"/>
        <v>0</v>
      </c>
      <c r="CK87" s="7">
        <f t="shared" si="85"/>
        <v>5.2</v>
      </c>
      <c r="CL87" s="7">
        <f t="shared" si="85"/>
        <v>14</v>
      </c>
      <c r="CM87" s="11">
        <f t="shared" si="85"/>
        <v>150</v>
      </c>
      <c r="CN87" s="10">
        <f t="shared" si="85"/>
        <v>0</v>
      </c>
      <c r="CO87" s="11">
        <f t="shared" si="85"/>
        <v>0</v>
      </c>
      <c r="CP87" s="10">
        <f t="shared" si="85"/>
        <v>0</v>
      </c>
      <c r="CQ87" s="11">
        <f t="shared" si="85"/>
        <v>0</v>
      </c>
      <c r="CR87" s="10">
        <f t="shared" si="85"/>
        <v>0</v>
      </c>
      <c r="CS87" s="11">
        <f t="shared" si="85"/>
        <v>0</v>
      </c>
      <c r="CT87" s="10">
        <f t="shared" si="85"/>
        <v>0</v>
      </c>
      <c r="CU87" s="7">
        <f t="shared" si="85"/>
        <v>10.4</v>
      </c>
      <c r="CV87" s="11">
        <f t="shared" si="85"/>
        <v>15</v>
      </c>
      <c r="CW87" s="10">
        <f t="shared" si="85"/>
        <v>0</v>
      </c>
      <c r="CX87" s="11">
        <f t="shared" ref="CX87:EC87" si="86">SUM(CX56:CX86)</f>
        <v>0</v>
      </c>
      <c r="CY87" s="10">
        <f t="shared" si="86"/>
        <v>0</v>
      </c>
      <c r="CZ87" s="11">
        <f t="shared" si="86"/>
        <v>75</v>
      </c>
      <c r="DA87" s="10">
        <f t="shared" si="86"/>
        <v>0</v>
      </c>
      <c r="DB87" s="11">
        <f t="shared" si="86"/>
        <v>0</v>
      </c>
      <c r="DC87" s="10">
        <f t="shared" si="86"/>
        <v>0</v>
      </c>
      <c r="DD87" s="11">
        <f t="shared" si="86"/>
        <v>0</v>
      </c>
      <c r="DE87" s="10">
        <f t="shared" si="86"/>
        <v>0</v>
      </c>
      <c r="DF87" s="11">
        <f t="shared" si="86"/>
        <v>0</v>
      </c>
      <c r="DG87" s="10">
        <f t="shared" si="86"/>
        <v>0</v>
      </c>
      <c r="DH87" s="7">
        <f t="shared" si="86"/>
        <v>7.6000000000000005</v>
      </c>
      <c r="DI87" s="7">
        <f t="shared" si="86"/>
        <v>18</v>
      </c>
      <c r="DJ87" s="11">
        <f t="shared" si="86"/>
        <v>195</v>
      </c>
      <c r="DK87" s="10">
        <f t="shared" si="86"/>
        <v>0</v>
      </c>
      <c r="DL87" s="11">
        <f t="shared" si="86"/>
        <v>15</v>
      </c>
      <c r="DM87" s="10">
        <f t="shared" si="86"/>
        <v>0</v>
      </c>
      <c r="DN87" s="11">
        <f t="shared" si="86"/>
        <v>0</v>
      </c>
      <c r="DO87" s="10">
        <f t="shared" si="86"/>
        <v>0</v>
      </c>
      <c r="DP87" s="11">
        <f t="shared" si="86"/>
        <v>0</v>
      </c>
      <c r="DQ87" s="10">
        <f t="shared" si="86"/>
        <v>0</v>
      </c>
      <c r="DR87" s="7">
        <f t="shared" si="86"/>
        <v>11.3</v>
      </c>
      <c r="DS87" s="11">
        <f t="shared" si="86"/>
        <v>75</v>
      </c>
      <c r="DT87" s="10">
        <f t="shared" si="86"/>
        <v>0</v>
      </c>
      <c r="DU87" s="11">
        <f t="shared" si="86"/>
        <v>0</v>
      </c>
      <c r="DV87" s="10">
        <f t="shared" si="86"/>
        <v>0</v>
      </c>
      <c r="DW87" s="11">
        <f t="shared" si="86"/>
        <v>135</v>
      </c>
      <c r="DX87" s="10">
        <f t="shared" si="86"/>
        <v>0</v>
      </c>
      <c r="DY87" s="11">
        <f t="shared" si="86"/>
        <v>0</v>
      </c>
      <c r="DZ87" s="10">
        <f t="shared" si="86"/>
        <v>0</v>
      </c>
      <c r="EA87" s="11">
        <f t="shared" si="86"/>
        <v>0</v>
      </c>
      <c r="EB87" s="10">
        <f t="shared" si="86"/>
        <v>0</v>
      </c>
      <c r="EC87" s="11">
        <f t="shared" si="86"/>
        <v>0</v>
      </c>
      <c r="ED87" s="10">
        <f t="shared" ref="ED87:FI87" si="87">SUM(ED56:ED86)</f>
        <v>0</v>
      </c>
      <c r="EE87" s="7">
        <f t="shared" si="87"/>
        <v>12.7</v>
      </c>
      <c r="EF87" s="7">
        <f t="shared" si="87"/>
        <v>24</v>
      </c>
      <c r="EG87" s="11">
        <f t="shared" si="87"/>
        <v>210</v>
      </c>
      <c r="EH87" s="10">
        <f t="shared" si="87"/>
        <v>0</v>
      </c>
      <c r="EI87" s="11">
        <f t="shared" si="87"/>
        <v>0</v>
      </c>
      <c r="EJ87" s="10">
        <f t="shared" si="87"/>
        <v>0</v>
      </c>
      <c r="EK87" s="11">
        <f t="shared" si="87"/>
        <v>0</v>
      </c>
      <c r="EL87" s="10">
        <f t="shared" si="87"/>
        <v>0</v>
      </c>
      <c r="EM87" s="11">
        <f t="shared" si="87"/>
        <v>45</v>
      </c>
      <c r="EN87" s="10">
        <f t="shared" si="87"/>
        <v>0</v>
      </c>
      <c r="EO87" s="7">
        <f t="shared" si="87"/>
        <v>14.5</v>
      </c>
      <c r="EP87" s="11">
        <f t="shared" si="87"/>
        <v>30</v>
      </c>
      <c r="EQ87" s="10">
        <f t="shared" si="87"/>
        <v>0</v>
      </c>
      <c r="ER87" s="11">
        <f t="shared" si="87"/>
        <v>0</v>
      </c>
      <c r="ES87" s="10">
        <f t="shared" si="87"/>
        <v>0</v>
      </c>
      <c r="ET87" s="11">
        <f t="shared" si="87"/>
        <v>180</v>
      </c>
      <c r="EU87" s="10">
        <f t="shared" si="87"/>
        <v>0</v>
      </c>
      <c r="EV87" s="11">
        <f t="shared" si="87"/>
        <v>0</v>
      </c>
      <c r="EW87" s="10">
        <f t="shared" si="87"/>
        <v>0</v>
      </c>
      <c r="EX87" s="11">
        <f t="shared" si="87"/>
        <v>0</v>
      </c>
      <c r="EY87" s="10">
        <f t="shared" si="87"/>
        <v>0</v>
      </c>
      <c r="EZ87" s="11">
        <f t="shared" si="87"/>
        <v>0</v>
      </c>
      <c r="FA87" s="10">
        <f t="shared" si="87"/>
        <v>0</v>
      </c>
      <c r="FB87" s="7">
        <f t="shared" si="87"/>
        <v>12.5</v>
      </c>
      <c r="FC87" s="7">
        <f t="shared" si="87"/>
        <v>27</v>
      </c>
      <c r="FD87" s="11">
        <f t="shared" si="87"/>
        <v>0</v>
      </c>
      <c r="FE87" s="10">
        <f t="shared" si="87"/>
        <v>0</v>
      </c>
      <c r="FF87" s="11">
        <f t="shared" si="87"/>
        <v>0</v>
      </c>
      <c r="FG87" s="10">
        <f t="shared" si="87"/>
        <v>0</v>
      </c>
      <c r="FH87" s="11">
        <f t="shared" si="87"/>
        <v>0</v>
      </c>
      <c r="FI87" s="10">
        <f t="shared" si="87"/>
        <v>0</v>
      </c>
      <c r="FJ87" s="11">
        <f t="shared" ref="FJ87:GO87" si="88">SUM(FJ56:FJ86)</f>
        <v>0</v>
      </c>
      <c r="FK87" s="10">
        <f t="shared" si="88"/>
        <v>0</v>
      </c>
      <c r="FL87" s="7">
        <f t="shared" si="88"/>
        <v>0</v>
      </c>
      <c r="FM87" s="11">
        <f t="shared" si="88"/>
        <v>0</v>
      </c>
      <c r="FN87" s="10">
        <f t="shared" si="88"/>
        <v>0</v>
      </c>
      <c r="FO87" s="11">
        <f t="shared" si="88"/>
        <v>0</v>
      </c>
      <c r="FP87" s="10">
        <f t="shared" si="88"/>
        <v>0</v>
      </c>
      <c r="FQ87" s="11">
        <f t="shared" si="88"/>
        <v>0</v>
      </c>
      <c r="FR87" s="10">
        <f t="shared" si="88"/>
        <v>0</v>
      </c>
      <c r="FS87" s="11">
        <f t="shared" si="88"/>
        <v>0</v>
      </c>
      <c r="FT87" s="10">
        <f t="shared" si="88"/>
        <v>0</v>
      </c>
      <c r="FU87" s="11">
        <f t="shared" si="88"/>
        <v>0</v>
      </c>
      <c r="FV87" s="10">
        <f t="shared" si="88"/>
        <v>0</v>
      </c>
      <c r="FW87" s="11">
        <f t="shared" si="88"/>
        <v>0</v>
      </c>
      <c r="FX87" s="10">
        <f t="shared" si="88"/>
        <v>0</v>
      </c>
      <c r="FY87" s="7">
        <f t="shared" si="88"/>
        <v>0</v>
      </c>
      <c r="FZ87" s="7">
        <f t="shared" si="88"/>
        <v>0</v>
      </c>
      <c r="GA87" s="11">
        <f t="shared" si="88"/>
        <v>75</v>
      </c>
      <c r="GB87" s="10">
        <f t="shared" si="88"/>
        <v>0</v>
      </c>
      <c r="GC87" s="11">
        <f t="shared" si="88"/>
        <v>0</v>
      </c>
      <c r="GD87" s="10">
        <f t="shared" si="88"/>
        <v>0</v>
      </c>
      <c r="GE87" s="11">
        <f t="shared" si="88"/>
        <v>0</v>
      </c>
      <c r="GF87" s="10">
        <f t="shared" si="88"/>
        <v>0</v>
      </c>
      <c r="GG87" s="11">
        <f t="shared" si="88"/>
        <v>0</v>
      </c>
      <c r="GH87" s="10">
        <f t="shared" si="88"/>
        <v>0</v>
      </c>
      <c r="GI87" s="7">
        <f t="shared" si="88"/>
        <v>5.4</v>
      </c>
      <c r="GJ87" s="11">
        <f t="shared" si="88"/>
        <v>0</v>
      </c>
      <c r="GK87" s="10">
        <f t="shared" si="88"/>
        <v>0</v>
      </c>
      <c r="GL87" s="11">
        <f t="shared" si="88"/>
        <v>0</v>
      </c>
      <c r="GM87" s="10">
        <f t="shared" si="88"/>
        <v>0</v>
      </c>
      <c r="GN87" s="11">
        <f t="shared" si="88"/>
        <v>30</v>
      </c>
      <c r="GO87" s="10">
        <f t="shared" si="88"/>
        <v>0</v>
      </c>
      <c r="GP87" s="11">
        <f t="shared" ref="GP87:GW87" si="89">SUM(GP56:GP86)</f>
        <v>0</v>
      </c>
      <c r="GQ87" s="10">
        <f t="shared" si="89"/>
        <v>0</v>
      </c>
      <c r="GR87" s="11">
        <f t="shared" si="89"/>
        <v>0</v>
      </c>
      <c r="GS87" s="10">
        <f t="shared" si="89"/>
        <v>0</v>
      </c>
      <c r="GT87" s="11">
        <f t="shared" si="89"/>
        <v>30</v>
      </c>
      <c r="GU87" s="10">
        <f t="shared" si="89"/>
        <v>0</v>
      </c>
      <c r="GV87" s="7">
        <f t="shared" si="89"/>
        <v>20.6</v>
      </c>
      <c r="GW87" s="7">
        <f t="shared" si="89"/>
        <v>26</v>
      </c>
    </row>
    <row r="88" spans="1:205" ht="20.100000000000001" customHeight="1" x14ac:dyDescent="0.25">
      <c r="A88" s="19" t="s">
        <v>188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9"/>
      <c r="GW88" s="13"/>
    </row>
    <row r="89" spans="1:205" x14ac:dyDescent="0.25">
      <c r="A89" s="20">
        <v>1</v>
      </c>
      <c r="B89" s="20">
        <v>1</v>
      </c>
      <c r="C89" s="20"/>
      <c r="D89" s="6" t="s">
        <v>189</v>
      </c>
      <c r="E89" s="3" t="s">
        <v>190</v>
      </c>
      <c r="F89" s="6">
        <f t="shared" ref="F89:F108" si="90">COUNTIF(V89:GU89,"e")</f>
        <v>0</v>
      </c>
      <c r="G89" s="6">
        <f t="shared" ref="G89:G108" si="91">COUNTIF(V89:GU89,"z")</f>
        <v>1</v>
      </c>
      <c r="H89" s="6">
        <f t="shared" ref="H89:H108" si="92">SUM(I89:R89)</f>
        <v>30</v>
      </c>
      <c r="I89" s="6">
        <f t="shared" ref="I89:I108" si="93">V89+AS89+BP89+CM89+DJ89+EG89+FD89+GA89</f>
        <v>30</v>
      </c>
      <c r="J89" s="6">
        <f t="shared" ref="J89:J108" si="94">X89+AU89+BR89+CO89+DL89+EI89+FF89+GC89</f>
        <v>0</v>
      </c>
      <c r="K89" s="6">
        <f t="shared" ref="K89:K108" si="95">Z89+AW89+BT89+CQ89+DN89+EK89+FH89+GE89</f>
        <v>0</v>
      </c>
      <c r="L89" s="6">
        <f t="shared" ref="L89:L108" si="96">AB89+AY89+BV89+CS89+DP89+EM89+FJ89+GG89</f>
        <v>0</v>
      </c>
      <c r="M89" s="6">
        <f t="shared" ref="M89:M108" si="97">AE89+BB89+BY89+CV89+DS89+EP89+FM89+GJ89</f>
        <v>0</v>
      </c>
      <c r="N89" s="6">
        <f t="shared" ref="N89:N108" si="98">AG89+BD89+CA89+CX89+DU89+ER89+FO89+GL89</f>
        <v>0</v>
      </c>
      <c r="O89" s="6">
        <f t="shared" ref="O89:O108" si="99">AI89+BF89+CC89+CZ89+DW89+ET89+FQ89+GN89</f>
        <v>0</v>
      </c>
      <c r="P89" s="6">
        <f t="shared" ref="P89:P108" si="100">AK89+BH89+CE89+DB89+DY89+EV89+FS89+GP89</f>
        <v>0</v>
      </c>
      <c r="Q89" s="6">
        <f t="shared" ref="Q89:Q108" si="101">AM89+BJ89+CG89+DD89+EA89+EX89+FU89+GR89</f>
        <v>0</v>
      </c>
      <c r="R89" s="6">
        <f t="shared" ref="R89:R108" si="102">AO89+BL89+CI89+DF89+EC89+EZ89+FW89+GT89</f>
        <v>0</v>
      </c>
      <c r="S89" s="7">
        <f t="shared" ref="S89:S108" si="103">AR89+BO89+CL89+DI89+EF89+FC89+FZ89+GW89</f>
        <v>2</v>
      </c>
      <c r="T89" s="7">
        <f t="shared" ref="T89:T108" si="104">AQ89+BN89+CK89+DH89+EE89+FB89+FY89+GV89</f>
        <v>0</v>
      </c>
      <c r="U89" s="7">
        <v>1.1000000000000001</v>
      </c>
      <c r="V89" s="11">
        <v>30</v>
      </c>
      <c r="W89" s="10" t="s">
        <v>61</v>
      </c>
      <c r="X89" s="11"/>
      <c r="Y89" s="10"/>
      <c r="Z89" s="11"/>
      <c r="AA89" s="10"/>
      <c r="AB89" s="11"/>
      <c r="AC89" s="10"/>
      <c r="AD89" s="7">
        <v>2</v>
      </c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ref="AR89:AR108" si="105">AD89+AQ89</f>
        <v>2</v>
      </c>
      <c r="AS89" s="11"/>
      <c r="AT89" s="10"/>
      <c r="AU89" s="11"/>
      <c r="AV89" s="10"/>
      <c r="AW89" s="11"/>
      <c r="AX89" s="10"/>
      <c r="AY89" s="11"/>
      <c r="AZ89" s="10"/>
      <c r="BA89" s="7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ref="BO89:BO108" si="106">BA89+BN89</f>
        <v>0</v>
      </c>
      <c r="BP89" s="11"/>
      <c r="BQ89" s="10"/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ref="CL89:CL108" si="107">BX89+CK89</f>
        <v>0</v>
      </c>
      <c r="CM89" s="11"/>
      <c r="CN89" s="10"/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ref="DI89:DI108" si="108">CU89+DH89</f>
        <v>0</v>
      </c>
      <c r="DJ89" s="11"/>
      <c r="DK89" s="10"/>
      <c r="DL89" s="11"/>
      <c r="DM89" s="10"/>
      <c r="DN89" s="11"/>
      <c r="DO89" s="10"/>
      <c r="DP89" s="11"/>
      <c r="DQ89" s="10"/>
      <c r="DR89" s="7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ref="EF89:EF108" si="109">DR89+EE89</f>
        <v>0</v>
      </c>
      <c r="EG89" s="11"/>
      <c r="EH89" s="10"/>
      <c r="EI89" s="11"/>
      <c r="EJ89" s="10"/>
      <c r="EK89" s="11"/>
      <c r="EL89" s="10"/>
      <c r="EM89" s="11"/>
      <c r="EN89" s="10"/>
      <c r="EO89" s="7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ref="FC89:FC108" si="110">EO89+FB89</f>
        <v>0</v>
      </c>
      <c r="FD89" s="11"/>
      <c r="FE89" s="10"/>
      <c r="FF89" s="11"/>
      <c r="FG89" s="10"/>
      <c r="FH89" s="11"/>
      <c r="FI89" s="10"/>
      <c r="FJ89" s="11"/>
      <c r="FK89" s="10"/>
      <c r="FL89" s="7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ref="FZ89:FZ108" si="111">FL89+FY89</f>
        <v>0</v>
      </c>
      <c r="GA89" s="11"/>
      <c r="GB89" s="10"/>
      <c r="GC89" s="11"/>
      <c r="GD89" s="10"/>
      <c r="GE89" s="11"/>
      <c r="GF89" s="10"/>
      <c r="GG89" s="11"/>
      <c r="GH89" s="10"/>
      <c r="GI89" s="7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ref="GW89:GW108" si="112">GI89+GV89</f>
        <v>0</v>
      </c>
    </row>
    <row r="90" spans="1:205" x14ac:dyDescent="0.25">
      <c r="A90" s="20">
        <v>1</v>
      </c>
      <c r="B90" s="20">
        <v>1</v>
      </c>
      <c r="C90" s="20"/>
      <c r="D90" s="6" t="s">
        <v>191</v>
      </c>
      <c r="E90" s="3" t="s">
        <v>192</v>
      </c>
      <c r="F90" s="6">
        <f t="shared" si="90"/>
        <v>0</v>
      </c>
      <c r="G90" s="6">
        <f t="shared" si="91"/>
        <v>1</v>
      </c>
      <c r="H90" s="6">
        <f t="shared" si="92"/>
        <v>30</v>
      </c>
      <c r="I90" s="6">
        <f t="shared" si="93"/>
        <v>30</v>
      </c>
      <c r="J90" s="6">
        <f t="shared" si="94"/>
        <v>0</v>
      </c>
      <c r="K90" s="6">
        <f t="shared" si="95"/>
        <v>0</v>
      </c>
      <c r="L90" s="6">
        <f t="shared" si="96"/>
        <v>0</v>
      </c>
      <c r="M90" s="6">
        <f t="shared" si="97"/>
        <v>0</v>
      </c>
      <c r="N90" s="6">
        <f t="shared" si="98"/>
        <v>0</v>
      </c>
      <c r="O90" s="6">
        <f t="shared" si="99"/>
        <v>0</v>
      </c>
      <c r="P90" s="6">
        <f t="shared" si="100"/>
        <v>0</v>
      </c>
      <c r="Q90" s="6">
        <f t="shared" si="101"/>
        <v>0</v>
      </c>
      <c r="R90" s="6">
        <f t="shared" si="102"/>
        <v>0</v>
      </c>
      <c r="S90" s="7">
        <f t="shared" si="103"/>
        <v>2</v>
      </c>
      <c r="T90" s="7">
        <f t="shared" si="104"/>
        <v>0</v>
      </c>
      <c r="U90" s="7">
        <v>1.1000000000000001</v>
      </c>
      <c r="V90" s="11">
        <v>30</v>
      </c>
      <c r="W90" s="10" t="s">
        <v>61</v>
      </c>
      <c r="X90" s="11"/>
      <c r="Y90" s="10"/>
      <c r="Z90" s="11"/>
      <c r="AA90" s="10"/>
      <c r="AB90" s="11"/>
      <c r="AC90" s="10"/>
      <c r="AD90" s="7">
        <v>2</v>
      </c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5"/>
        <v>2</v>
      </c>
      <c r="AS90" s="11"/>
      <c r="AT90" s="10"/>
      <c r="AU90" s="11"/>
      <c r="AV90" s="10"/>
      <c r="AW90" s="11"/>
      <c r="AX90" s="10"/>
      <c r="AY90" s="11"/>
      <c r="AZ90" s="10"/>
      <c r="BA90" s="7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06"/>
        <v>0</v>
      </c>
      <c r="BP90" s="11"/>
      <c r="BQ90" s="10"/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07"/>
        <v>0</v>
      </c>
      <c r="CM90" s="11"/>
      <c r="CN90" s="10"/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08"/>
        <v>0</v>
      </c>
      <c r="DJ90" s="11"/>
      <c r="DK90" s="10"/>
      <c r="DL90" s="11"/>
      <c r="DM90" s="10"/>
      <c r="DN90" s="11"/>
      <c r="DO90" s="10"/>
      <c r="DP90" s="11"/>
      <c r="DQ90" s="10"/>
      <c r="DR90" s="7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09"/>
        <v>0</v>
      </c>
      <c r="EG90" s="11"/>
      <c r="EH90" s="10"/>
      <c r="EI90" s="11"/>
      <c r="EJ90" s="10"/>
      <c r="EK90" s="11"/>
      <c r="EL90" s="10"/>
      <c r="EM90" s="11"/>
      <c r="EN90" s="10"/>
      <c r="EO90" s="7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10"/>
        <v>0</v>
      </c>
      <c r="FD90" s="11"/>
      <c r="FE90" s="10"/>
      <c r="FF90" s="11"/>
      <c r="FG90" s="10"/>
      <c r="FH90" s="11"/>
      <c r="FI90" s="10"/>
      <c r="FJ90" s="11"/>
      <c r="FK90" s="10"/>
      <c r="FL90" s="7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11"/>
        <v>0</v>
      </c>
      <c r="GA90" s="11"/>
      <c r="GB90" s="10"/>
      <c r="GC90" s="11"/>
      <c r="GD90" s="10"/>
      <c r="GE90" s="11"/>
      <c r="GF90" s="10"/>
      <c r="GG90" s="11"/>
      <c r="GH90" s="10"/>
      <c r="GI90" s="7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2"/>
        <v>0</v>
      </c>
    </row>
    <row r="91" spans="1:205" x14ac:dyDescent="0.25">
      <c r="A91" s="20">
        <v>1</v>
      </c>
      <c r="B91" s="20">
        <v>1</v>
      </c>
      <c r="C91" s="20"/>
      <c r="D91" s="6" t="s">
        <v>193</v>
      </c>
      <c r="E91" s="3" t="s">
        <v>194</v>
      </c>
      <c r="F91" s="6">
        <f t="shared" si="90"/>
        <v>0</v>
      </c>
      <c r="G91" s="6">
        <f t="shared" si="91"/>
        <v>1</v>
      </c>
      <c r="H91" s="6">
        <f t="shared" si="92"/>
        <v>30</v>
      </c>
      <c r="I91" s="6">
        <f t="shared" si="93"/>
        <v>30</v>
      </c>
      <c r="J91" s="6">
        <f t="shared" si="94"/>
        <v>0</v>
      </c>
      <c r="K91" s="6">
        <f t="shared" si="95"/>
        <v>0</v>
      </c>
      <c r="L91" s="6">
        <f t="shared" si="96"/>
        <v>0</v>
      </c>
      <c r="M91" s="6">
        <f t="shared" si="97"/>
        <v>0</v>
      </c>
      <c r="N91" s="6">
        <f t="shared" si="98"/>
        <v>0</v>
      </c>
      <c r="O91" s="6">
        <f t="shared" si="99"/>
        <v>0</v>
      </c>
      <c r="P91" s="6">
        <f t="shared" si="100"/>
        <v>0</v>
      </c>
      <c r="Q91" s="6">
        <f t="shared" si="101"/>
        <v>0</v>
      </c>
      <c r="R91" s="6">
        <f t="shared" si="102"/>
        <v>0</v>
      </c>
      <c r="S91" s="7">
        <f t="shared" si="103"/>
        <v>2</v>
      </c>
      <c r="T91" s="7">
        <f t="shared" si="104"/>
        <v>0</v>
      </c>
      <c r="U91" s="7">
        <v>1.1000000000000001</v>
      </c>
      <c r="V91" s="11">
        <v>30</v>
      </c>
      <c r="W91" s="10" t="s">
        <v>61</v>
      </c>
      <c r="X91" s="11"/>
      <c r="Y91" s="10"/>
      <c r="Z91" s="11"/>
      <c r="AA91" s="10"/>
      <c r="AB91" s="11"/>
      <c r="AC91" s="10"/>
      <c r="AD91" s="7">
        <v>2</v>
      </c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5"/>
        <v>2</v>
      </c>
      <c r="AS91" s="11"/>
      <c r="AT91" s="10"/>
      <c r="AU91" s="11"/>
      <c r="AV91" s="10"/>
      <c r="AW91" s="11"/>
      <c r="AX91" s="10"/>
      <c r="AY91" s="11"/>
      <c r="AZ91" s="10"/>
      <c r="BA91" s="7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06"/>
        <v>0</v>
      </c>
      <c r="BP91" s="11"/>
      <c r="BQ91" s="10"/>
      <c r="BR91" s="11"/>
      <c r="BS91" s="10"/>
      <c r="BT91" s="11"/>
      <c r="BU91" s="10"/>
      <c r="BV91" s="11"/>
      <c r="BW91" s="10"/>
      <c r="BX91" s="7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07"/>
        <v>0</v>
      </c>
      <c r="CM91" s="11"/>
      <c r="CN91" s="10"/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08"/>
        <v>0</v>
      </c>
      <c r="DJ91" s="11"/>
      <c r="DK91" s="10"/>
      <c r="DL91" s="11"/>
      <c r="DM91" s="10"/>
      <c r="DN91" s="11"/>
      <c r="DO91" s="10"/>
      <c r="DP91" s="11"/>
      <c r="DQ91" s="10"/>
      <c r="DR91" s="7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09"/>
        <v>0</v>
      </c>
      <c r="EG91" s="11"/>
      <c r="EH91" s="10"/>
      <c r="EI91" s="11"/>
      <c r="EJ91" s="10"/>
      <c r="EK91" s="11"/>
      <c r="EL91" s="10"/>
      <c r="EM91" s="11"/>
      <c r="EN91" s="10"/>
      <c r="EO91" s="7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10"/>
        <v>0</v>
      </c>
      <c r="FD91" s="11"/>
      <c r="FE91" s="10"/>
      <c r="FF91" s="11"/>
      <c r="FG91" s="10"/>
      <c r="FH91" s="11"/>
      <c r="FI91" s="10"/>
      <c r="FJ91" s="11"/>
      <c r="FK91" s="10"/>
      <c r="FL91" s="7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11"/>
        <v>0</v>
      </c>
      <c r="GA91" s="11"/>
      <c r="GB91" s="10"/>
      <c r="GC91" s="11"/>
      <c r="GD91" s="10"/>
      <c r="GE91" s="11"/>
      <c r="GF91" s="10"/>
      <c r="GG91" s="11"/>
      <c r="GH91" s="10"/>
      <c r="GI91" s="7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2"/>
        <v>0</v>
      </c>
    </row>
    <row r="92" spans="1:205" x14ac:dyDescent="0.25">
      <c r="A92" s="20">
        <v>2</v>
      </c>
      <c r="B92" s="20">
        <v>1</v>
      </c>
      <c r="C92" s="20"/>
      <c r="D92" s="6" t="s">
        <v>195</v>
      </c>
      <c r="E92" s="3" t="s">
        <v>196</v>
      </c>
      <c r="F92" s="6">
        <f t="shared" si="90"/>
        <v>0</v>
      </c>
      <c r="G92" s="6">
        <f t="shared" si="91"/>
        <v>1</v>
      </c>
      <c r="H92" s="6">
        <f t="shared" si="92"/>
        <v>15</v>
      </c>
      <c r="I92" s="6">
        <f t="shared" si="93"/>
        <v>15</v>
      </c>
      <c r="J92" s="6">
        <f t="shared" si="94"/>
        <v>0</v>
      </c>
      <c r="K92" s="6">
        <f t="shared" si="95"/>
        <v>0</v>
      </c>
      <c r="L92" s="6">
        <f t="shared" si="96"/>
        <v>0</v>
      </c>
      <c r="M92" s="6">
        <f t="shared" si="97"/>
        <v>0</v>
      </c>
      <c r="N92" s="6">
        <f t="shared" si="98"/>
        <v>0</v>
      </c>
      <c r="O92" s="6">
        <f t="shared" si="99"/>
        <v>0</v>
      </c>
      <c r="P92" s="6">
        <f t="shared" si="100"/>
        <v>0</v>
      </c>
      <c r="Q92" s="6">
        <f t="shared" si="101"/>
        <v>0</v>
      </c>
      <c r="R92" s="6">
        <f t="shared" si="102"/>
        <v>0</v>
      </c>
      <c r="S92" s="7">
        <f t="shared" si="103"/>
        <v>1</v>
      </c>
      <c r="T92" s="7">
        <f t="shared" si="104"/>
        <v>0</v>
      </c>
      <c r="U92" s="7">
        <v>0.5</v>
      </c>
      <c r="V92" s="11">
        <v>15</v>
      </c>
      <c r="W92" s="10" t="s">
        <v>61</v>
      </c>
      <c r="X92" s="11"/>
      <c r="Y92" s="10"/>
      <c r="Z92" s="11"/>
      <c r="AA92" s="10"/>
      <c r="AB92" s="11"/>
      <c r="AC92" s="10"/>
      <c r="AD92" s="7">
        <v>1</v>
      </c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5"/>
        <v>1</v>
      </c>
      <c r="AS92" s="11"/>
      <c r="AT92" s="10"/>
      <c r="AU92" s="11"/>
      <c r="AV92" s="10"/>
      <c r="AW92" s="11"/>
      <c r="AX92" s="10"/>
      <c r="AY92" s="11"/>
      <c r="AZ92" s="10"/>
      <c r="BA92" s="7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06"/>
        <v>0</v>
      </c>
      <c r="BP92" s="11"/>
      <c r="BQ92" s="10"/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07"/>
        <v>0</v>
      </c>
      <c r="CM92" s="11"/>
      <c r="CN92" s="10"/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08"/>
        <v>0</v>
      </c>
      <c r="DJ92" s="11"/>
      <c r="DK92" s="10"/>
      <c r="DL92" s="11"/>
      <c r="DM92" s="10"/>
      <c r="DN92" s="11"/>
      <c r="DO92" s="10"/>
      <c r="DP92" s="11"/>
      <c r="DQ92" s="10"/>
      <c r="DR92" s="7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09"/>
        <v>0</v>
      </c>
      <c r="EG92" s="11"/>
      <c r="EH92" s="10"/>
      <c r="EI92" s="11"/>
      <c r="EJ92" s="10"/>
      <c r="EK92" s="11"/>
      <c r="EL92" s="10"/>
      <c r="EM92" s="11"/>
      <c r="EN92" s="10"/>
      <c r="EO92" s="7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10"/>
        <v>0</v>
      </c>
      <c r="FD92" s="11"/>
      <c r="FE92" s="10"/>
      <c r="FF92" s="11"/>
      <c r="FG92" s="10"/>
      <c r="FH92" s="11"/>
      <c r="FI92" s="10"/>
      <c r="FJ92" s="11"/>
      <c r="FK92" s="10"/>
      <c r="FL92" s="7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11"/>
        <v>0</v>
      </c>
      <c r="GA92" s="11"/>
      <c r="GB92" s="10"/>
      <c r="GC92" s="11"/>
      <c r="GD92" s="10"/>
      <c r="GE92" s="11"/>
      <c r="GF92" s="10"/>
      <c r="GG92" s="11"/>
      <c r="GH92" s="10"/>
      <c r="GI92" s="7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2"/>
        <v>0</v>
      </c>
    </row>
    <row r="93" spans="1:205" x14ac:dyDescent="0.25">
      <c r="A93" s="20">
        <v>2</v>
      </c>
      <c r="B93" s="20">
        <v>1</v>
      </c>
      <c r="C93" s="20"/>
      <c r="D93" s="6" t="s">
        <v>197</v>
      </c>
      <c r="E93" s="3" t="s">
        <v>198</v>
      </c>
      <c r="F93" s="6">
        <f t="shared" si="90"/>
        <v>0</v>
      </c>
      <c r="G93" s="6">
        <f t="shared" si="91"/>
        <v>1</v>
      </c>
      <c r="H93" s="6">
        <f t="shared" si="92"/>
        <v>15</v>
      </c>
      <c r="I93" s="6">
        <f t="shared" si="93"/>
        <v>15</v>
      </c>
      <c r="J93" s="6">
        <f t="shared" si="94"/>
        <v>0</v>
      </c>
      <c r="K93" s="6">
        <f t="shared" si="95"/>
        <v>0</v>
      </c>
      <c r="L93" s="6">
        <f t="shared" si="96"/>
        <v>0</v>
      </c>
      <c r="M93" s="6">
        <f t="shared" si="97"/>
        <v>0</v>
      </c>
      <c r="N93" s="6">
        <f t="shared" si="98"/>
        <v>0</v>
      </c>
      <c r="O93" s="6">
        <f t="shared" si="99"/>
        <v>0</v>
      </c>
      <c r="P93" s="6">
        <f t="shared" si="100"/>
        <v>0</v>
      </c>
      <c r="Q93" s="6">
        <f t="shared" si="101"/>
        <v>0</v>
      </c>
      <c r="R93" s="6">
        <f t="shared" si="102"/>
        <v>0</v>
      </c>
      <c r="S93" s="7">
        <f t="shared" si="103"/>
        <v>1</v>
      </c>
      <c r="T93" s="7">
        <f t="shared" si="104"/>
        <v>0</v>
      </c>
      <c r="U93" s="7">
        <v>0.5</v>
      </c>
      <c r="V93" s="11">
        <v>15</v>
      </c>
      <c r="W93" s="10" t="s">
        <v>61</v>
      </c>
      <c r="X93" s="11"/>
      <c r="Y93" s="10"/>
      <c r="Z93" s="11"/>
      <c r="AA93" s="10"/>
      <c r="AB93" s="11"/>
      <c r="AC93" s="10"/>
      <c r="AD93" s="7">
        <v>1</v>
      </c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5"/>
        <v>1</v>
      </c>
      <c r="AS93" s="11"/>
      <c r="AT93" s="10"/>
      <c r="AU93" s="11"/>
      <c r="AV93" s="10"/>
      <c r="AW93" s="11"/>
      <c r="AX93" s="10"/>
      <c r="AY93" s="11"/>
      <c r="AZ93" s="10"/>
      <c r="BA93" s="7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06"/>
        <v>0</v>
      </c>
      <c r="BP93" s="11"/>
      <c r="BQ93" s="10"/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07"/>
        <v>0</v>
      </c>
      <c r="CM93" s="11"/>
      <c r="CN93" s="10"/>
      <c r="CO93" s="11"/>
      <c r="CP93" s="10"/>
      <c r="CQ93" s="11"/>
      <c r="CR93" s="10"/>
      <c r="CS93" s="11"/>
      <c r="CT93" s="10"/>
      <c r="CU93" s="7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08"/>
        <v>0</v>
      </c>
      <c r="DJ93" s="11"/>
      <c r="DK93" s="10"/>
      <c r="DL93" s="11"/>
      <c r="DM93" s="10"/>
      <c r="DN93" s="11"/>
      <c r="DO93" s="10"/>
      <c r="DP93" s="11"/>
      <c r="DQ93" s="10"/>
      <c r="DR93" s="7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09"/>
        <v>0</v>
      </c>
      <c r="EG93" s="11"/>
      <c r="EH93" s="10"/>
      <c r="EI93" s="11"/>
      <c r="EJ93" s="10"/>
      <c r="EK93" s="11"/>
      <c r="EL93" s="10"/>
      <c r="EM93" s="11"/>
      <c r="EN93" s="10"/>
      <c r="EO93" s="7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10"/>
        <v>0</v>
      </c>
      <c r="FD93" s="11"/>
      <c r="FE93" s="10"/>
      <c r="FF93" s="11"/>
      <c r="FG93" s="10"/>
      <c r="FH93" s="11"/>
      <c r="FI93" s="10"/>
      <c r="FJ93" s="11"/>
      <c r="FK93" s="10"/>
      <c r="FL93" s="7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11"/>
        <v>0</v>
      </c>
      <c r="GA93" s="11"/>
      <c r="GB93" s="10"/>
      <c r="GC93" s="11"/>
      <c r="GD93" s="10"/>
      <c r="GE93" s="11"/>
      <c r="GF93" s="10"/>
      <c r="GG93" s="11"/>
      <c r="GH93" s="10"/>
      <c r="GI93" s="7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2"/>
        <v>0</v>
      </c>
    </row>
    <row r="94" spans="1:205" x14ac:dyDescent="0.25">
      <c r="A94" s="20">
        <v>2</v>
      </c>
      <c r="B94" s="20">
        <v>1</v>
      </c>
      <c r="C94" s="20"/>
      <c r="D94" s="6" t="s">
        <v>199</v>
      </c>
      <c r="E94" s="3" t="s">
        <v>200</v>
      </c>
      <c r="F94" s="6">
        <f t="shared" si="90"/>
        <v>0</v>
      </c>
      <c r="G94" s="6">
        <f t="shared" si="91"/>
        <v>1</v>
      </c>
      <c r="H94" s="6">
        <f t="shared" si="92"/>
        <v>15</v>
      </c>
      <c r="I94" s="6">
        <f t="shared" si="93"/>
        <v>15</v>
      </c>
      <c r="J94" s="6">
        <f t="shared" si="94"/>
        <v>0</v>
      </c>
      <c r="K94" s="6">
        <f t="shared" si="95"/>
        <v>0</v>
      </c>
      <c r="L94" s="6">
        <f t="shared" si="96"/>
        <v>0</v>
      </c>
      <c r="M94" s="6">
        <f t="shared" si="97"/>
        <v>0</v>
      </c>
      <c r="N94" s="6">
        <f t="shared" si="98"/>
        <v>0</v>
      </c>
      <c r="O94" s="6">
        <f t="shared" si="99"/>
        <v>0</v>
      </c>
      <c r="P94" s="6">
        <f t="shared" si="100"/>
        <v>0</v>
      </c>
      <c r="Q94" s="6">
        <f t="shared" si="101"/>
        <v>0</v>
      </c>
      <c r="R94" s="6">
        <f t="shared" si="102"/>
        <v>0</v>
      </c>
      <c r="S94" s="7">
        <f t="shared" si="103"/>
        <v>1</v>
      </c>
      <c r="T94" s="7">
        <f t="shared" si="104"/>
        <v>0</v>
      </c>
      <c r="U94" s="7">
        <v>0.67</v>
      </c>
      <c r="V94" s="11">
        <v>15</v>
      </c>
      <c r="W94" s="10" t="s">
        <v>61</v>
      </c>
      <c r="X94" s="11"/>
      <c r="Y94" s="10"/>
      <c r="Z94" s="11"/>
      <c r="AA94" s="10"/>
      <c r="AB94" s="11"/>
      <c r="AC94" s="10"/>
      <c r="AD94" s="7">
        <v>1</v>
      </c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5"/>
        <v>1</v>
      </c>
      <c r="AS94" s="11"/>
      <c r="AT94" s="10"/>
      <c r="AU94" s="11"/>
      <c r="AV94" s="10"/>
      <c r="AW94" s="11"/>
      <c r="AX94" s="10"/>
      <c r="AY94" s="11"/>
      <c r="AZ94" s="10"/>
      <c r="BA94" s="7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06"/>
        <v>0</v>
      </c>
      <c r="BP94" s="11"/>
      <c r="BQ94" s="10"/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07"/>
        <v>0</v>
      </c>
      <c r="CM94" s="11"/>
      <c r="CN94" s="10"/>
      <c r="CO94" s="11"/>
      <c r="CP94" s="10"/>
      <c r="CQ94" s="11"/>
      <c r="CR94" s="10"/>
      <c r="CS94" s="11"/>
      <c r="CT94" s="10"/>
      <c r="CU94" s="7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08"/>
        <v>0</v>
      </c>
      <c r="DJ94" s="11"/>
      <c r="DK94" s="10"/>
      <c r="DL94" s="11"/>
      <c r="DM94" s="10"/>
      <c r="DN94" s="11"/>
      <c r="DO94" s="10"/>
      <c r="DP94" s="11"/>
      <c r="DQ94" s="10"/>
      <c r="DR94" s="7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09"/>
        <v>0</v>
      </c>
      <c r="EG94" s="11"/>
      <c r="EH94" s="10"/>
      <c r="EI94" s="11"/>
      <c r="EJ94" s="10"/>
      <c r="EK94" s="11"/>
      <c r="EL94" s="10"/>
      <c r="EM94" s="11"/>
      <c r="EN94" s="10"/>
      <c r="EO94" s="7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10"/>
        <v>0</v>
      </c>
      <c r="FD94" s="11"/>
      <c r="FE94" s="10"/>
      <c r="FF94" s="11"/>
      <c r="FG94" s="10"/>
      <c r="FH94" s="11"/>
      <c r="FI94" s="10"/>
      <c r="FJ94" s="11"/>
      <c r="FK94" s="10"/>
      <c r="FL94" s="7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11"/>
        <v>0</v>
      </c>
      <c r="GA94" s="11"/>
      <c r="GB94" s="10"/>
      <c r="GC94" s="11"/>
      <c r="GD94" s="10"/>
      <c r="GE94" s="11"/>
      <c r="GF94" s="10"/>
      <c r="GG94" s="11"/>
      <c r="GH94" s="10"/>
      <c r="GI94" s="7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2"/>
        <v>0</v>
      </c>
    </row>
    <row r="95" spans="1:205" x14ac:dyDescent="0.25">
      <c r="A95" s="20">
        <v>3</v>
      </c>
      <c r="B95" s="20">
        <v>1</v>
      </c>
      <c r="C95" s="20"/>
      <c r="D95" s="6" t="s">
        <v>201</v>
      </c>
      <c r="E95" s="3" t="s">
        <v>202</v>
      </c>
      <c r="F95" s="6">
        <f t="shared" si="90"/>
        <v>0</v>
      </c>
      <c r="G95" s="6">
        <f t="shared" si="91"/>
        <v>1</v>
      </c>
      <c r="H95" s="6">
        <f t="shared" si="92"/>
        <v>15</v>
      </c>
      <c r="I95" s="6">
        <f t="shared" si="93"/>
        <v>15</v>
      </c>
      <c r="J95" s="6">
        <f t="shared" si="94"/>
        <v>0</v>
      </c>
      <c r="K95" s="6">
        <f t="shared" si="95"/>
        <v>0</v>
      </c>
      <c r="L95" s="6">
        <f t="shared" si="96"/>
        <v>0</v>
      </c>
      <c r="M95" s="6">
        <f t="shared" si="97"/>
        <v>0</v>
      </c>
      <c r="N95" s="6">
        <f t="shared" si="98"/>
        <v>0</v>
      </c>
      <c r="O95" s="6">
        <f t="shared" si="99"/>
        <v>0</v>
      </c>
      <c r="P95" s="6">
        <f t="shared" si="100"/>
        <v>0</v>
      </c>
      <c r="Q95" s="6">
        <f t="shared" si="101"/>
        <v>0</v>
      </c>
      <c r="R95" s="6">
        <f t="shared" si="102"/>
        <v>0</v>
      </c>
      <c r="S95" s="7">
        <f t="shared" si="103"/>
        <v>1</v>
      </c>
      <c r="T95" s="7">
        <f t="shared" si="104"/>
        <v>0</v>
      </c>
      <c r="U95" s="7">
        <v>0.56999999999999995</v>
      </c>
      <c r="V95" s="11"/>
      <c r="W95" s="10"/>
      <c r="X95" s="11"/>
      <c r="Y95" s="10"/>
      <c r="Z95" s="11"/>
      <c r="AA95" s="10"/>
      <c r="AB95" s="11"/>
      <c r="AC95" s="10"/>
      <c r="AD95" s="7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5"/>
        <v>0</v>
      </c>
      <c r="AS95" s="11"/>
      <c r="AT95" s="10"/>
      <c r="AU95" s="11"/>
      <c r="AV95" s="10"/>
      <c r="AW95" s="11"/>
      <c r="AX95" s="10"/>
      <c r="AY95" s="11"/>
      <c r="AZ95" s="10"/>
      <c r="BA95" s="7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06"/>
        <v>0</v>
      </c>
      <c r="BP95" s="11">
        <v>15</v>
      </c>
      <c r="BQ95" s="10" t="s">
        <v>61</v>
      </c>
      <c r="BR95" s="11"/>
      <c r="BS95" s="10"/>
      <c r="BT95" s="11"/>
      <c r="BU95" s="10"/>
      <c r="BV95" s="11"/>
      <c r="BW95" s="10"/>
      <c r="BX95" s="7">
        <v>1</v>
      </c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07"/>
        <v>1</v>
      </c>
      <c r="CM95" s="11"/>
      <c r="CN95" s="10"/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08"/>
        <v>0</v>
      </c>
      <c r="DJ95" s="11"/>
      <c r="DK95" s="10"/>
      <c r="DL95" s="11"/>
      <c r="DM95" s="10"/>
      <c r="DN95" s="11"/>
      <c r="DO95" s="10"/>
      <c r="DP95" s="11"/>
      <c r="DQ95" s="10"/>
      <c r="DR95" s="7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09"/>
        <v>0</v>
      </c>
      <c r="EG95" s="11"/>
      <c r="EH95" s="10"/>
      <c r="EI95" s="11"/>
      <c r="EJ95" s="10"/>
      <c r="EK95" s="11"/>
      <c r="EL95" s="10"/>
      <c r="EM95" s="11"/>
      <c r="EN95" s="10"/>
      <c r="EO95" s="7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10"/>
        <v>0</v>
      </c>
      <c r="FD95" s="11"/>
      <c r="FE95" s="10"/>
      <c r="FF95" s="11"/>
      <c r="FG95" s="10"/>
      <c r="FH95" s="11"/>
      <c r="FI95" s="10"/>
      <c r="FJ95" s="11"/>
      <c r="FK95" s="10"/>
      <c r="FL95" s="7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11"/>
        <v>0</v>
      </c>
      <c r="GA95" s="11"/>
      <c r="GB95" s="10"/>
      <c r="GC95" s="11"/>
      <c r="GD95" s="10"/>
      <c r="GE95" s="11"/>
      <c r="GF95" s="10"/>
      <c r="GG95" s="11"/>
      <c r="GH95" s="10"/>
      <c r="GI95" s="7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2"/>
        <v>0</v>
      </c>
    </row>
    <row r="96" spans="1:205" x14ac:dyDescent="0.25">
      <c r="A96" s="20">
        <v>3</v>
      </c>
      <c r="B96" s="20">
        <v>1</v>
      </c>
      <c r="C96" s="20"/>
      <c r="D96" s="6" t="s">
        <v>203</v>
      </c>
      <c r="E96" s="3" t="s">
        <v>204</v>
      </c>
      <c r="F96" s="6">
        <f t="shared" si="90"/>
        <v>0</v>
      </c>
      <c r="G96" s="6">
        <f t="shared" si="91"/>
        <v>1</v>
      </c>
      <c r="H96" s="6">
        <f t="shared" si="92"/>
        <v>15</v>
      </c>
      <c r="I96" s="6">
        <f t="shared" si="93"/>
        <v>15</v>
      </c>
      <c r="J96" s="6">
        <f t="shared" si="94"/>
        <v>0</v>
      </c>
      <c r="K96" s="6">
        <f t="shared" si="95"/>
        <v>0</v>
      </c>
      <c r="L96" s="6">
        <f t="shared" si="96"/>
        <v>0</v>
      </c>
      <c r="M96" s="6">
        <f t="shared" si="97"/>
        <v>0</v>
      </c>
      <c r="N96" s="6">
        <f t="shared" si="98"/>
        <v>0</v>
      </c>
      <c r="O96" s="6">
        <f t="shared" si="99"/>
        <v>0</v>
      </c>
      <c r="P96" s="6">
        <f t="shared" si="100"/>
        <v>0</v>
      </c>
      <c r="Q96" s="6">
        <f t="shared" si="101"/>
        <v>0</v>
      </c>
      <c r="R96" s="6">
        <f t="shared" si="102"/>
        <v>0</v>
      </c>
      <c r="S96" s="7">
        <f t="shared" si="103"/>
        <v>1</v>
      </c>
      <c r="T96" s="7">
        <f t="shared" si="104"/>
        <v>0</v>
      </c>
      <c r="U96" s="7">
        <v>0.5</v>
      </c>
      <c r="V96" s="11"/>
      <c r="W96" s="10"/>
      <c r="X96" s="11"/>
      <c r="Y96" s="10"/>
      <c r="Z96" s="11"/>
      <c r="AA96" s="10"/>
      <c r="AB96" s="11"/>
      <c r="AC96" s="10"/>
      <c r="AD96" s="7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5"/>
        <v>0</v>
      </c>
      <c r="AS96" s="11"/>
      <c r="AT96" s="10"/>
      <c r="AU96" s="11"/>
      <c r="AV96" s="10"/>
      <c r="AW96" s="11"/>
      <c r="AX96" s="10"/>
      <c r="AY96" s="11"/>
      <c r="AZ96" s="10"/>
      <c r="BA96" s="7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06"/>
        <v>0</v>
      </c>
      <c r="BP96" s="11">
        <v>15</v>
      </c>
      <c r="BQ96" s="10" t="s">
        <v>61</v>
      </c>
      <c r="BR96" s="11"/>
      <c r="BS96" s="10"/>
      <c r="BT96" s="11"/>
      <c r="BU96" s="10"/>
      <c r="BV96" s="11"/>
      <c r="BW96" s="10"/>
      <c r="BX96" s="7">
        <v>1</v>
      </c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07"/>
        <v>1</v>
      </c>
      <c r="CM96" s="11"/>
      <c r="CN96" s="10"/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08"/>
        <v>0</v>
      </c>
      <c r="DJ96" s="11"/>
      <c r="DK96" s="10"/>
      <c r="DL96" s="11"/>
      <c r="DM96" s="10"/>
      <c r="DN96" s="11"/>
      <c r="DO96" s="10"/>
      <c r="DP96" s="11"/>
      <c r="DQ96" s="10"/>
      <c r="DR96" s="7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09"/>
        <v>0</v>
      </c>
      <c r="EG96" s="11"/>
      <c r="EH96" s="10"/>
      <c r="EI96" s="11"/>
      <c r="EJ96" s="10"/>
      <c r="EK96" s="11"/>
      <c r="EL96" s="10"/>
      <c r="EM96" s="11"/>
      <c r="EN96" s="10"/>
      <c r="EO96" s="7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10"/>
        <v>0</v>
      </c>
      <c r="FD96" s="11"/>
      <c r="FE96" s="10"/>
      <c r="FF96" s="11"/>
      <c r="FG96" s="10"/>
      <c r="FH96" s="11"/>
      <c r="FI96" s="10"/>
      <c r="FJ96" s="11"/>
      <c r="FK96" s="10"/>
      <c r="FL96" s="7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11"/>
        <v>0</v>
      </c>
      <c r="GA96" s="11"/>
      <c r="GB96" s="10"/>
      <c r="GC96" s="11"/>
      <c r="GD96" s="10"/>
      <c r="GE96" s="11"/>
      <c r="GF96" s="10"/>
      <c r="GG96" s="11"/>
      <c r="GH96" s="10"/>
      <c r="GI96" s="7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2"/>
        <v>0</v>
      </c>
    </row>
    <row r="97" spans="1:205" x14ac:dyDescent="0.25">
      <c r="A97" s="20">
        <v>4</v>
      </c>
      <c r="B97" s="20">
        <v>1</v>
      </c>
      <c r="C97" s="20"/>
      <c r="D97" s="6" t="s">
        <v>205</v>
      </c>
      <c r="E97" s="3" t="s">
        <v>206</v>
      </c>
      <c r="F97" s="6">
        <f t="shared" si="90"/>
        <v>0</v>
      </c>
      <c r="G97" s="6">
        <f t="shared" si="91"/>
        <v>1</v>
      </c>
      <c r="H97" s="6">
        <f t="shared" si="92"/>
        <v>30</v>
      </c>
      <c r="I97" s="6">
        <f t="shared" si="93"/>
        <v>0</v>
      </c>
      <c r="J97" s="6">
        <f t="shared" si="94"/>
        <v>0</v>
      </c>
      <c r="K97" s="6">
        <f t="shared" si="95"/>
        <v>0</v>
      </c>
      <c r="L97" s="6">
        <f t="shared" si="96"/>
        <v>0</v>
      </c>
      <c r="M97" s="6">
        <f t="shared" si="97"/>
        <v>0</v>
      </c>
      <c r="N97" s="6">
        <f t="shared" si="98"/>
        <v>30</v>
      </c>
      <c r="O97" s="6">
        <f t="shared" si="99"/>
        <v>0</v>
      </c>
      <c r="P97" s="6">
        <f t="shared" si="100"/>
        <v>0</v>
      </c>
      <c r="Q97" s="6">
        <f t="shared" si="101"/>
        <v>0</v>
      </c>
      <c r="R97" s="6">
        <f t="shared" si="102"/>
        <v>0</v>
      </c>
      <c r="S97" s="7">
        <f t="shared" si="103"/>
        <v>3</v>
      </c>
      <c r="T97" s="7">
        <f t="shared" si="104"/>
        <v>3</v>
      </c>
      <c r="U97" s="7">
        <v>1.3</v>
      </c>
      <c r="V97" s="11"/>
      <c r="W97" s="10"/>
      <c r="X97" s="11"/>
      <c r="Y97" s="10"/>
      <c r="Z97" s="11"/>
      <c r="AA97" s="10"/>
      <c r="AB97" s="11"/>
      <c r="AC97" s="10"/>
      <c r="AD97" s="7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5"/>
        <v>0</v>
      </c>
      <c r="AS97" s="11"/>
      <c r="AT97" s="10"/>
      <c r="AU97" s="11"/>
      <c r="AV97" s="10"/>
      <c r="AW97" s="11"/>
      <c r="AX97" s="10"/>
      <c r="AY97" s="11"/>
      <c r="AZ97" s="10"/>
      <c r="BA97" s="7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06"/>
        <v>0</v>
      </c>
      <c r="BP97" s="11"/>
      <c r="BQ97" s="10"/>
      <c r="BR97" s="11"/>
      <c r="BS97" s="10"/>
      <c r="BT97" s="11"/>
      <c r="BU97" s="10"/>
      <c r="BV97" s="11"/>
      <c r="BW97" s="10"/>
      <c r="BX97" s="7"/>
      <c r="BY97" s="11"/>
      <c r="BZ97" s="10"/>
      <c r="CA97" s="11">
        <v>30</v>
      </c>
      <c r="CB97" s="10" t="s">
        <v>61</v>
      </c>
      <c r="CC97" s="11"/>
      <c r="CD97" s="10"/>
      <c r="CE97" s="11"/>
      <c r="CF97" s="10"/>
      <c r="CG97" s="11"/>
      <c r="CH97" s="10"/>
      <c r="CI97" s="11"/>
      <c r="CJ97" s="10"/>
      <c r="CK97" s="7">
        <v>3</v>
      </c>
      <c r="CL97" s="7">
        <f t="shared" si="107"/>
        <v>3</v>
      </c>
      <c r="CM97" s="11"/>
      <c r="CN97" s="10"/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08"/>
        <v>0</v>
      </c>
      <c r="DJ97" s="11"/>
      <c r="DK97" s="10"/>
      <c r="DL97" s="11"/>
      <c r="DM97" s="10"/>
      <c r="DN97" s="11"/>
      <c r="DO97" s="10"/>
      <c r="DP97" s="11"/>
      <c r="DQ97" s="10"/>
      <c r="DR97" s="7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09"/>
        <v>0</v>
      </c>
      <c r="EG97" s="11"/>
      <c r="EH97" s="10"/>
      <c r="EI97" s="11"/>
      <c r="EJ97" s="10"/>
      <c r="EK97" s="11"/>
      <c r="EL97" s="10"/>
      <c r="EM97" s="11"/>
      <c r="EN97" s="10"/>
      <c r="EO97" s="7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10"/>
        <v>0</v>
      </c>
      <c r="FD97" s="11"/>
      <c r="FE97" s="10"/>
      <c r="FF97" s="11"/>
      <c r="FG97" s="10"/>
      <c r="FH97" s="11"/>
      <c r="FI97" s="10"/>
      <c r="FJ97" s="11"/>
      <c r="FK97" s="10"/>
      <c r="FL97" s="7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11"/>
        <v>0</v>
      </c>
      <c r="GA97" s="11"/>
      <c r="GB97" s="10"/>
      <c r="GC97" s="11"/>
      <c r="GD97" s="10"/>
      <c r="GE97" s="11"/>
      <c r="GF97" s="10"/>
      <c r="GG97" s="11"/>
      <c r="GH97" s="10"/>
      <c r="GI97" s="7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2"/>
        <v>0</v>
      </c>
    </row>
    <row r="98" spans="1:205" x14ac:dyDescent="0.25">
      <c r="A98" s="20">
        <v>4</v>
      </c>
      <c r="B98" s="20">
        <v>1</v>
      </c>
      <c r="C98" s="20"/>
      <c r="D98" s="6" t="s">
        <v>207</v>
      </c>
      <c r="E98" s="3" t="s">
        <v>208</v>
      </c>
      <c r="F98" s="6">
        <f t="shared" si="90"/>
        <v>0</v>
      </c>
      <c r="G98" s="6">
        <f t="shared" si="91"/>
        <v>1</v>
      </c>
      <c r="H98" s="6">
        <f t="shared" si="92"/>
        <v>30</v>
      </c>
      <c r="I98" s="6">
        <f t="shared" si="93"/>
        <v>0</v>
      </c>
      <c r="J98" s="6">
        <f t="shared" si="94"/>
        <v>0</v>
      </c>
      <c r="K98" s="6">
        <f t="shared" si="95"/>
        <v>0</v>
      </c>
      <c r="L98" s="6">
        <f t="shared" si="96"/>
        <v>0</v>
      </c>
      <c r="M98" s="6">
        <f t="shared" si="97"/>
        <v>0</v>
      </c>
      <c r="N98" s="6">
        <f t="shared" si="98"/>
        <v>30</v>
      </c>
      <c r="O98" s="6">
        <f t="shared" si="99"/>
        <v>0</v>
      </c>
      <c r="P98" s="6">
        <f t="shared" si="100"/>
        <v>0</v>
      </c>
      <c r="Q98" s="6">
        <f t="shared" si="101"/>
        <v>0</v>
      </c>
      <c r="R98" s="6">
        <f t="shared" si="102"/>
        <v>0</v>
      </c>
      <c r="S98" s="7">
        <f t="shared" si="103"/>
        <v>3</v>
      </c>
      <c r="T98" s="7">
        <f t="shared" si="104"/>
        <v>3</v>
      </c>
      <c r="U98" s="7">
        <v>1.3</v>
      </c>
      <c r="V98" s="11"/>
      <c r="W98" s="10"/>
      <c r="X98" s="11"/>
      <c r="Y98" s="10"/>
      <c r="Z98" s="11"/>
      <c r="AA98" s="10"/>
      <c r="AB98" s="11"/>
      <c r="AC98" s="10"/>
      <c r="AD98" s="7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5"/>
        <v>0</v>
      </c>
      <c r="AS98" s="11"/>
      <c r="AT98" s="10"/>
      <c r="AU98" s="11"/>
      <c r="AV98" s="10"/>
      <c r="AW98" s="11"/>
      <c r="AX98" s="10"/>
      <c r="AY98" s="11"/>
      <c r="AZ98" s="10"/>
      <c r="BA98" s="7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06"/>
        <v>0</v>
      </c>
      <c r="BP98" s="11"/>
      <c r="BQ98" s="10"/>
      <c r="BR98" s="11"/>
      <c r="BS98" s="10"/>
      <c r="BT98" s="11"/>
      <c r="BU98" s="10"/>
      <c r="BV98" s="11"/>
      <c r="BW98" s="10"/>
      <c r="BX98" s="7"/>
      <c r="BY98" s="11"/>
      <c r="BZ98" s="10"/>
      <c r="CA98" s="11">
        <v>30</v>
      </c>
      <c r="CB98" s="10" t="s">
        <v>61</v>
      </c>
      <c r="CC98" s="11"/>
      <c r="CD98" s="10"/>
      <c r="CE98" s="11"/>
      <c r="CF98" s="10"/>
      <c r="CG98" s="11"/>
      <c r="CH98" s="10"/>
      <c r="CI98" s="11"/>
      <c r="CJ98" s="10"/>
      <c r="CK98" s="7">
        <v>3</v>
      </c>
      <c r="CL98" s="7">
        <f t="shared" si="107"/>
        <v>3</v>
      </c>
      <c r="CM98" s="11"/>
      <c r="CN98" s="10"/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08"/>
        <v>0</v>
      </c>
      <c r="DJ98" s="11"/>
      <c r="DK98" s="10"/>
      <c r="DL98" s="11"/>
      <c r="DM98" s="10"/>
      <c r="DN98" s="11"/>
      <c r="DO98" s="10"/>
      <c r="DP98" s="11"/>
      <c r="DQ98" s="10"/>
      <c r="DR98" s="7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09"/>
        <v>0</v>
      </c>
      <c r="EG98" s="11"/>
      <c r="EH98" s="10"/>
      <c r="EI98" s="11"/>
      <c r="EJ98" s="10"/>
      <c r="EK98" s="11"/>
      <c r="EL98" s="10"/>
      <c r="EM98" s="11"/>
      <c r="EN98" s="10"/>
      <c r="EO98" s="7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10"/>
        <v>0</v>
      </c>
      <c r="FD98" s="11"/>
      <c r="FE98" s="10"/>
      <c r="FF98" s="11"/>
      <c r="FG98" s="10"/>
      <c r="FH98" s="11"/>
      <c r="FI98" s="10"/>
      <c r="FJ98" s="11"/>
      <c r="FK98" s="10"/>
      <c r="FL98" s="7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11"/>
        <v>0</v>
      </c>
      <c r="GA98" s="11"/>
      <c r="GB98" s="10"/>
      <c r="GC98" s="11"/>
      <c r="GD98" s="10"/>
      <c r="GE98" s="11"/>
      <c r="GF98" s="10"/>
      <c r="GG98" s="11"/>
      <c r="GH98" s="10"/>
      <c r="GI98" s="7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2"/>
        <v>0</v>
      </c>
    </row>
    <row r="99" spans="1:205" x14ac:dyDescent="0.25">
      <c r="A99" s="20">
        <v>5</v>
      </c>
      <c r="B99" s="20">
        <v>1</v>
      </c>
      <c r="C99" s="20"/>
      <c r="D99" s="6" t="s">
        <v>209</v>
      </c>
      <c r="E99" s="3" t="s">
        <v>210</v>
      </c>
      <c r="F99" s="6">
        <f t="shared" si="90"/>
        <v>0</v>
      </c>
      <c r="G99" s="6">
        <f t="shared" si="91"/>
        <v>1</v>
      </c>
      <c r="H99" s="6">
        <f t="shared" si="92"/>
        <v>60</v>
      </c>
      <c r="I99" s="6">
        <f t="shared" si="93"/>
        <v>0</v>
      </c>
      <c r="J99" s="6">
        <f t="shared" si="94"/>
        <v>0</v>
      </c>
      <c r="K99" s="6">
        <f t="shared" si="95"/>
        <v>0</v>
      </c>
      <c r="L99" s="6">
        <f t="shared" si="96"/>
        <v>0</v>
      </c>
      <c r="M99" s="6">
        <f t="shared" si="97"/>
        <v>0</v>
      </c>
      <c r="N99" s="6">
        <f t="shared" si="98"/>
        <v>60</v>
      </c>
      <c r="O99" s="6">
        <f t="shared" si="99"/>
        <v>0</v>
      </c>
      <c r="P99" s="6">
        <f t="shared" si="100"/>
        <v>0</v>
      </c>
      <c r="Q99" s="6">
        <f t="shared" si="101"/>
        <v>0</v>
      </c>
      <c r="R99" s="6">
        <f t="shared" si="102"/>
        <v>0</v>
      </c>
      <c r="S99" s="7">
        <f t="shared" si="103"/>
        <v>3</v>
      </c>
      <c r="T99" s="7">
        <f t="shared" si="104"/>
        <v>3</v>
      </c>
      <c r="U99" s="7">
        <v>2.2999999999999998</v>
      </c>
      <c r="V99" s="11"/>
      <c r="W99" s="10"/>
      <c r="X99" s="11"/>
      <c r="Y99" s="10"/>
      <c r="Z99" s="11"/>
      <c r="AA99" s="10"/>
      <c r="AB99" s="11"/>
      <c r="AC99" s="10"/>
      <c r="AD99" s="7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5"/>
        <v>0</v>
      </c>
      <c r="AS99" s="11"/>
      <c r="AT99" s="10"/>
      <c r="AU99" s="11"/>
      <c r="AV99" s="10"/>
      <c r="AW99" s="11"/>
      <c r="AX99" s="10"/>
      <c r="AY99" s="11"/>
      <c r="AZ99" s="10"/>
      <c r="BA99" s="7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06"/>
        <v>0</v>
      </c>
      <c r="BP99" s="11"/>
      <c r="BQ99" s="10"/>
      <c r="BR99" s="11"/>
      <c r="BS99" s="10"/>
      <c r="BT99" s="11"/>
      <c r="BU99" s="10"/>
      <c r="BV99" s="11"/>
      <c r="BW99" s="10"/>
      <c r="BX99" s="7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07"/>
        <v>0</v>
      </c>
      <c r="CM99" s="11"/>
      <c r="CN99" s="10"/>
      <c r="CO99" s="11"/>
      <c r="CP99" s="10"/>
      <c r="CQ99" s="11"/>
      <c r="CR99" s="10"/>
      <c r="CS99" s="11"/>
      <c r="CT99" s="10"/>
      <c r="CU99" s="7"/>
      <c r="CV99" s="11"/>
      <c r="CW99" s="10"/>
      <c r="CX99" s="11">
        <v>60</v>
      </c>
      <c r="CY99" s="10" t="s">
        <v>61</v>
      </c>
      <c r="CZ99" s="11"/>
      <c r="DA99" s="10"/>
      <c r="DB99" s="11"/>
      <c r="DC99" s="10"/>
      <c r="DD99" s="11"/>
      <c r="DE99" s="10"/>
      <c r="DF99" s="11"/>
      <c r="DG99" s="10"/>
      <c r="DH99" s="7">
        <v>3</v>
      </c>
      <c r="DI99" s="7">
        <f t="shared" si="108"/>
        <v>3</v>
      </c>
      <c r="DJ99" s="11"/>
      <c r="DK99" s="10"/>
      <c r="DL99" s="11"/>
      <c r="DM99" s="10"/>
      <c r="DN99" s="11"/>
      <c r="DO99" s="10"/>
      <c r="DP99" s="11"/>
      <c r="DQ99" s="10"/>
      <c r="DR99" s="7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09"/>
        <v>0</v>
      </c>
      <c r="EG99" s="11"/>
      <c r="EH99" s="10"/>
      <c r="EI99" s="11"/>
      <c r="EJ99" s="10"/>
      <c r="EK99" s="11"/>
      <c r="EL99" s="10"/>
      <c r="EM99" s="11"/>
      <c r="EN99" s="10"/>
      <c r="EO99" s="7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10"/>
        <v>0</v>
      </c>
      <c r="FD99" s="11"/>
      <c r="FE99" s="10"/>
      <c r="FF99" s="11"/>
      <c r="FG99" s="10"/>
      <c r="FH99" s="11"/>
      <c r="FI99" s="10"/>
      <c r="FJ99" s="11"/>
      <c r="FK99" s="10"/>
      <c r="FL99" s="7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11"/>
        <v>0</v>
      </c>
      <c r="GA99" s="11"/>
      <c r="GB99" s="10"/>
      <c r="GC99" s="11"/>
      <c r="GD99" s="10"/>
      <c r="GE99" s="11"/>
      <c r="GF99" s="10"/>
      <c r="GG99" s="11"/>
      <c r="GH99" s="10"/>
      <c r="GI99" s="7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2"/>
        <v>0</v>
      </c>
    </row>
    <row r="100" spans="1:205" x14ac:dyDescent="0.25">
      <c r="A100" s="20">
        <v>5</v>
      </c>
      <c r="B100" s="20">
        <v>1</v>
      </c>
      <c r="C100" s="20"/>
      <c r="D100" s="6" t="s">
        <v>211</v>
      </c>
      <c r="E100" s="3" t="s">
        <v>212</v>
      </c>
      <c r="F100" s="6">
        <f t="shared" si="90"/>
        <v>0</v>
      </c>
      <c r="G100" s="6">
        <f t="shared" si="91"/>
        <v>1</v>
      </c>
      <c r="H100" s="6">
        <f t="shared" si="92"/>
        <v>60</v>
      </c>
      <c r="I100" s="6">
        <f t="shared" si="93"/>
        <v>0</v>
      </c>
      <c r="J100" s="6">
        <f t="shared" si="94"/>
        <v>0</v>
      </c>
      <c r="K100" s="6">
        <f t="shared" si="95"/>
        <v>0</v>
      </c>
      <c r="L100" s="6">
        <f t="shared" si="96"/>
        <v>0</v>
      </c>
      <c r="M100" s="6">
        <f t="shared" si="97"/>
        <v>0</v>
      </c>
      <c r="N100" s="6">
        <f t="shared" si="98"/>
        <v>60</v>
      </c>
      <c r="O100" s="6">
        <f t="shared" si="99"/>
        <v>0</v>
      </c>
      <c r="P100" s="6">
        <f t="shared" si="100"/>
        <v>0</v>
      </c>
      <c r="Q100" s="6">
        <f t="shared" si="101"/>
        <v>0</v>
      </c>
      <c r="R100" s="6">
        <f t="shared" si="102"/>
        <v>0</v>
      </c>
      <c r="S100" s="7">
        <f t="shared" si="103"/>
        <v>3</v>
      </c>
      <c r="T100" s="7">
        <f t="shared" si="104"/>
        <v>3</v>
      </c>
      <c r="U100" s="7">
        <v>2.2999999999999998</v>
      </c>
      <c r="V100" s="11"/>
      <c r="W100" s="10"/>
      <c r="X100" s="11"/>
      <c r="Y100" s="10"/>
      <c r="Z100" s="11"/>
      <c r="AA100" s="10"/>
      <c r="AB100" s="11"/>
      <c r="AC100" s="10"/>
      <c r="AD100" s="7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5"/>
        <v>0</v>
      </c>
      <c r="AS100" s="11"/>
      <c r="AT100" s="10"/>
      <c r="AU100" s="11"/>
      <c r="AV100" s="10"/>
      <c r="AW100" s="11"/>
      <c r="AX100" s="10"/>
      <c r="AY100" s="11"/>
      <c r="AZ100" s="10"/>
      <c r="BA100" s="7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06"/>
        <v>0</v>
      </c>
      <c r="BP100" s="11"/>
      <c r="BQ100" s="10"/>
      <c r="BR100" s="11"/>
      <c r="BS100" s="10"/>
      <c r="BT100" s="11"/>
      <c r="BU100" s="10"/>
      <c r="BV100" s="11"/>
      <c r="BW100" s="10"/>
      <c r="BX100" s="7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07"/>
        <v>0</v>
      </c>
      <c r="CM100" s="11"/>
      <c r="CN100" s="10"/>
      <c r="CO100" s="11"/>
      <c r="CP100" s="10"/>
      <c r="CQ100" s="11"/>
      <c r="CR100" s="10"/>
      <c r="CS100" s="11"/>
      <c r="CT100" s="10"/>
      <c r="CU100" s="7"/>
      <c r="CV100" s="11"/>
      <c r="CW100" s="10"/>
      <c r="CX100" s="11">
        <v>60</v>
      </c>
      <c r="CY100" s="10" t="s">
        <v>61</v>
      </c>
      <c r="CZ100" s="11"/>
      <c r="DA100" s="10"/>
      <c r="DB100" s="11"/>
      <c r="DC100" s="10"/>
      <c r="DD100" s="11"/>
      <c r="DE100" s="10"/>
      <c r="DF100" s="11"/>
      <c r="DG100" s="10"/>
      <c r="DH100" s="7">
        <v>3</v>
      </c>
      <c r="DI100" s="7">
        <f t="shared" si="108"/>
        <v>3</v>
      </c>
      <c r="DJ100" s="11"/>
      <c r="DK100" s="10"/>
      <c r="DL100" s="11"/>
      <c r="DM100" s="10"/>
      <c r="DN100" s="11"/>
      <c r="DO100" s="10"/>
      <c r="DP100" s="11"/>
      <c r="DQ100" s="10"/>
      <c r="DR100" s="7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09"/>
        <v>0</v>
      </c>
      <c r="EG100" s="11"/>
      <c r="EH100" s="10"/>
      <c r="EI100" s="11"/>
      <c r="EJ100" s="10"/>
      <c r="EK100" s="11"/>
      <c r="EL100" s="10"/>
      <c r="EM100" s="11"/>
      <c r="EN100" s="10"/>
      <c r="EO100" s="7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10"/>
        <v>0</v>
      </c>
      <c r="FD100" s="11"/>
      <c r="FE100" s="10"/>
      <c r="FF100" s="11"/>
      <c r="FG100" s="10"/>
      <c r="FH100" s="11"/>
      <c r="FI100" s="10"/>
      <c r="FJ100" s="11"/>
      <c r="FK100" s="10"/>
      <c r="FL100" s="7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11"/>
        <v>0</v>
      </c>
      <c r="GA100" s="11"/>
      <c r="GB100" s="10"/>
      <c r="GC100" s="11"/>
      <c r="GD100" s="10"/>
      <c r="GE100" s="11"/>
      <c r="GF100" s="10"/>
      <c r="GG100" s="11"/>
      <c r="GH100" s="10"/>
      <c r="GI100" s="7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2"/>
        <v>0</v>
      </c>
    </row>
    <row r="101" spans="1:205" x14ac:dyDescent="0.25">
      <c r="A101" s="20">
        <v>6</v>
      </c>
      <c r="B101" s="20">
        <v>1</v>
      </c>
      <c r="C101" s="20"/>
      <c r="D101" s="6" t="s">
        <v>213</v>
      </c>
      <c r="E101" s="3" t="s">
        <v>214</v>
      </c>
      <c r="F101" s="6">
        <f t="shared" si="90"/>
        <v>1</v>
      </c>
      <c r="G101" s="6">
        <f t="shared" si="91"/>
        <v>0</v>
      </c>
      <c r="H101" s="6">
        <f t="shared" si="92"/>
        <v>60</v>
      </c>
      <c r="I101" s="6">
        <f t="shared" si="93"/>
        <v>0</v>
      </c>
      <c r="J101" s="6">
        <f t="shared" si="94"/>
        <v>0</v>
      </c>
      <c r="K101" s="6">
        <f t="shared" si="95"/>
        <v>0</v>
      </c>
      <c r="L101" s="6">
        <f t="shared" si="96"/>
        <v>0</v>
      </c>
      <c r="M101" s="6">
        <f t="shared" si="97"/>
        <v>0</v>
      </c>
      <c r="N101" s="6">
        <f t="shared" si="98"/>
        <v>60</v>
      </c>
      <c r="O101" s="6">
        <f t="shared" si="99"/>
        <v>0</v>
      </c>
      <c r="P101" s="6">
        <f t="shared" si="100"/>
        <v>0</v>
      </c>
      <c r="Q101" s="6">
        <f t="shared" si="101"/>
        <v>0</v>
      </c>
      <c r="R101" s="6">
        <f t="shared" si="102"/>
        <v>0</v>
      </c>
      <c r="S101" s="7">
        <f t="shared" si="103"/>
        <v>4</v>
      </c>
      <c r="T101" s="7">
        <f t="shared" si="104"/>
        <v>4</v>
      </c>
      <c r="U101" s="7">
        <v>2.4</v>
      </c>
      <c r="V101" s="11"/>
      <c r="W101" s="10"/>
      <c r="X101" s="11"/>
      <c r="Y101" s="10"/>
      <c r="Z101" s="11"/>
      <c r="AA101" s="10"/>
      <c r="AB101" s="11"/>
      <c r="AC101" s="10"/>
      <c r="AD101" s="7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5"/>
        <v>0</v>
      </c>
      <c r="AS101" s="11"/>
      <c r="AT101" s="10"/>
      <c r="AU101" s="11"/>
      <c r="AV101" s="10"/>
      <c r="AW101" s="11"/>
      <c r="AX101" s="10"/>
      <c r="AY101" s="11"/>
      <c r="AZ101" s="10"/>
      <c r="BA101" s="7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06"/>
        <v>0</v>
      </c>
      <c r="BP101" s="11"/>
      <c r="BQ101" s="10"/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07"/>
        <v>0</v>
      </c>
      <c r="CM101" s="11"/>
      <c r="CN101" s="10"/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08"/>
        <v>0</v>
      </c>
      <c r="DJ101" s="11"/>
      <c r="DK101" s="10"/>
      <c r="DL101" s="11"/>
      <c r="DM101" s="10"/>
      <c r="DN101" s="11"/>
      <c r="DO101" s="10"/>
      <c r="DP101" s="11"/>
      <c r="DQ101" s="10"/>
      <c r="DR101" s="7"/>
      <c r="DS101" s="11"/>
      <c r="DT101" s="10"/>
      <c r="DU101" s="11">
        <v>60</v>
      </c>
      <c r="DV101" s="10" t="s">
        <v>77</v>
      </c>
      <c r="DW101" s="11"/>
      <c r="DX101" s="10"/>
      <c r="DY101" s="11"/>
      <c r="DZ101" s="10"/>
      <c r="EA101" s="11"/>
      <c r="EB101" s="10"/>
      <c r="EC101" s="11"/>
      <c r="ED101" s="10"/>
      <c r="EE101" s="7">
        <v>4</v>
      </c>
      <c r="EF101" s="7">
        <f t="shared" si="109"/>
        <v>4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10"/>
        <v>0</v>
      </c>
      <c r="FD101" s="11"/>
      <c r="FE101" s="10"/>
      <c r="FF101" s="11"/>
      <c r="FG101" s="10"/>
      <c r="FH101" s="11"/>
      <c r="FI101" s="10"/>
      <c r="FJ101" s="11"/>
      <c r="FK101" s="10"/>
      <c r="FL101" s="7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11"/>
        <v>0</v>
      </c>
      <c r="GA101" s="11"/>
      <c r="GB101" s="10"/>
      <c r="GC101" s="11"/>
      <c r="GD101" s="10"/>
      <c r="GE101" s="11"/>
      <c r="GF101" s="10"/>
      <c r="GG101" s="11"/>
      <c r="GH101" s="10"/>
      <c r="GI101" s="7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2"/>
        <v>0</v>
      </c>
    </row>
    <row r="102" spans="1:205" x14ac:dyDescent="0.25">
      <c r="A102" s="20">
        <v>6</v>
      </c>
      <c r="B102" s="20">
        <v>1</v>
      </c>
      <c r="C102" s="20"/>
      <c r="D102" s="6" t="s">
        <v>215</v>
      </c>
      <c r="E102" s="3" t="s">
        <v>216</v>
      </c>
      <c r="F102" s="6">
        <f t="shared" si="90"/>
        <v>0</v>
      </c>
      <c r="G102" s="6">
        <f t="shared" si="91"/>
        <v>1</v>
      </c>
      <c r="H102" s="6">
        <f t="shared" si="92"/>
        <v>60</v>
      </c>
      <c r="I102" s="6">
        <f t="shared" si="93"/>
        <v>0</v>
      </c>
      <c r="J102" s="6">
        <f t="shared" si="94"/>
        <v>0</v>
      </c>
      <c r="K102" s="6">
        <f t="shared" si="95"/>
        <v>0</v>
      </c>
      <c r="L102" s="6">
        <f t="shared" si="96"/>
        <v>0</v>
      </c>
      <c r="M102" s="6">
        <f t="shared" si="97"/>
        <v>0</v>
      </c>
      <c r="N102" s="6">
        <f t="shared" si="98"/>
        <v>60</v>
      </c>
      <c r="O102" s="6">
        <f t="shared" si="99"/>
        <v>0</v>
      </c>
      <c r="P102" s="6">
        <f t="shared" si="100"/>
        <v>0</v>
      </c>
      <c r="Q102" s="6">
        <f t="shared" si="101"/>
        <v>0</v>
      </c>
      <c r="R102" s="6">
        <f t="shared" si="102"/>
        <v>0</v>
      </c>
      <c r="S102" s="7">
        <f t="shared" si="103"/>
        <v>4</v>
      </c>
      <c r="T102" s="7">
        <f t="shared" si="104"/>
        <v>4</v>
      </c>
      <c r="U102" s="7">
        <v>2.4</v>
      </c>
      <c r="V102" s="11"/>
      <c r="W102" s="10"/>
      <c r="X102" s="11"/>
      <c r="Y102" s="10"/>
      <c r="Z102" s="11"/>
      <c r="AA102" s="10"/>
      <c r="AB102" s="11"/>
      <c r="AC102" s="10"/>
      <c r="AD102" s="7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5"/>
        <v>0</v>
      </c>
      <c r="AS102" s="11"/>
      <c r="AT102" s="10"/>
      <c r="AU102" s="11"/>
      <c r="AV102" s="10"/>
      <c r="AW102" s="11"/>
      <c r="AX102" s="10"/>
      <c r="AY102" s="11"/>
      <c r="AZ102" s="10"/>
      <c r="BA102" s="7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06"/>
        <v>0</v>
      </c>
      <c r="BP102" s="11"/>
      <c r="BQ102" s="10"/>
      <c r="BR102" s="11"/>
      <c r="BS102" s="10"/>
      <c r="BT102" s="11"/>
      <c r="BU102" s="10"/>
      <c r="BV102" s="11"/>
      <c r="BW102" s="10"/>
      <c r="BX102" s="7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07"/>
        <v>0</v>
      </c>
      <c r="CM102" s="11"/>
      <c r="CN102" s="10"/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08"/>
        <v>0</v>
      </c>
      <c r="DJ102" s="11"/>
      <c r="DK102" s="10"/>
      <c r="DL102" s="11"/>
      <c r="DM102" s="10"/>
      <c r="DN102" s="11"/>
      <c r="DO102" s="10"/>
      <c r="DP102" s="11"/>
      <c r="DQ102" s="10"/>
      <c r="DR102" s="7"/>
      <c r="DS102" s="11"/>
      <c r="DT102" s="10"/>
      <c r="DU102" s="11">
        <v>60</v>
      </c>
      <c r="DV102" s="10" t="s">
        <v>61</v>
      </c>
      <c r="DW102" s="11"/>
      <c r="DX102" s="10"/>
      <c r="DY102" s="11"/>
      <c r="DZ102" s="10"/>
      <c r="EA102" s="11"/>
      <c r="EB102" s="10"/>
      <c r="EC102" s="11"/>
      <c r="ED102" s="10"/>
      <c r="EE102" s="7">
        <v>4</v>
      </c>
      <c r="EF102" s="7">
        <f t="shared" si="109"/>
        <v>4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10"/>
        <v>0</v>
      </c>
      <c r="FD102" s="11"/>
      <c r="FE102" s="10"/>
      <c r="FF102" s="11"/>
      <c r="FG102" s="10"/>
      <c r="FH102" s="11"/>
      <c r="FI102" s="10"/>
      <c r="FJ102" s="11"/>
      <c r="FK102" s="10"/>
      <c r="FL102" s="7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11"/>
        <v>0</v>
      </c>
      <c r="GA102" s="11"/>
      <c r="GB102" s="10"/>
      <c r="GC102" s="11"/>
      <c r="GD102" s="10"/>
      <c r="GE102" s="11"/>
      <c r="GF102" s="10"/>
      <c r="GG102" s="11"/>
      <c r="GH102" s="10"/>
      <c r="GI102" s="7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2"/>
        <v>0</v>
      </c>
    </row>
    <row r="103" spans="1:205" x14ac:dyDescent="0.25">
      <c r="A103" s="20">
        <v>7</v>
      </c>
      <c r="B103" s="20">
        <v>1</v>
      </c>
      <c r="C103" s="20"/>
      <c r="D103" s="6" t="s">
        <v>217</v>
      </c>
      <c r="E103" s="3" t="s">
        <v>218</v>
      </c>
      <c r="F103" s="6">
        <f t="shared" si="90"/>
        <v>1</v>
      </c>
      <c r="G103" s="6">
        <f t="shared" si="91"/>
        <v>1</v>
      </c>
      <c r="H103" s="6">
        <f t="shared" si="92"/>
        <v>45</v>
      </c>
      <c r="I103" s="6">
        <f t="shared" si="93"/>
        <v>30</v>
      </c>
      <c r="J103" s="6">
        <f t="shared" si="94"/>
        <v>15</v>
      </c>
      <c r="K103" s="6">
        <f t="shared" si="95"/>
        <v>0</v>
      </c>
      <c r="L103" s="6">
        <f t="shared" si="96"/>
        <v>0</v>
      </c>
      <c r="M103" s="6">
        <f t="shared" si="97"/>
        <v>0</v>
      </c>
      <c r="N103" s="6">
        <f t="shared" si="98"/>
        <v>0</v>
      </c>
      <c r="O103" s="6">
        <f t="shared" si="99"/>
        <v>0</v>
      </c>
      <c r="P103" s="6">
        <f t="shared" si="100"/>
        <v>0</v>
      </c>
      <c r="Q103" s="6">
        <f t="shared" si="101"/>
        <v>0</v>
      </c>
      <c r="R103" s="6">
        <f t="shared" si="102"/>
        <v>0</v>
      </c>
      <c r="S103" s="7">
        <f t="shared" si="103"/>
        <v>4</v>
      </c>
      <c r="T103" s="7">
        <f t="shared" si="104"/>
        <v>0</v>
      </c>
      <c r="U103" s="7">
        <v>2.0699999999999998</v>
      </c>
      <c r="V103" s="11"/>
      <c r="W103" s="10"/>
      <c r="X103" s="11"/>
      <c r="Y103" s="10"/>
      <c r="Z103" s="11"/>
      <c r="AA103" s="10"/>
      <c r="AB103" s="11"/>
      <c r="AC103" s="10"/>
      <c r="AD103" s="7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5"/>
        <v>0</v>
      </c>
      <c r="AS103" s="11"/>
      <c r="AT103" s="10"/>
      <c r="AU103" s="11"/>
      <c r="AV103" s="10"/>
      <c r="AW103" s="11"/>
      <c r="AX103" s="10"/>
      <c r="AY103" s="11"/>
      <c r="AZ103" s="10"/>
      <c r="BA103" s="7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06"/>
        <v>0</v>
      </c>
      <c r="BP103" s="11">
        <v>30</v>
      </c>
      <c r="BQ103" s="10" t="s">
        <v>77</v>
      </c>
      <c r="BR103" s="11">
        <v>15</v>
      </c>
      <c r="BS103" s="10" t="s">
        <v>61</v>
      </c>
      <c r="BT103" s="11"/>
      <c r="BU103" s="10"/>
      <c r="BV103" s="11"/>
      <c r="BW103" s="10"/>
      <c r="BX103" s="7">
        <v>4</v>
      </c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07"/>
        <v>4</v>
      </c>
      <c r="CM103" s="11"/>
      <c r="CN103" s="10"/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08"/>
        <v>0</v>
      </c>
      <c r="DJ103" s="11"/>
      <c r="DK103" s="10"/>
      <c r="DL103" s="11"/>
      <c r="DM103" s="10"/>
      <c r="DN103" s="11"/>
      <c r="DO103" s="10"/>
      <c r="DP103" s="11"/>
      <c r="DQ103" s="10"/>
      <c r="DR103" s="7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09"/>
        <v>0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10"/>
        <v>0</v>
      </c>
      <c r="FD103" s="11"/>
      <c r="FE103" s="10"/>
      <c r="FF103" s="11"/>
      <c r="FG103" s="10"/>
      <c r="FH103" s="11"/>
      <c r="FI103" s="10"/>
      <c r="FJ103" s="11"/>
      <c r="FK103" s="10"/>
      <c r="FL103" s="7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11"/>
        <v>0</v>
      </c>
      <c r="GA103" s="11"/>
      <c r="GB103" s="10"/>
      <c r="GC103" s="11"/>
      <c r="GD103" s="10"/>
      <c r="GE103" s="11"/>
      <c r="GF103" s="10"/>
      <c r="GG103" s="11"/>
      <c r="GH103" s="10"/>
      <c r="GI103" s="7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2"/>
        <v>0</v>
      </c>
    </row>
    <row r="104" spans="1:205" x14ac:dyDescent="0.25">
      <c r="A104" s="20">
        <v>7</v>
      </c>
      <c r="B104" s="20">
        <v>1</v>
      </c>
      <c r="C104" s="20"/>
      <c r="D104" s="6" t="s">
        <v>219</v>
      </c>
      <c r="E104" s="3" t="s">
        <v>220</v>
      </c>
      <c r="F104" s="6">
        <f t="shared" si="90"/>
        <v>1</v>
      </c>
      <c r="G104" s="6">
        <f t="shared" si="91"/>
        <v>1</v>
      </c>
      <c r="H104" s="6">
        <f t="shared" si="92"/>
        <v>45</v>
      </c>
      <c r="I104" s="6">
        <f t="shared" si="93"/>
        <v>30</v>
      </c>
      <c r="J104" s="6">
        <f t="shared" si="94"/>
        <v>15</v>
      </c>
      <c r="K104" s="6">
        <f t="shared" si="95"/>
        <v>0</v>
      </c>
      <c r="L104" s="6">
        <f t="shared" si="96"/>
        <v>0</v>
      </c>
      <c r="M104" s="6">
        <f t="shared" si="97"/>
        <v>0</v>
      </c>
      <c r="N104" s="6">
        <f t="shared" si="98"/>
        <v>0</v>
      </c>
      <c r="O104" s="6">
        <f t="shared" si="99"/>
        <v>0</v>
      </c>
      <c r="P104" s="6">
        <f t="shared" si="100"/>
        <v>0</v>
      </c>
      <c r="Q104" s="6">
        <f t="shared" si="101"/>
        <v>0</v>
      </c>
      <c r="R104" s="6">
        <f t="shared" si="102"/>
        <v>0</v>
      </c>
      <c r="S104" s="7">
        <f t="shared" si="103"/>
        <v>4</v>
      </c>
      <c r="T104" s="7">
        <f t="shared" si="104"/>
        <v>0</v>
      </c>
      <c r="U104" s="7">
        <v>2.0699999999999998</v>
      </c>
      <c r="V104" s="11"/>
      <c r="W104" s="10"/>
      <c r="X104" s="11"/>
      <c r="Y104" s="10"/>
      <c r="Z104" s="11"/>
      <c r="AA104" s="10"/>
      <c r="AB104" s="11"/>
      <c r="AC104" s="10"/>
      <c r="AD104" s="7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5"/>
        <v>0</v>
      </c>
      <c r="AS104" s="11"/>
      <c r="AT104" s="10"/>
      <c r="AU104" s="11"/>
      <c r="AV104" s="10"/>
      <c r="AW104" s="11"/>
      <c r="AX104" s="10"/>
      <c r="AY104" s="11"/>
      <c r="AZ104" s="10"/>
      <c r="BA104" s="7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06"/>
        <v>0</v>
      </c>
      <c r="BP104" s="11">
        <v>30</v>
      </c>
      <c r="BQ104" s="10" t="s">
        <v>77</v>
      </c>
      <c r="BR104" s="11">
        <v>15</v>
      </c>
      <c r="BS104" s="10" t="s">
        <v>61</v>
      </c>
      <c r="BT104" s="11"/>
      <c r="BU104" s="10"/>
      <c r="BV104" s="11"/>
      <c r="BW104" s="10"/>
      <c r="BX104" s="7">
        <v>4</v>
      </c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07"/>
        <v>4</v>
      </c>
      <c r="CM104" s="11"/>
      <c r="CN104" s="10"/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08"/>
        <v>0</v>
      </c>
      <c r="DJ104" s="11"/>
      <c r="DK104" s="10"/>
      <c r="DL104" s="11"/>
      <c r="DM104" s="10"/>
      <c r="DN104" s="11"/>
      <c r="DO104" s="10"/>
      <c r="DP104" s="11"/>
      <c r="DQ104" s="10"/>
      <c r="DR104" s="7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09"/>
        <v>0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10"/>
        <v>0</v>
      </c>
      <c r="FD104" s="11"/>
      <c r="FE104" s="10"/>
      <c r="FF104" s="11"/>
      <c r="FG104" s="10"/>
      <c r="FH104" s="11"/>
      <c r="FI104" s="10"/>
      <c r="FJ104" s="11"/>
      <c r="FK104" s="10"/>
      <c r="FL104" s="7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11"/>
        <v>0</v>
      </c>
      <c r="GA104" s="11"/>
      <c r="GB104" s="10"/>
      <c r="GC104" s="11"/>
      <c r="GD104" s="10"/>
      <c r="GE104" s="11"/>
      <c r="GF104" s="10"/>
      <c r="GG104" s="11"/>
      <c r="GH104" s="10"/>
      <c r="GI104" s="7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2"/>
        <v>0</v>
      </c>
    </row>
    <row r="105" spans="1:205" x14ac:dyDescent="0.25">
      <c r="A105" s="20">
        <v>8</v>
      </c>
      <c r="B105" s="20">
        <v>1</v>
      </c>
      <c r="C105" s="20"/>
      <c r="D105" s="6" t="s">
        <v>221</v>
      </c>
      <c r="E105" s="3" t="s">
        <v>222</v>
      </c>
      <c r="F105" s="6">
        <f t="shared" si="90"/>
        <v>0</v>
      </c>
      <c r="G105" s="6">
        <f t="shared" si="91"/>
        <v>2</v>
      </c>
      <c r="H105" s="6">
        <f t="shared" si="92"/>
        <v>45</v>
      </c>
      <c r="I105" s="6">
        <f t="shared" si="93"/>
        <v>15</v>
      </c>
      <c r="J105" s="6">
        <f t="shared" si="94"/>
        <v>0</v>
      </c>
      <c r="K105" s="6">
        <f t="shared" si="95"/>
        <v>0</v>
      </c>
      <c r="L105" s="6">
        <f t="shared" si="96"/>
        <v>0</v>
      </c>
      <c r="M105" s="6">
        <f t="shared" si="97"/>
        <v>30</v>
      </c>
      <c r="N105" s="6">
        <f t="shared" si="98"/>
        <v>0</v>
      </c>
      <c r="O105" s="6">
        <f t="shared" si="99"/>
        <v>0</v>
      </c>
      <c r="P105" s="6">
        <f t="shared" si="100"/>
        <v>0</v>
      </c>
      <c r="Q105" s="6">
        <f t="shared" si="101"/>
        <v>0</v>
      </c>
      <c r="R105" s="6">
        <f t="shared" si="102"/>
        <v>0</v>
      </c>
      <c r="S105" s="7">
        <f t="shared" si="103"/>
        <v>4</v>
      </c>
      <c r="T105" s="7">
        <f t="shared" si="104"/>
        <v>3</v>
      </c>
      <c r="U105" s="7">
        <v>1.97</v>
      </c>
      <c r="V105" s="11"/>
      <c r="W105" s="10"/>
      <c r="X105" s="11"/>
      <c r="Y105" s="10"/>
      <c r="Z105" s="11"/>
      <c r="AA105" s="10"/>
      <c r="AB105" s="11"/>
      <c r="AC105" s="10"/>
      <c r="AD105" s="7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5"/>
        <v>0</v>
      </c>
      <c r="AS105" s="11"/>
      <c r="AT105" s="10"/>
      <c r="AU105" s="11"/>
      <c r="AV105" s="10"/>
      <c r="AW105" s="11"/>
      <c r="AX105" s="10"/>
      <c r="AY105" s="11"/>
      <c r="AZ105" s="10"/>
      <c r="BA105" s="7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06"/>
        <v>0</v>
      </c>
      <c r="BP105" s="11"/>
      <c r="BQ105" s="10"/>
      <c r="BR105" s="11"/>
      <c r="BS105" s="10"/>
      <c r="BT105" s="11"/>
      <c r="BU105" s="10"/>
      <c r="BV105" s="11"/>
      <c r="BW105" s="10"/>
      <c r="BX105" s="7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07"/>
        <v>0</v>
      </c>
      <c r="CM105" s="11"/>
      <c r="CN105" s="10"/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08"/>
        <v>0</v>
      </c>
      <c r="DJ105" s="11">
        <v>15</v>
      </c>
      <c r="DK105" s="10" t="s">
        <v>61</v>
      </c>
      <c r="DL105" s="11"/>
      <c r="DM105" s="10"/>
      <c r="DN105" s="11"/>
      <c r="DO105" s="10"/>
      <c r="DP105" s="11"/>
      <c r="DQ105" s="10"/>
      <c r="DR105" s="7">
        <v>1</v>
      </c>
      <c r="DS105" s="11">
        <v>30</v>
      </c>
      <c r="DT105" s="10" t="s">
        <v>61</v>
      </c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>
        <v>3</v>
      </c>
      <c r="EF105" s="7">
        <f t="shared" si="109"/>
        <v>4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10"/>
        <v>0</v>
      </c>
      <c r="FD105" s="11"/>
      <c r="FE105" s="10"/>
      <c r="FF105" s="11"/>
      <c r="FG105" s="10"/>
      <c r="FH105" s="11"/>
      <c r="FI105" s="10"/>
      <c r="FJ105" s="11"/>
      <c r="FK105" s="10"/>
      <c r="FL105" s="7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11"/>
        <v>0</v>
      </c>
      <c r="GA105" s="11"/>
      <c r="GB105" s="10"/>
      <c r="GC105" s="11"/>
      <c r="GD105" s="10"/>
      <c r="GE105" s="11"/>
      <c r="GF105" s="10"/>
      <c r="GG105" s="11"/>
      <c r="GH105" s="10"/>
      <c r="GI105" s="7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2"/>
        <v>0</v>
      </c>
    </row>
    <row r="106" spans="1:205" x14ac:dyDescent="0.25">
      <c r="A106" s="20">
        <v>8</v>
      </c>
      <c r="B106" s="20">
        <v>1</v>
      </c>
      <c r="C106" s="20"/>
      <c r="D106" s="6" t="s">
        <v>223</v>
      </c>
      <c r="E106" s="3" t="s">
        <v>224</v>
      </c>
      <c r="F106" s="6">
        <f t="shared" si="90"/>
        <v>0</v>
      </c>
      <c r="G106" s="6">
        <f t="shared" si="91"/>
        <v>2</v>
      </c>
      <c r="H106" s="6">
        <f t="shared" si="92"/>
        <v>45</v>
      </c>
      <c r="I106" s="6">
        <f t="shared" si="93"/>
        <v>15</v>
      </c>
      <c r="J106" s="6">
        <f t="shared" si="94"/>
        <v>0</v>
      </c>
      <c r="K106" s="6">
        <f t="shared" si="95"/>
        <v>0</v>
      </c>
      <c r="L106" s="6">
        <f t="shared" si="96"/>
        <v>0</v>
      </c>
      <c r="M106" s="6">
        <f t="shared" si="97"/>
        <v>30</v>
      </c>
      <c r="N106" s="6">
        <f t="shared" si="98"/>
        <v>0</v>
      </c>
      <c r="O106" s="6">
        <f t="shared" si="99"/>
        <v>0</v>
      </c>
      <c r="P106" s="6">
        <f t="shared" si="100"/>
        <v>0</v>
      </c>
      <c r="Q106" s="6">
        <f t="shared" si="101"/>
        <v>0</v>
      </c>
      <c r="R106" s="6">
        <f t="shared" si="102"/>
        <v>0</v>
      </c>
      <c r="S106" s="7">
        <f t="shared" si="103"/>
        <v>4</v>
      </c>
      <c r="T106" s="7">
        <f t="shared" si="104"/>
        <v>3</v>
      </c>
      <c r="U106" s="7">
        <v>2</v>
      </c>
      <c r="V106" s="11"/>
      <c r="W106" s="10"/>
      <c r="X106" s="11"/>
      <c r="Y106" s="10"/>
      <c r="Z106" s="11"/>
      <c r="AA106" s="10"/>
      <c r="AB106" s="11"/>
      <c r="AC106" s="10"/>
      <c r="AD106" s="7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5"/>
        <v>0</v>
      </c>
      <c r="AS106" s="11"/>
      <c r="AT106" s="10"/>
      <c r="AU106" s="11"/>
      <c r="AV106" s="10"/>
      <c r="AW106" s="11"/>
      <c r="AX106" s="10"/>
      <c r="AY106" s="11"/>
      <c r="AZ106" s="10"/>
      <c r="BA106" s="7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06"/>
        <v>0</v>
      </c>
      <c r="BP106" s="11"/>
      <c r="BQ106" s="10"/>
      <c r="BR106" s="11"/>
      <c r="BS106" s="10"/>
      <c r="BT106" s="11"/>
      <c r="BU106" s="10"/>
      <c r="BV106" s="11"/>
      <c r="BW106" s="10"/>
      <c r="BX106" s="7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07"/>
        <v>0</v>
      </c>
      <c r="CM106" s="11"/>
      <c r="CN106" s="10"/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08"/>
        <v>0</v>
      </c>
      <c r="DJ106" s="11">
        <v>15</v>
      </c>
      <c r="DK106" s="10" t="s">
        <v>61</v>
      </c>
      <c r="DL106" s="11"/>
      <c r="DM106" s="10"/>
      <c r="DN106" s="11"/>
      <c r="DO106" s="10"/>
      <c r="DP106" s="11"/>
      <c r="DQ106" s="10"/>
      <c r="DR106" s="7">
        <v>1</v>
      </c>
      <c r="DS106" s="11">
        <v>30</v>
      </c>
      <c r="DT106" s="10" t="s">
        <v>61</v>
      </c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>
        <v>3</v>
      </c>
      <c r="EF106" s="7">
        <f t="shared" si="109"/>
        <v>4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10"/>
        <v>0</v>
      </c>
      <c r="FD106" s="11"/>
      <c r="FE106" s="10"/>
      <c r="FF106" s="11"/>
      <c r="FG106" s="10"/>
      <c r="FH106" s="11"/>
      <c r="FI106" s="10"/>
      <c r="FJ106" s="11"/>
      <c r="FK106" s="10"/>
      <c r="FL106" s="7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11"/>
        <v>0</v>
      </c>
      <c r="GA106" s="11"/>
      <c r="GB106" s="10"/>
      <c r="GC106" s="11"/>
      <c r="GD106" s="10"/>
      <c r="GE106" s="11"/>
      <c r="GF106" s="10"/>
      <c r="GG106" s="11"/>
      <c r="GH106" s="10"/>
      <c r="GI106" s="7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2"/>
        <v>0</v>
      </c>
    </row>
    <row r="107" spans="1:205" x14ac:dyDescent="0.25">
      <c r="A107" s="20">
        <v>9</v>
      </c>
      <c r="B107" s="20">
        <v>1</v>
      </c>
      <c r="C107" s="20"/>
      <c r="D107" s="6" t="s">
        <v>225</v>
      </c>
      <c r="E107" s="3" t="s">
        <v>226</v>
      </c>
      <c r="F107" s="6">
        <f t="shared" si="90"/>
        <v>0</v>
      </c>
      <c r="G107" s="6">
        <f t="shared" si="91"/>
        <v>1</v>
      </c>
      <c r="H107" s="6">
        <f t="shared" si="92"/>
        <v>30</v>
      </c>
      <c r="I107" s="6">
        <f t="shared" si="93"/>
        <v>0</v>
      </c>
      <c r="J107" s="6">
        <f t="shared" si="94"/>
        <v>0</v>
      </c>
      <c r="K107" s="6">
        <f t="shared" si="95"/>
        <v>0</v>
      </c>
      <c r="L107" s="6">
        <f t="shared" si="96"/>
        <v>0</v>
      </c>
      <c r="M107" s="6">
        <f t="shared" si="97"/>
        <v>0</v>
      </c>
      <c r="N107" s="6">
        <f t="shared" si="98"/>
        <v>0</v>
      </c>
      <c r="O107" s="6">
        <f t="shared" si="99"/>
        <v>0</v>
      </c>
      <c r="P107" s="6">
        <f t="shared" si="100"/>
        <v>0</v>
      </c>
      <c r="Q107" s="6">
        <f t="shared" si="101"/>
        <v>0</v>
      </c>
      <c r="R107" s="6">
        <f t="shared" si="102"/>
        <v>30</v>
      </c>
      <c r="S107" s="7">
        <f t="shared" si="103"/>
        <v>2</v>
      </c>
      <c r="T107" s="7">
        <f t="shared" si="104"/>
        <v>2</v>
      </c>
      <c r="U107" s="7">
        <v>1</v>
      </c>
      <c r="V107" s="11"/>
      <c r="W107" s="10"/>
      <c r="X107" s="11"/>
      <c r="Y107" s="10"/>
      <c r="Z107" s="11"/>
      <c r="AA107" s="10"/>
      <c r="AB107" s="11"/>
      <c r="AC107" s="10"/>
      <c r="AD107" s="7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105"/>
        <v>0</v>
      </c>
      <c r="AS107" s="11"/>
      <c r="AT107" s="10"/>
      <c r="AU107" s="11"/>
      <c r="AV107" s="10"/>
      <c r="AW107" s="11"/>
      <c r="AX107" s="10"/>
      <c r="AY107" s="11"/>
      <c r="AZ107" s="10"/>
      <c r="BA107" s="7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06"/>
        <v>0</v>
      </c>
      <c r="BP107" s="11"/>
      <c r="BQ107" s="10"/>
      <c r="BR107" s="11"/>
      <c r="BS107" s="10"/>
      <c r="BT107" s="11"/>
      <c r="BU107" s="10"/>
      <c r="BV107" s="11"/>
      <c r="BW107" s="10"/>
      <c r="BX107" s="7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07"/>
        <v>0</v>
      </c>
      <c r="CM107" s="11"/>
      <c r="CN107" s="10"/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08"/>
        <v>0</v>
      </c>
      <c r="DJ107" s="11"/>
      <c r="DK107" s="10"/>
      <c r="DL107" s="11"/>
      <c r="DM107" s="10"/>
      <c r="DN107" s="11"/>
      <c r="DO107" s="10"/>
      <c r="DP107" s="11"/>
      <c r="DQ107" s="10"/>
      <c r="DR107" s="7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09"/>
        <v>0</v>
      </c>
      <c r="EG107" s="11"/>
      <c r="EH107" s="10"/>
      <c r="EI107" s="11"/>
      <c r="EJ107" s="10"/>
      <c r="EK107" s="11"/>
      <c r="EL107" s="10"/>
      <c r="EM107" s="11"/>
      <c r="EN107" s="10"/>
      <c r="EO107" s="7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10"/>
        <v>0</v>
      </c>
      <c r="FD107" s="11"/>
      <c r="FE107" s="10"/>
      <c r="FF107" s="11"/>
      <c r="FG107" s="10"/>
      <c r="FH107" s="11"/>
      <c r="FI107" s="10"/>
      <c r="FJ107" s="11"/>
      <c r="FK107" s="10"/>
      <c r="FL107" s="7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11"/>
        <v>0</v>
      </c>
      <c r="GA107" s="11"/>
      <c r="GB107" s="10"/>
      <c r="GC107" s="11"/>
      <c r="GD107" s="10"/>
      <c r="GE107" s="11"/>
      <c r="GF107" s="10"/>
      <c r="GG107" s="11"/>
      <c r="GH107" s="10"/>
      <c r="GI107" s="7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>
        <v>30</v>
      </c>
      <c r="GU107" s="10" t="s">
        <v>61</v>
      </c>
      <c r="GV107" s="7">
        <v>2</v>
      </c>
      <c r="GW107" s="7">
        <f t="shared" si="112"/>
        <v>2</v>
      </c>
    </row>
    <row r="108" spans="1:205" x14ac:dyDescent="0.25">
      <c r="A108" s="20">
        <v>9</v>
      </c>
      <c r="B108" s="20">
        <v>1</v>
      </c>
      <c r="C108" s="20"/>
      <c r="D108" s="6" t="s">
        <v>227</v>
      </c>
      <c r="E108" s="3" t="s">
        <v>228</v>
      </c>
      <c r="F108" s="6">
        <f t="shared" si="90"/>
        <v>0</v>
      </c>
      <c r="G108" s="6">
        <f t="shared" si="91"/>
        <v>1</v>
      </c>
      <c r="H108" s="6">
        <f t="shared" si="92"/>
        <v>30</v>
      </c>
      <c r="I108" s="6">
        <f t="shared" si="93"/>
        <v>0</v>
      </c>
      <c r="J108" s="6">
        <f t="shared" si="94"/>
        <v>0</v>
      </c>
      <c r="K108" s="6">
        <f t="shared" si="95"/>
        <v>0</v>
      </c>
      <c r="L108" s="6">
        <f t="shared" si="96"/>
        <v>0</v>
      </c>
      <c r="M108" s="6">
        <f t="shared" si="97"/>
        <v>0</v>
      </c>
      <c r="N108" s="6">
        <f t="shared" si="98"/>
        <v>0</v>
      </c>
      <c r="O108" s="6">
        <f t="shared" si="99"/>
        <v>0</v>
      </c>
      <c r="P108" s="6">
        <f t="shared" si="100"/>
        <v>0</v>
      </c>
      <c r="Q108" s="6">
        <f t="shared" si="101"/>
        <v>0</v>
      </c>
      <c r="R108" s="6">
        <f t="shared" si="102"/>
        <v>30</v>
      </c>
      <c r="S108" s="7">
        <f t="shared" si="103"/>
        <v>2</v>
      </c>
      <c r="T108" s="7">
        <f t="shared" si="104"/>
        <v>2</v>
      </c>
      <c r="U108" s="7">
        <v>1.2</v>
      </c>
      <c r="V108" s="11"/>
      <c r="W108" s="10"/>
      <c r="X108" s="11"/>
      <c r="Y108" s="10"/>
      <c r="Z108" s="11"/>
      <c r="AA108" s="10"/>
      <c r="AB108" s="11"/>
      <c r="AC108" s="10"/>
      <c r="AD108" s="7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105"/>
        <v>0</v>
      </c>
      <c r="AS108" s="11"/>
      <c r="AT108" s="10"/>
      <c r="AU108" s="11"/>
      <c r="AV108" s="10"/>
      <c r="AW108" s="11"/>
      <c r="AX108" s="10"/>
      <c r="AY108" s="11"/>
      <c r="AZ108" s="10"/>
      <c r="BA108" s="7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06"/>
        <v>0</v>
      </c>
      <c r="BP108" s="11"/>
      <c r="BQ108" s="10"/>
      <c r="BR108" s="11"/>
      <c r="BS108" s="10"/>
      <c r="BT108" s="11"/>
      <c r="BU108" s="10"/>
      <c r="BV108" s="11"/>
      <c r="BW108" s="10"/>
      <c r="BX108" s="7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07"/>
        <v>0</v>
      </c>
      <c r="CM108" s="11"/>
      <c r="CN108" s="10"/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08"/>
        <v>0</v>
      </c>
      <c r="DJ108" s="11"/>
      <c r="DK108" s="10"/>
      <c r="DL108" s="11"/>
      <c r="DM108" s="10"/>
      <c r="DN108" s="11"/>
      <c r="DO108" s="10"/>
      <c r="DP108" s="11"/>
      <c r="DQ108" s="10"/>
      <c r="DR108" s="7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09"/>
        <v>0</v>
      </c>
      <c r="EG108" s="11"/>
      <c r="EH108" s="10"/>
      <c r="EI108" s="11"/>
      <c r="EJ108" s="10"/>
      <c r="EK108" s="11"/>
      <c r="EL108" s="10"/>
      <c r="EM108" s="11"/>
      <c r="EN108" s="10"/>
      <c r="EO108" s="7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10"/>
        <v>0</v>
      </c>
      <c r="FD108" s="11"/>
      <c r="FE108" s="10"/>
      <c r="FF108" s="11"/>
      <c r="FG108" s="10"/>
      <c r="FH108" s="11"/>
      <c r="FI108" s="10"/>
      <c r="FJ108" s="11"/>
      <c r="FK108" s="10"/>
      <c r="FL108" s="7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11"/>
        <v>0</v>
      </c>
      <c r="GA108" s="11"/>
      <c r="GB108" s="10"/>
      <c r="GC108" s="11"/>
      <c r="GD108" s="10"/>
      <c r="GE108" s="11"/>
      <c r="GF108" s="10"/>
      <c r="GG108" s="11"/>
      <c r="GH108" s="10"/>
      <c r="GI108" s="7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>
        <v>30</v>
      </c>
      <c r="GU108" s="10" t="s">
        <v>61</v>
      </c>
      <c r="GV108" s="7">
        <v>2</v>
      </c>
      <c r="GW108" s="7">
        <f t="shared" si="112"/>
        <v>2</v>
      </c>
    </row>
    <row r="109" spans="1:205" ht="20.100000000000001" customHeight="1" x14ac:dyDescent="0.25">
      <c r="A109" s="19" t="s">
        <v>229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9"/>
      <c r="GW109" s="13"/>
    </row>
    <row r="110" spans="1:205" x14ac:dyDescent="0.25">
      <c r="A110" s="6"/>
      <c r="B110" s="6"/>
      <c r="C110" s="6"/>
      <c r="D110" s="6" t="s">
        <v>230</v>
      </c>
      <c r="E110" s="3" t="s">
        <v>231</v>
      </c>
      <c r="F110" s="6">
        <f>COUNTIF(V110:GU110,"e")</f>
        <v>0</v>
      </c>
      <c r="G110" s="6">
        <f>COUNTIF(V110:GU110,"z")</f>
        <v>1</v>
      </c>
      <c r="H110" s="6">
        <f>SUM(I110:R110)</f>
        <v>15</v>
      </c>
      <c r="I110" s="6">
        <f>V110+AS110+BP110+CM110+DJ110+EG110+FD110+GA110</f>
        <v>0</v>
      </c>
      <c r="J110" s="6">
        <f>X110+AU110+BR110+CO110+DL110+EI110+FF110+GC110</f>
        <v>0</v>
      </c>
      <c r="K110" s="6">
        <f>Z110+AW110+BT110+CQ110+DN110+EK110+FH110+GE110</f>
        <v>0</v>
      </c>
      <c r="L110" s="6">
        <f>AB110+AY110+BV110+CS110+DP110+EM110+FJ110+GG110</f>
        <v>0</v>
      </c>
      <c r="M110" s="6">
        <f>AE110+BB110+BY110+CV110+DS110+EP110+FM110+GJ110</f>
        <v>0</v>
      </c>
      <c r="N110" s="6">
        <f>AG110+BD110+CA110+CX110+DU110+ER110+FO110+GL110</f>
        <v>0</v>
      </c>
      <c r="O110" s="6">
        <f>AI110+BF110+CC110+CZ110+DW110+ET110+FQ110+GN110</f>
        <v>0</v>
      </c>
      <c r="P110" s="6">
        <f>AK110+BH110+CE110+DB110+DY110+EV110+FS110+GP110</f>
        <v>0</v>
      </c>
      <c r="Q110" s="6">
        <f>AM110+BJ110+CG110+DD110+EA110+EX110+FU110+GR110</f>
        <v>15</v>
      </c>
      <c r="R110" s="6">
        <f>AO110+BL110+CI110+DF110+EC110+EZ110+FW110+GT110</f>
        <v>0</v>
      </c>
      <c r="S110" s="7">
        <f>AR110+BO110+CL110+DI110+EF110+FC110+FZ110+GW110</f>
        <v>30</v>
      </c>
      <c r="T110" s="7">
        <f>AQ110+BN110+CK110+DH110+EE110+FB110+FY110+GV110</f>
        <v>30</v>
      </c>
      <c r="U110" s="7">
        <v>15</v>
      </c>
      <c r="V110" s="11"/>
      <c r="W110" s="10"/>
      <c r="X110" s="11"/>
      <c r="Y110" s="10"/>
      <c r="Z110" s="11"/>
      <c r="AA110" s="10"/>
      <c r="AB110" s="11"/>
      <c r="AC110" s="10"/>
      <c r="AD110" s="7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>AD110+AQ110</f>
        <v>0</v>
      </c>
      <c r="AS110" s="11"/>
      <c r="AT110" s="10"/>
      <c r="AU110" s="11"/>
      <c r="AV110" s="10"/>
      <c r="AW110" s="11"/>
      <c r="AX110" s="10"/>
      <c r="AY110" s="11"/>
      <c r="AZ110" s="10"/>
      <c r="BA110" s="7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>BA110+BN110</f>
        <v>0</v>
      </c>
      <c r="BP110" s="11"/>
      <c r="BQ110" s="10"/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>BX110+CK110</f>
        <v>0</v>
      </c>
      <c r="CM110" s="11"/>
      <c r="CN110" s="10"/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>CU110+DH110</f>
        <v>0</v>
      </c>
      <c r="DJ110" s="11"/>
      <c r="DK110" s="10"/>
      <c r="DL110" s="11"/>
      <c r="DM110" s="10"/>
      <c r="DN110" s="11"/>
      <c r="DO110" s="10"/>
      <c r="DP110" s="11"/>
      <c r="DQ110" s="10"/>
      <c r="DR110" s="7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>DR110+EE110</f>
        <v>0</v>
      </c>
      <c r="EG110" s="11"/>
      <c r="EH110" s="10"/>
      <c r="EI110" s="11"/>
      <c r="EJ110" s="10"/>
      <c r="EK110" s="11"/>
      <c r="EL110" s="10"/>
      <c r="EM110" s="11"/>
      <c r="EN110" s="10"/>
      <c r="EO110" s="7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>EO110+FB110</f>
        <v>0</v>
      </c>
      <c r="FD110" s="11"/>
      <c r="FE110" s="10"/>
      <c r="FF110" s="11"/>
      <c r="FG110" s="10"/>
      <c r="FH110" s="11"/>
      <c r="FI110" s="10"/>
      <c r="FJ110" s="11"/>
      <c r="FK110" s="10"/>
      <c r="FL110" s="7"/>
      <c r="FM110" s="11"/>
      <c r="FN110" s="10"/>
      <c r="FO110" s="11"/>
      <c r="FP110" s="10"/>
      <c r="FQ110" s="11"/>
      <c r="FR110" s="10"/>
      <c r="FS110" s="11"/>
      <c r="FT110" s="10"/>
      <c r="FU110" s="11">
        <v>15</v>
      </c>
      <c r="FV110" s="10" t="s">
        <v>61</v>
      </c>
      <c r="FW110" s="11"/>
      <c r="FX110" s="10"/>
      <c r="FY110" s="7">
        <v>30</v>
      </c>
      <c r="FZ110" s="7">
        <f>FL110+FY110</f>
        <v>30</v>
      </c>
      <c r="GA110" s="11"/>
      <c r="GB110" s="10"/>
      <c r="GC110" s="11"/>
      <c r="GD110" s="10"/>
      <c r="GE110" s="11"/>
      <c r="GF110" s="10"/>
      <c r="GG110" s="11"/>
      <c r="GH110" s="10"/>
      <c r="GI110" s="7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>GI110+GV110</f>
        <v>0</v>
      </c>
    </row>
    <row r="111" spans="1:205" ht="15.9" customHeight="1" x14ac:dyDescent="0.25">
      <c r="A111" s="6"/>
      <c r="B111" s="6"/>
      <c r="C111" s="6"/>
      <c r="D111" s="6"/>
      <c r="E111" s="6" t="s">
        <v>82</v>
      </c>
      <c r="F111" s="6">
        <f t="shared" ref="F111:AK111" si="113">SUM(F110:F110)</f>
        <v>0</v>
      </c>
      <c r="G111" s="6">
        <f t="shared" si="113"/>
        <v>1</v>
      </c>
      <c r="H111" s="6">
        <f t="shared" si="113"/>
        <v>15</v>
      </c>
      <c r="I111" s="6">
        <f t="shared" si="113"/>
        <v>0</v>
      </c>
      <c r="J111" s="6">
        <f t="shared" si="113"/>
        <v>0</v>
      </c>
      <c r="K111" s="6">
        <f t="shared" si="113"/>
        <v>0</v>
      </c>
      <c r="L111" s="6">
        <f t="shared" si="113"/>
        <v>0</v>
      </c>
      <c r="M111" s="6">
        <f t="shared" si="113"/>
        <v>0</v>
      </c>
      <c r="N111" s="6">
        <f t="shared" si="113"/>
        <v>0</v>
      </c>
      <c r="O111" s="6">
        <f t="shared" si="113"/>
        <v>0</v>
      </c>
      <c r="P111" s="6">
        <f t="shared" si="113"/>
        <v>0</v>
      </c>
      <c r="Q111" s="6">
        <f t="shared" si="113"/>
        <v>15</v>
      </c>
      <c r="R111" s="6">
        <f t="shared" si="113"/>
        <v>0</v>
      </c>
      <c r="S111" s="7">
        <f t="shared" si="113"/>
        <v>30</v>
      </c>
      <c r="T111" s="7">
        <f t="shared" si="113"/>
        <v>30</v>
      </c>
      <c r="U111" s="7">
        <f t="shared" si="113"/>
        <v>15</v>
      </c>
      <c r="V111" s="11">
        <f t="shared" si="113"/>
        <v>0</v>
      </c>
      <c r="W111" s="10">
        <f t="shared" si="113"/>
        <v>0</v>
      </c>
      <c r="X111" s="11">
        <f t="shared" si="113"/>
        <v>0</v>
      </c>
      <c r="Y111" s="10">
        <f t="shared" si="113"/>
        <v>0</v>
      </c>
      <c r="Z111" s="11">
        <f t="shared" si="113"/>
        <v>0</v>
      </c>
      <c r="AA111" s="10">
        <f t="shared" si="113"/>
        <v>0</v>
      </c>
      <c r="AB111" s="11">
        <f t="shared" si="113"/>
        <v>0</v>
      </c>
      <c r="AC111" s="10">
        <f t="shared" si="113"/>
        <v>0</v>
      </c>
      <c r="AD111" s="7">
        <f t="shared" si="113"/>
        <v>0</v>
      </c>
      <c r="AE111" s="11">
        <f t="shared" si="113"/>
        <v>0</v>
      </c>
      <c r="AF111" s="10">
        <f t="shared" si="113"/>
        <v>0</v>
      </c>
      <c r="AG111" s="11">
        <f t="shared" si="113"/>
        <v>0</v>
      </c>
      <c r="AH111" s="10">
        <f t="shared" si="113"/>
        <v>0</v>
      </c>
      <c r="AI111" s="11">
        <f t="shared" si="113"/>
        <v>0</v>
      </c>
      <c r="AJ111" s="10">
        <f t="shared" si="113"/>
        <v>0</v>
      </c>
      <c r="AK111" s="11">
        <f t="shared" si="113"/>
        <v>0</v>
      </c>
      <c r="AL111" s="10">
        <f t="shared" ref="AL111:BQ111" si="114">SUM(AL110:AL110)</f>
        <v>0</v>
      </c>
      <c r="AM111" s="11">
        <f t="shared" si="114"/>
        <v>0</v>
      </c>
      <c r="AN111" s="10">
        <f t="shared" si="114"/>
        <v>0</v>
      </c>
      <c r="AO111" s="11">
        <f t="shared" si="114"/>
        <v>0</v>
      </c>
      <c r="AP111" s="10">
        <f t="shared" si="114"/>
        <v>0</v>
      </c>
      <c r="AQ111" s="7">
        <f t="shared" si="114"/>
        <v>0</v>
      </c>
      <c r="AR111" s="7">
        <f t="shared" si="114"/>
        <v>0</v>
      </c>
      <c r="AS111" s="11">
        <f t="shared" si="114"/>
        <v>0</v>
      </c>
      <c r="AT111" s="10">
        <f t="shared" si="114"/>
        <v>0</v>
      </c>
      <c r="AU111" s="11">
        <f t="shared" si="114"/>
        <v>0</v>
      </c>
      <c r="AV111" s="10">
        <f t="shared" si="114"/>
        <v>0</v>
      </c>
      <c r="AW111" s="11">
        <f t="shared" si="114"/>
        <v>0</v>
      </c>
      <c r="AX111" s="10">
        <f t="shared" si="114"/>
        <v>0</v>
      </c>
      <c r="AY111" s="11">
        <f t="shared" si="114"/>
        <v>0</v>
      </c>
      <c r="AZ111" s="10">
        <f t="shared" si="114"/>
        <v>0</v>
      </c>
      <c r="BA111" s="7">
        <f t="shared" si="114"/>
        <v>0</v>
      </c>
      <c r="BB111" s="11">
        <f t="shared" si="114"/>
        <v>0</v>
      </c>
      <c r="BC111" s="10">
        <f t="shared" si="114"/>
        <v>0</v>
      </c>
      <c r="BD111" s="11">
        <f t="shared" si="114"/>
        <v>0</v>
      </c>
      <c r="BE111" s="10">
        <f t="shared" si="114"/>
        <v>0</v>
      </c>
      <c r="BF111" s="11">
        <f t="shared" si="114"/>
        <v>0</v>
      </c>
      <c r="BG111" s="10">
        <f t="shared" si="114"/>
        <v>0</v>
      </c>
      <c r="BH111" s="11">
        <f t="shared" si="114"/>
        <v>0</v>
      </c>
      <c r="BI111" s="10">
        <f t="shared" si="114"/>
        <v>0</v>
      </c>
      <c r="BJ111" s="11">
        <f t="shared" si="114"/>
        <v>0</v>
      </c>
      <c r="BK111" s="10">
        <f t="shared" si="114"/>
        <v>0</v>
      </c>
      <c r="BL111" s="11">
        <f t="shared" si="114"/>
        <v>0</v>
      </c>
      <c r="BM111" s="10">
        <f t="shared" si="114"/>
        <v>0</v>
      </c>
      <c r="BN111" s="7">
        <f t="shared" si="114"/>
        <v>0</v>
      </c>
      <c r="BO111" s="7">
        <f t="shared" si="114"/>
        <v>0</v>
      </c>
      <c r="BP111" s="11">
        <f t="shared" si="114"/>
        <v>0</v>
      </c>
      <c r="BQ111" s="10">
        <f t="shared" si="114"/>
        <v>0</v>
      </c>
      <c r="BR111" s="11">
        <f t="shared" ref="BR111:CW111" si="115">SUM(BR110:BR110)</f>
        <v>0</v>
      </c>
      <c r="BS111" s="10">
        <f t="shared" si="115"/>
        <v>0</v>
      </c>
      <c r="BT111" s="11">
        <f t="shared" si="115"/>
        <v>0</v>
      </c>
      <c r="BU111" s="10">
        <f t="shared" si="115"/>
        <v>0</v>
      </c>
      <c r="BV111" s="11">
        <f t="shared" si="115"/>
        <v>0</v>
      </c>
      <c r="BW111" s="10">
        <f t="shared" si="115"/>
        <v>0</v>
      </c>
      <c r="BX111" s="7">
        <f t="shared" si="115"/>
        <v>0</v>
      </c>
      <c r="BY111" s="11">
        <f t="shared" si="115"/>
        <v>0</v>
      </c>
      <c r="BZ111" s="10">
        <f t="shared" si="115"/>
        <v>0</v>
      </c>
      <c r="CA111" s="11">
        <f t="shared" si="115"/>
        <v>0</v>
      </c>
      <c r="CB111" s="10">
        <f t="shared" si="115"/>
        <v>0</v>
      </c>
      <c r="CC111" s="11">
        <f t="shared" si="115"/>
        <v>0</v>
      </c>
      <c r="CD111" s="10">
        <f t="shared" si="115"/>
        <v>0</v>
      </c>
      <c r="CE111" s="11">
        <f t="shared" si="115"/>
        <v>0</v>
      </c>
      <c r="CF111" s="10">
        <f t="shared" si="115"/>
        <v>0</v>
      </c>
      <c r="CG111" s="11">
        <f t="shared" si="115"/>
        <v>0</v>
      </c>
      <c r="CH111" s="10">
        <f t="shared" si="115"/>
        <v>0</v>
      </c>
      <c r="CI111" s="11">
        <f t="shared" si="115"/>
        <v>0</v>
      </c>
      <c r="CJ111" s="10">
        <f t="shared" si="115"/>
        <v>0</v>
      </c>
      <c r="CK111" s="7">
        <f t="shared" si="115"/>
        <v>0</v>
      </c>
      <c r="CL111" s="7">
        <f t="shared" si="115"/>
        <v>0</v>
      </c>
      <c r="CM111" s="11">
        <f t="shared" si="115"/>
        <v>0</v>
      </c>
      <c r="CN111" s="10">
        <f t="shared" si="115"/>
        <v>0</v>
      </c>
      <c r="CO111" s="11">
        <f t="shared" si="115"/>
        <v>0</v>
      </c>
      <c r="CP111" s="10">
        <f t="shared" si="115"/>
        <v>0</v>
      </c>
      <c r="CQ111" s="11">
        <f t="shared" si="115"/>
        <v>0</v>
      </c>
      <c r="CR111" s="10">
        <f t="shared" si="115"/>
        <v>0</v>
      </c>
      <c r="CS111" s="11">
        <f t="shared" si="115"/>
        <v>0</v>
      </c>
      <c r="CT111" s="10">
        <f t="shared" si="115"/>
        <v>0</v>
      </c>
      <c r="CU111" s="7">
        <f t="shared" si="115"/>
        <v>0</v>
      </c>
      <c r="CV111" s="11">
        <f t="shared" si="115"/>
        <v>0</v>
      </c>
      <c r="CW111" s="10">
        <f t="shared" si="115"/>
        <v>0</v>
      </c>
      <c r="CX111" s="11">
        <f t="shared" ref="CX111:EC111" si="116">SUM(CX110:CX110)</f>
        <v>0</v>
      </c>
      <c r="CY111" s="10">
        <f t="shared" si="116"/>
        <v>0</v>
      </c>
      <c r="CZ111" s="11">
        <f t="shared" si="116"/>
        <v>0</v>
      </c>
      <c r="DA111" s="10">
        <f t="shared" si="116"/>
        <v>0</v>
      </c>
      <c r="DB111" s="11">
        <f t="shared" si="116"/>
        <v>0</v>
      </c>
      <c r="DC111" s="10">
        <f t="shared" si="116"/>
        <v>0</v>
      </c>
      <c r="DD111" s="11">
        <f t="shared" si="116"/>
        <v>0</v>
      </c>
      <c r="DE111" s="10">
        <f t="shared" si="116"/>
        <v>0</v>
      </c>
      <c r="DF111" s="11">
        <f t="shared" si="116"/>
        <v>0</v>
      </c>
      <c r="DG111" s="10">
        <f t="shared" si="116"/>
        <v>0</v>
      </c>
      <c r="DH111" s="7">
        <f t="shared" si="116"/>
        <v>0</v>
      </c>
      <c r="DI111" s="7">
        <f t="shared" si="116"/>
        <v>0</v>
      </c>
      <c r="DJ111" s="11">
        <f t="shared" si="116"/>
        <v>0</v>
      </c>
      <c r="DK111" s="10">
        <f t="shared" si="116"/>
        <v>0</v>
      </c>
      <c r="DL111" s="11">
        <f t="shared" si="116"/>
        <v>0</v>
      </c>
      <c r="DM111" s="10">
        <f t="shared" si="116"/>
        <v>0</v>
      </c>
      <c r="DN111" s="11">
        <f t="shared" si="116"/>
        <v>0</v>
      </c>
      <c r="DO111" s="10">
        <f t="shared" si="116"/>
        <v>0</v>
      </c>
      <c r="DP111" s="11">
        <f t="shared" si="116"/>
        <v>0</v>
      </c>
      <c r="DQ111" s="10">
        <f t="shared" si="116"/>
        <v>0</v>
      </c>
      <c r="DR111" s="7">
        <f t="shared" si="116"/>
        <v>0</v>
      </c>
      <c r="DS111" s="11">
        <f t="shared" si="116"/>
        <v>0</v>
      </c>
      <c r="DT111" s="10">
        <f t="shared" si="116"/>
        <v>0</v>
      </c>
      <c r="DU111" s="11">
        <f t="shared" si="116"/>
        <v>0</v>
      </c>
      <c r="DV111" s="10">
        <f t="shared" si="116"/>
        <v>0</v>
      </c>
      <c r="DW111" s="11">
        <f t="shared" si="116"/>
        <v>0</v>
      </c>
      <c r="DX111" s="10">
        <f t="shared" si="116"/>
        <v>0</v>
      </c>
      <c r="DY111" s="11">
        <f t="shared" si="116"/>
        <v>0</v>
      </c>
      <c r="DZ111" s="10">
        <f t="shared" si="116"/>
        <v>0</v>
      </c>
      <c r="EA111" s="11">
        <f t="shared" si="116"/>
        <v>0</v>
      </c>
      <c r="EB111" s="10">
        <f t="shared" si="116"/>
        <v>0</v>
      </c>
      <c r="EC111" s="11">
        <f t="shared" si="116"/>
        <v>0</v>
      </c>
      <c r="ED111" s="10">
        <f t="shared" ref="ED111:FI111" si="117">SUM(ED110:ED110)</f>
        <v>0</v>
      </c>
      <c r="EE111" s="7">
        <f t="shared" si="117"/>
        <v>0</v>
      </c>
      <c r="EF111" s="7">
        <f t="shared" si="117"/>
        <v>0</v>
      </c>
      <c r="EG111" s="11">
        <f t="shared" si="117"/>
        <v>0</v>
      </c>
      <c r="EH111" s="10">
        <f t="shared" si="117"/>
        <v>0</v>
      </c>
      <c r="EI111" s="11">
        <f t="shared" si="117"/>
        <v>0</v>
      </c>
      <c r="EJ111" s="10">
        <f t="shared" si="117"/>
        <v>0</v>
      </c>
      <c r="EK111" s="11">
        <f t="shared" si="117"/>
        <v>0</v>
      </c>
      <c r="EL111" s="10">
        <f t="shared" si="117"/>
        <v>0</v>
      </c>
      <c r="EM111" s="11">
        <f t="shared" si="117"/>
        <v>0</v>
      </c>
      <c r="EN111" s="10">
        <f t="shared" si="117"/>
        <v>0</v>
      </c>
      <c r="EO111" s="7">
        <f t="shared" si="117"/>
        <v>0</v>
      </c>
      <c r="EP111" s="11">
        <f t="shared" si="117"/>
        <v>0</v>
      </c>
      <c r="EQ111" s="10">
        <f t="shared" si="117"/>
        <v>0</v>
      </c>
      <c r="ER111" s="11">
        <f t="shared" si="117"/>
        <v>0</v>
      </c>
      <c r="ES111" s="10">
        <f t="shared" si="117"/>
        <v>0</v>
      </c>
      <c r="ET111" s="11">
        <f t="shared" si="117"/>
        <v>0</v>
      </c>
      <c r="EU111" s="10">
        <f t="shared" si="117"/>
        <v>0</v>
      </c>
      <c r="EV111" s="11">
        <f t="shared" si="117"/>
        <v>0</v>
      </c>
      <c r="EW111" s="10">
        <f t="shared" si="117"/>
        <v>0</v>
      </c>
      <c r="EX111" s="11">
        <f t="shared" si="117"/>
        <v>0</v>
      </c>
      <c r="EY111" s="10">
        <f t="shared" si="117"/>
        <v>0</v>
      </c>
      <c r="EZ111" s="11">
        <f t="shared" si="117"/>
        <v>0</v>
      </c>
      <c r="FA111" s="10">
        <f t="shared" si="117"/>
        <v>0</v>
      </c>
      <c r="FB111" s="7">
        <f t="shared" si="117"/>
        <v>0</v>
      </c>
      <c r="FC111" s="7">
        <f t="shared" si="117"/>
        <v>0</v>
      </c>
      <c r="FD111" s="11">
        <f t="shared" si="117"/>
        <v>0</v>
      </c>
      <c r="FE111" s="10">
        <f t="shared" si="117"/>
        <v>0</v>
      </c>
      <c r="FF111" s="11">
        <f t="shared" si="117"/>
        <v>0</v>
      </c>
      <c r="FG111" s="10">
        <f t="shared" si="117"/>
        <v>0</v>
      </c>
      <c r="FH111" s="11">
        <f t="shared" si="117"/>
        <v>0</v>
      </c>
      <c r="FI111" s="10">
        <f t="shared" si="117"/>
        <v>0</v>
      </c>
      <c r="FJ111" s="11">
        <f t="shared" ref="FJ111:GO111" si="118">SUM(FJ110:FJ110)</f>
        <v>0</v>
      </c>
      <c r="FK111" s="10">
        <f t="shared" si="118"/>
        <v>0</v>
      </c>
      <c r="FL111" s="7">
        <f t="shared" si="118"/>
        <v>0</v>
      </c>
      <c r="FM111" s="11">
        <f t="shared" si="118"/>
        <v>0</v>
      </c>
      <c r="FN111" s="10">
        <f t="shared" si="118"/>
        <v>0</v>
      </c>
      <c r="FO111" s="11">
        <f t="shared" si="118"/>
        <v>0</v>
      </c>
      <c r="FP111" s="10">
        <f t="shared" si="118"/>
        <v>0</v>
      </c>
      <c r="FQ111" s="11">
        <f t="shared" si="118"/>
        <v>0</v>
      </c>
      <c r="FR111" s="10">
        <f t="shared" si="118"/>
        <v>0</v>
      </c>
      <c r="FS111" s="11">
        <f t="shared" si="118"/>
        <v>0</v>
      </c>
      <c r="FT111" s="10">
        <f t="shared" si="118"/>
        <v>0</v>
      </c>
      <c r="FU111" s="11">
        <f t="shared" si="118"/>
        <v>15</v>
      </c>
      <c r="FV111" s="10">
        <f t="shared" si="118"/>
        <v>0</v>
      </c>
      <c r="FW111" s="11">
        <f t="shared" si="118"/>
        <v>0</v>
      </c>
      <c r="FX111" s="10">
        <f t="shared" si="118"/>
        <v>0</v>
      </c>
      <c r="FY111" s="7">
        <f t="shared" si="118"/>
        <v>30</v>
      </c>
      <c r="FZ111" s="7">
        <f t="shared" si="118"/>
        <v>30</v>
      </c>
      <c r="GA111" s="11">
        <f t="shared" si="118"/>
        <v>0</v>
      </c>
      <c r="GB111" s="10">
        <f t="shared" si="118"/>
        <v>0</v>
      </c>
      <c r="GC111" s="11">
        <f t="shared" si="118"/>
        <v>0</v>
      </c>
      <c r="GD111" s="10">
        <f t="shared" si="118"/>
        <v>0</v>
      </c>
      <c r="GE111" s="11">
        <f t="shared" si="118"/>
        <v>0</v>
      </c>
      <c r="GF111" s="10">
        <f t="shared" si="118"/>
        <v>0</v>
      </c>
      <c r="GG111" s="11">
        <f t="shared" si="118"/>
        <v>0</v>
      </c>
      <c r="GH111" s="10">
        <f t="shared" si="118"/>
        <v>0</v>
      </c>
      <c r="GI111" s="7">
        <f t="shared" si="118"/>
        <v>0</v>
      </c>
      <c r="GJ111" s="11">
        <f t="shared" si="118"/>
        <v>0</v>
      </c>
      <c r="GK111" s="10">
        <f t="shared" si="118"/>
        <v>0</v>
      </c>
      <c r="GL111" s="11">
        <f t="shared" si="118"/>
        <v>0</v>
      </c>
      <c r="GM111" s="10">
        <f t="shared" si="118"/>
        <v>0</v>
      </c>
      <c r="GN111" s="11">
        <f t="shared" si="118"/>
        <v>0</v>
      </c>
      <c r="GO111" s="10">
        <f t="shared" si="118"/>
        <v>0</v>
      </c>
      <c r="GP111" s="11">
        <f t="shared" ref="GP111:GW111" si="119">SUM(GP110:GP110)</f>
        <v>0</v>
      </c>
      <c r="GQ111" s="10">
        <f t="shared" si="119"/>
        <v>0</v>
      </c>
      <c r="GR111" s="11">
        <f t="shared" si="119"/>
        <v>0</v>
      </c>
      <c r="GS111" s="10">
        <f t="shared" si="119"/>
        <v>0</v>
      </c>
      <c r="GT111" s="11">
        <f t="shared" si="119"/>
        <v>0</v>
      </c>
      <c r="GU111" s="10">
        <f t="shared" si="119"/>
        <v>0</v>
      </c>
      <c r="GV111" s="7">
        <f t="shared" si="119"/>
        <v>0</v>
      </c>
      <c r="GW111" s="7">
        <f t="shared" si="119"/>
        <v>0</v>
      </c>
    </row>
    <row r="112" spans="1:205" ht="20.100000000000001" customHeight="1" x14ac:dyDescent="0.25">
      <c r="A112" s="19" t="s">
        <v>232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9"/>
      <c r="GW112" s="13"/>
    </row>
    <row r="113" spans="1:205" x14ac:dyDescent="0.25">
      <c r="A113" s="6"/>
      <c r="B113" s="6"/>
      <c r="C113" s="6"/>
      <c r="D113" s="6" t="s">
        <v>233</v>
      </c>
      <c r="E113" s="3" t="s">
        <v>234</v>
      </c>
      <c r="F113" s="6">
        <f>COUNTIF(V113:GU113,"e")</f>
        <v>0</v>
      </c>
      <c r="G113" s="6">
        <f>COUNTIF(V113:GU113,"z")</f>
        <v>1</v>
      </c>
      <c r="H113" s="6">
        <f>SUM(I113:R113)</f>
        <v>0</v>
      </c>
      <c r="I113" s="6">
        <f>V113+AS113+BP113+CM113+DJ113+EG113+FD113+GA113</f>
        <v>0</v>
      </c>
      <c r="J113" s="6">
        <f>X113+AU113+BR113+CO113+DL113+EI113+FF113+GC113</f>
        <v>0</v>
      </c>
      <c r="K113" s="6">
        <f>Z113+AW113+BT113+CQ113+DN113+EK113+FH113+GE113</f>
        <v>0</v>
      </c>
      <c r="L113" s="6">
        <f>AB113+AY113+BV113+CS113+DP113+EM113+FJ113+GG113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>
        <v>0</v>
      </c>
      <c r="W113" s="10" t="s">
        <v>61</v>
      </c>
      <c r="X113" s="11"/>
      <c r="Y113" s="10"/>
      <c r="Z113" s="11"/>
      <c r="AA113" s="10"/>
      <c r="AB113" s="11"/>
      <c r="AC113" s="10"/>
      <c r="AD113" s="7">
        <v>0</v>
      </c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AD113+AQ113</f>
        <v>0</v>
      </c>
      <c r="AS113" s="11"/>
      <c r="AT113" s="10"/>
      <c r="AU113" s="11"/>
      <c r="AV113" s="10"/>
      <c r="AW113" s="11"/>
      <c r="AX113" s="10"/>
      <c r="AY113" s="11"/>
      <c r="AZ113" s="10"/>
      <c r="BA113" s="7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BA113+BN113</f>
        <v>0</v>
      </c>
      <c r="BP113" s="11"/>
      <c r="BQ113" s="10"/>
      <c r="BR113" s="11"/>
      <c r="BS113" s="10"/>
      <c r="BT113" s="11"/>
      <c r="BU113" s="10"/>
      <c r="BV113" s="11"/>
      <c r="BW113" s="10"/>
      <c r="BX113" s="7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BX113+CK113</f>
        <v>0</v>
      </c>
      <c r="CM113" s="11"/>
      <c r="CN113" s="10"/>
      <c r="CO113" s="11"/>
      <c r="CP113" s="10"/>
      <c r="CQ113" s="11"/>
      <c r="CR113" s="10"/>
      <c r="CS113" s="11"/>
      <c r="CT113" s="10"/>
      <c r="CU113" s="7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CU113+DH113</f>
        <v>0</v>
      </c>
      <c r="DJ113" s="11"/>
      <c r="DK113" s="10"/>
      <c r="DL113" s="11"/>
      <c r="DM113" s="10"/>
      <c r="DN113" s="11"/>
      <c r="DO113" s="10"/>
      <c r="DP113" s="11"/>
      <c r="DQ113" s="10"/>
      <c r="DR113" s="7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DR113+EE113</f>
        <v>0</v>
      </c>
      <c r="EG113" s="11"/>
      <c r="EH113" s="10"/>
      <c r="EI113" s="11"/>
      <c r="EJ113" s="10"/>
      <c r="EK113" s="11"/>
      <c r="EL113" s="10"/>
      <c r="EM113" s="11"/>
      <c r="EN113" s="10"/>
      <c r="EO113" s="7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EO113+FB113</f>
        <v>0</v>
      </c>
      <c r="FD113" s="11"/>
      <c r="FE113" s="10"/>
      <c r="FF113" s="11"/>
      <c r="FG113" s="10"/>
      <c r="FH113" s="11"/>
      <c r="FI113" s="10"/>
      <c r="FJ113" s="11"/>
      <c r="FK113" s="10"/>
      <c r="FL113" s="7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FL113+FY113</f>
        <v>0</v>
      </c>
      <c r="GA113" s="11"/>
      <c r="GB113" s="10"/>
      <c r="GC113" s="11"/>
      <c r="GD113" s="10"/>
      <c r="GE113" s="11"/>
      <c r="GF113" s="10"/>
      <c r="GG113" s="11"/>
      <c r="GH113" s="10"/>
      <c r="GI113" s="7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GI113+GV113</f>
        <v>0</v>
      </c>
    </row>
    <row r="114" spans="1:205" x14ac:dyDescent="0.25">
      <c r="A114" s="6"/>
      <c r="B114" s="6"/>
      <c r="C114" s="6"/>
      <c r="D114" s="6" t="s">
        <v>235</v>
      </c>
      <c r="E114" s="3" t="s">
        <v>236</v>
      </c>
      <c r="F114" s="6">
        <f>COUNTIF(V114:GU114,"e")</f>
        <v>0</v>
      </c>
      <c r="G114" s="6">
        <f>COUNTIF(V114:GU114,"z")</f>
        <v>1</v>
      </c>
      <c r="H114" s="6">
        <f>SUM(I114:R114)</f>
        <v>5</v>
      </c>
      <c r="I114" s="6">
        <f>V114+AS114+BP114+CM114+DJ114+EG114+FD114+GA114</f>
        <v>5</v>
      </c>
      <c r="J114" s="6">
        <f>X114+AU114+BR114+CO114+DL114+EI114+FF114+GC114</f>
        <v>0</v>
      </c>
      <c r="K114" s="6">
        <f>Z114+AW114+BT114+CQ114+DN114+EK114+FH114+GE114</f>
        <v>0</v>
      </c>
      <c r="L114" s="6">
        <f>AB114+AY114+BV114+CS114+DP114+EM114+FJ114+GG114</f>
        <v>0</v>
      </c>
      <c r="M114" s="6">
        <f>AE114+BB114+BY114+CV114+DS114+EP114+FM114+GJ114</f>
        <v>0</v>
      </c>
      <c r="N114" s="6">
        <f>AG114+BD114+CA114+CX114+DU114+ER114+FO114+GL114</f>
        <v>0</v>
      </c>
      <c r="O114" s="6">
        <f>AI114+BF114+CC114+CZ114+DW114+ET114+FQ114+GN114</f>
        <v>0</v>
      </c>
      <c r="P114" s="6">
        <f>AK114+BH114+CE114+DB114+DY114+EV114+FS114+GP114</f>
        <v>0</v>
      </c>
      <c r="Q114" s="6">
        <f>AM114+BJ114+CG114+DD114+EA114+EX114+FU114+GR114</f>
        <v>0</v>
      </c>
      <c r="R114" s="6">
        <f>AO114+BL114+CI114+DF114+EC114+EZ114+FW114+GT114</f>
        <v>0</v>
      </c>
      <c r="S114" s="7">
        <f>AR114+BO114+CL114+DI114+EF114+FC114+FZ114+GW114</f>
        <v>0</v>
      </c>
      <c r="T114" s="7">
        <f>AQ114+BN114+CK114+DH114+EE114+FB114+FY114+GV114</f>
        <v>0</v>
      </c>
      <c r="U114" s="7">
        <v>0</v>
      </c>
      <c r="V114" s="11">
        <v>5</v>
      </c>
      <c r="W114" s="10" t="s">
        <v>61</v>
      </c>
      <c r="X114" s="11"/>
      <c r="Y114" s="10"/>
      <c r="Z114" s="11"/>
      <c r="AA114" s="10"/>
      <c r="AB114" s="11"/>
      <c r="AC114" s="10"/>
      <c r="AD114" s="7">
        <v>0</v>
      </c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>AD114+AQ114</f>
        <v>0</v>
      </c>
      <c r="AS114" s="11"/>
      <c r="AT114" s="10"/>
      <c r="AU114" s="11"/>
      <c r="AV114" s="10"/>
      <c r="AW114" s="11"/>
      <c r="AX114" s="10"/>
      <c r="AY114" s="11"/>
      <c r="AZ114" s="10"/>
      <c r="BA114" s="7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>BA114+BN114</f>
        <v>0</v>
      </c>
      <c r="BP114" s="11"/>
      <c r="BQ114" s="10"/>
      <c r="BR114" s="11"/>
      <c r="BS114" s="10"/>
      <c r="BT114" s="11"/>
      <c r="BU114" s="10"/>
      <c r="BV114" s="11"/>
      <c r="BW114" s="10"/>
      <c r="BX114" s="7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>BX114+CK114</f>
        <v>0</v>
      </c>
      <c r="CM114" s="11"/>
      <c r="CN114" s="10"/>
      <c r="CO114" s="11"/>
      <c r="CP114" s="10"/>
      <c r="CQ114" s="11"/>
      <c r="CR114" s="10"/>
      <c r="CS114" s="11"/>
      <c r="CT114" s="10"/>
      <c r="CU114" s="7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>CU114+DH114</f>
        <v>0</v>
      </c>
      <c r="DJ114" s="11"/>
      <c r="DK114" s="10"/>
      <c r="DL114" s="11"/>
      <c r="DM114" s="10"/>
      <c r="DN114" s="11"/>
      <c r="DO114" s="10"/>
      <c r="DP114" s="11"/>
      <c r="DQ114" s="10"/>
      <c r="DR114" s="7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>DR114+EE114</f>
        <v>0</v>
      </c>
      <c r="EG114" s="11"/>
      <c r="EH114" s="10"/>
      <c r="EI114" s="11"/>
      <c r="EJ114" s="10"/>
      <c r="EK114" s="11"/>
      <c r="EL114" s="10"/>
      <c r="EM114" s="11"/>
      <c r="EN114" s="10"/>
      <c r="EO114" s="7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>EO114+FB114</f>
        <v>0</v>
      </c>
      <c r="FD114" s="11"/>
      <c r="FE114" s="10"/>
      <c r="FF114" s="11"/>
      <c r="FG114" s="10"/>
      <c r="FH114" s="11"/>
      <c r="FI114" s="10"/>
      <c r="FJ114" s="11"/>
      <c r="FK114" s="10"/>
      <c r="FL114" s="7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>FL114+FY114</f>
        <v>0</v>
      </c>
      <c r="GA114" s="11"/>
      <c r="GB114" s="10"/>
      <c r="GC114" s="11"/>
      <c r="GD114" s="10"/>
      <c r="GE114" s="11"/>
      <c r="GF114" s="10"/>
      <c r="GG114" s="11"/>
      <c r="GH114" s="10"/>
      <c r="GI114" s="7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>GI114+GV114</f>
        <v>0</v>
      </c>
    </row>
    <row r="115" spans="1:205" x14ac:dyDescent="0.25">
      <c r="A115" s="6"/>
      <c r="B115" s="6"/>
      <c r="C115" s="6"/>
      <c r="D115" s="6" t="s">
        <v>237</v>
      </c>
      <c r="E115" s="3" t="s">
        <v>238</v>
      </c>
      <c r="F115" s="6">
        <f>COUNTIF(V115:GU115,"e")</f>
        <v>0</v>
      </c>
      <c r="G115" s="6">
        <f>COUNTIF(V115:GU115,"z")</f>
        <v>1</v>
      </c>
      <c r="H115" s="6">
        <f>SUM(I115:R115)</f>
        <v>5</v>
      </c>
      <c r="I115" s="6">
        <f>V115+AS115+BP115+CM115+DJ115+EG115+FD115+GA115</f>
        <v>5</v>
      </c>
      <c r="J115" s="6">
        <f>X115+AU115+BR115+CO115+DL115+EI115+FF115+GC115</f>
        <v>0</v>
      </c>
      <c r="K115" s="6">
        <f>Z115+AW115+BT115+CQ115+DN115+EK115+FH115+GE115</f>
        <v>0</v>
      </c>
      <c r="L115" s="6">
        <f>AB115+AY115+BV115+CS115+DP115+EM115+FJ115+GG115</f>
        <v>0</v>
      </c>
      <c r="M115" s="6">
        <f>AE115+BB115+BY115+CV115+DS115+EP115+FM115+GJ115</f>
        <v>0</v>
      </c>
      <c r="N115" s="6">
        <f>AG115+BD115+CA115+CX115+DU115+ER115+FO115+GL115</f>
        <v>0</v>
      </c>
      <c r="O115" s="6">
        <f>AI115+BF115+CC115+CZ115+DW115+ET115+FQ115+GN115</f>
        <v>0</v>
      </c>
      <c r="P115" s="6">
        <f>AK115+BH115+CE115+DB115+DY115+EV115+FS115+GP115</f>
        <v>0</v>
      </c>
      <c r="Q115" s="6">
        <f>AM115+BJ115+CG115+DD115+EA115+EX115+FU115+GR115</f>
        <v>0</v>
      </c>
      <c r="R115" s="6">
        <f>AO115+BL115+CI115+DF115+EC115+EZ115+FW115+GT115</f>
        <v>0</v>
      </c>
      <c r="S115" s="7">
        <f>AR115+BO115+CL115+DI115+EF115+FC115+FZ115+GW115</f>
        <v>0</v>
      </c>
      <c r="T115" s="7">
        <f>AQ115+BN115+CK115+DH115+EE115+FB115+FY115+GV115</f>
        <v>0</v>
      </c>
      <c r="U115" s="7">
        <v>0</v>
      </c>
      <c r="V115" s="11">
        <v>5</v>
      </c>
      <c r="W115" s="10" t="s">
        <v>61</v>
      </c>
      <c r="X115" s="11"/>
      <c r="Y115" s="10"/>
      <c r="Z115" s="11"/>
      <c r="AA115" s="10"/>
      <c r="AB115" s="11"/>
      <c r="AC115" s="10"/>
      <c r="AD115" s="7">
        <v>0</v>
      </c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>AD115+AQ115</f>
        <v>0</v>
      </c>
      <c r="AS115" s="11"/>
      <c r="AT115" s="10"/>
      <c r="AU115" s="11"/>
      <c r="AV115" s="10"/>
      <c r="AW115" s="11"/>
      <c r="AX115" s="10"/>
      <c r="AY115" s="11"/>
      <c r="AZ115" s="10"/>
      <c r="BA115" s="7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>BA115+BN115</f>
        <v>0</v>
      </c>
      <c r="BP115" s="11"/>
      <c r="BQ115" s="10"/>
      <c r="BR115" s="11"/>
      <c r="BS115" s="10"/>
      <c r="BT115" s="11"/>
      <c r="BU115" s="10"/>
      <c r="BV115" s="11"/>
      <c r="BW115" s="10"/>
      <c r="BX115" s="7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>BX115+CK115</f>
        <v>0</v>
      </c>
      <c r="CM115" s="11"/>
      <c r="CN115" s="10"/>
      <c r="CO115" s="11"/>
      <c r="CP115" s="10"/>
      <c r="CQ115" s="11"/>
      <c r="CR115" s="10"/>
      <c r="CS115" s="11"/>
      <c r="CT115" s="10"/>
      <c r="CU115" s="7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>CU115+DH115</f>
        <v>0</v>
      </c>
      <c r="DJ115" s="11"/>
      <c r="DK115" s="10"/>
      <c r="DL115" s="11"/>
      <c r="DM115" s="10"/>
      <c r="DN115" s="11"/>
      <c r="DO115" s="10"/>
      <c r="DP115" s="11"/>
      <c r="DQ115" s="10"/>
      <c r="DR115" s="7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>DR115+EE115</f>
        <v>0</v>
      </c>
      <c r="EG115" s="11"/>
      <c r="EH115" s="10"/>
      <c r="EI115" s="11"/>
      <c r="EJ115" s="10"/>
      <c r="EK115" s="11"/>
      <c r="EL115" s="10"/>
      <c r="EM115" s="11"/>
      <c r="EN115" s="10"/>
      <c r="EO115" s="7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>EO115+FB115</f>
        <v>0</v>
      </c>
      <c r="FD115" s="11"/>
      <c r="FE115" s="10"/>
      <c r="FF115" s="11"/>
      <c r="FG115" s="10"/>
      <c r="FH115" s="11"/>
      <c r="FI115" s="10"/>
      <c r="FJ115" s="11"/>
      <c r="FK115" s="10"/>
      <c r="FL115" s="7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>FL115+FY115</f>
        <v>0</v>
      </c>
      <c r="GA115" s="11"/>
      <c r="GB115" s="10"/>
      <c r="GC115" s="11"/>
      <c r="GD115" s="10"/>
      <c r="GE115" s="11"/>
      <c r="GF115" s="10"/>
      <c r="GG115" s="11"/>
      <c r="GH115" s="10"/>
      <c r="GI115" s="7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>GI115+GV115</f>
        <v>0</v>
      </c>
    </row>
    <row r="116" spans="1:205" x14ac:dyDescent="0.25">
      <c r="A116" s="6"/>
      <c r="B116" s="6"/>
      <c r="C116" s="6"/>
      <c r="D116" s="6" t="s">
        <v>239</v>
      </c>
      <c r="E116" s="3" t="s">
        <v>240</v>
      </c>
      <c r="F116" s="6">
        <f>COUNTIF(V116:GU116,"e")</f>
        <v>0</v>
      </c>
      <c r="G116" s="6">
        <f>COUNTIF(V116:GU116,"z")</f>
        <v>1</v>
      </c>
      <c r="H116" s="6">
        <f>SUM(I116:R116)</f>
        <v>2</v>
      </c>
      <c r="I116" s="6">
        <f>V116+AS116+BP116+CM116+DJ116+EG116+FD116+GA116</f>
        <v>2</v>
      </c>
      <c r="J116" s="6">
        <f>X116+AU116+BR116+CO116+DL116+EI116+FF116+GC116</f>
        <v>0</v>
      </c>
      <c r="K116" s="6">
        <f>Z116+AW116+BT116+CQ116+DN116+EK116+FH116+GE116</f>
        <v>0</v>
      </c>
      <c r="L116" s="6">
        <f>AB116+AY116+BV116+CS116+DP116+EM116+FJ116+GG116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/>
      <c r="W116" s="10"/>
      <c r="X116" s="11"/>
      <c r="Y116" s="10"/>
      <c r="Z116" s="11"/>
      <c r="AA116" s="10"/>
      <c r="AB116" s="11"/>
      <c r="AC116" s="10"/>
      <c r="AD116" s="7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AD116+AQ116</f>
        <v>0</v>
      </c>
      <c r="AS116" s="11"/>
      <c r="AT116" s="10"/>
      <c r="AU116" s="11"/>
      <c r="AV116" s="10"/>
      <c r="AW116" s="11"/>
      <c r="AX116" s="10"/>
      <c r="AY116" s="11"/>
      <c r="AZ116" s="10"/>
      <c r="BA116" s="7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BA116+BN116</f>
        <v>0</v>
      </c>
      <c r="BP116" s="11"/>
      <c r="BQ116" s="10"/>
      <c r="BR116" s="11"/>
      <c r="BS116" s="10"/>
      <c r="BT116" s="11"/>
      <c r="BU116" s="10"/>
      <c r="BV116" s="11"/>
      <c r="BW116" s="10"/>
      <c r="BX116" s="7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BX116+CK116</f>
        <v>0</v>
      </c>
      <c r="CM116" s="11"/>
      <c r="CN116" s="10"/>
      <c r="CO116" s="11"/>
      <c r="CP116" s="10"/>
      <c r="CQ116" s="11"/>
      <c r="CR116" s="10"/>
      <c r="CS116" s="11"/>
      <c r="CT116" s="10"/>
      <c r="CU116" s="7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CU116+DH116</f>
        <v>0</v>
      </c>
      <c r="DJ116" s="11"/>
      <c r="DK116" s="10"/>
      <c r="DL116" s="11"/>
      <c r="DM116" s="10"/>
      <c r="DN116" s="11"/>
      <c r="DO116" s="10"/>
      <c r="DP116" s="11"/>
      <c r="DQ116" s="10"/>
      <c r="DR116" s="7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DR116+EE116</f>
        <v>0</v>
      </c>
      <c r="EG116" s="11">
        <v>2</v>
      </c>
      <c r="EH116" s="10" t="s">
        <v>61</v>
      </c>
      <c r="EI116" s="11"/>
      <c r="EJ116" s="10"/>
      <c r="EK116" s="11"/>
      <c r="EL116" s="10"/>
      <c r="EM116" s="11"/>
      <c r="EN116" s="10"/>
      <c r="EO116" s="7">
        <v>0</v>
      </c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EO116+FB116</f>
        <v>0</v>
      </c>
      <c r="FD116" s="11"/>
      <c r="FE116" s="10"/>
      <c r="FF116" s="11"/>
      <c r="FG116" s="10"/>
      <c r="FH116" s="11"/>
      <c r="FI116" s="10"/>
      <c r="FJ116" s="11"/>
      <c r="FK116" s="10"/>
      <c r="FL116" s="7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FL116+FY116</f>
        <v>0</v>
      </c>
      <c r="GA116" s="11"/>
      <c r="GB116" s="10"/>
      <c r="GC116" s="11"/>
      <c r="GD116" s="10"/>
      <c r="GE116" s="11"/>
      <c r="GF116" s="10"/>
      <c r="GG116" s="11"/>
      <c r="GH116" s="10"/>
      <c r="GI116" s="7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GI116+GV116</f>
        <v>0</v>
      </c>
    </row>
    <row r="117" spans="1:205" ht="15.9" customHeight="1" x14ac:dyDescent="0.25">
      <c r="A117" s="6"/>
      <c r="B117" s="6"/>
      <c r="C117" s="6"/>
      <c r="D117" s="6"/>
      <c r="E117" s="6" t="s">
        <v>82</v>
      </c>
      <c r="F117" s="6">
        <f t="shared" ref="F117:AK117" si="120">SUM(F113:F116)</f>
        <v>0</v>
      </c>
      <c r="G117" s="6">
        <f t="shared" si="120"/>
        <v>4</v>
      </c>
      <c r="H117" s="6">
        <f t="shared" si="120"/>
        <v>12</v>
      </c>
      <c r="I117" s="6">
        <f t="shared" si="120"/>
        <v>12</v>
      </c>
      <c r="J117" s="6">
        <f t="shared" si="120"/>
        <v>0</v>
      </c>
      <c r="K117" s="6">
        <f t="shared" si="120"/>
        <v>0</v>
      </c>
      <c r="L117" s="6">
        <f t="shared" si="120"/>
        <v>0</v>
      </c>
      <c r="M117" s="6">
        <f t="shared" si="120"/>
        <v>0</v>
      </c>
      <c r="N117" s="6">
        <f t="shared" si="120"/>
        <v>0</v>
      </c>
      <c r="O117" s="6">
        <f t="shared" si="120"/>
        <v>0</v>
      </c>
      <c r="P117" s="6">
        <f t="shared" si="120"/>
        <v>0</v>
      </c>
      <c r="Q117" s="6">
        <f t="shared" si="120"/>
        <v>0</v>
      </c>
      <c r="R117" s="6">
        <f t="shared" si="120"/>
        <v>0</v>
      </c>
      <c r="S117" s="7">
        <f t="shared" si="120"/>
        <v>0</v>
      </c>
      <c r="T117" s="7">
        <f t="shared" si="120"/>
        <v>0</v>
      </c>
      <c r="U117" s="7">
        <f t="shared" si="120"/>
        <v>0</v>
      </c>
      <c r="V117" s="11">
        <f t="shared" si="120"/>
        <v>10</v>
      </c>
      <c r="W117" s="10">
        <f t="shared" si="120"/>
        <v>0</v>
      </c>
      <c r="X117" s="11">
        <f t="shared" si="120"/>
        <v>0</v>
      </c>
      <c r="Y117" s="10">
        <f t="shared" si="120"/>
        <v>0</v>
      </c>
      <c r="Z117" s="11">
        <f t="shared" si="120"/>
        <v>0</v>
      </c>
      <c r="AA117" s="10">
        <f t="shared" si="120"/>
        <v>0</v>
      </c>
      <c r="AB117" s="11">
        <f t="shared" si="120"/>
        <v>0</v>
      </c>
      <c r="AC117" s="10">
        <f t="shared" si="120"/>
        <v>0</v>
      </c>
      <c r="AD117" s="7">
        <f t="shared" si="120"/>
        <v>0</v>
      </c>
      <c r="AE117" s="11">
        <f t="shared" si="120"/>
        <v>0</v>
      </c>
      <c r="AF117" s="10">
        <f t="shared" si="120"/>
        <v>0</v>
      </c>
      <c r="AG117" s="11">
        <f t="shared" si="120"/>
        <v>0</v>
      </c>
      <c r="AH117" s="10">
        <f t="shared" si="120"/>
        <v>0</v>
      </c>
      <c r="AI117" s="11">
        <f t="shared" si="120"/>
        <v>0</v>
      </c>
      <c r="AJ117" s="10">
        <f t="shared" si="120"/>
        <v>0</v>
      </c>
      <c r="AK117" s="11">
        <f t="shared" si="120"/>
        <v>0</v>
      </c>
      <c r="AL117" s="10">
        <f t="shared" ref="AL117:BQ117" si="121">SUM(AL113:AL116)</f>
        <v>0</v>
      </c>
      <c r="AM117" s="11">
        <f t="shared" si="121"/>
        <v>0</v>
      </c>
      <c r="AN117" s="10">
        <f t="shared" si="121"/>
        <v>0</v>
      </c>
      <c r="AO117" s="11">
        <f t="shared" si="121"/>
        <v>0</v>
      </c>
      <c r="AP117" s="10">
        <f t="shared" si="121"/>
        <v>0</v>
      </c>
      <c r="AQ117" s="7">
        <f t="shared" si="121"/>
        <v>0</v>
      </c>
      <c r="AR117" s="7">
        <f t="shared" si="121"/>
        <v>0</v>
      </c>
      <c r="AS117" s="11">
        <f t="shared" si="121"/>
        <v>0</v>
      </c>
      <c r="AT117" s="10">
        <f t="shared" si="121"/>
        <v>0</v>
      </c>
      <c r="AU117" s="11">
        <f t="shared" si="121"/>
        <v>0</v>
      </c>
      <c r="AV117" s="10">
        <f t="shared" si="121"/>
        <v>0</v>
      </c>
      <c r="AW117" s="11">
        <f t="shared" si="121"/>
        <v>0</v>
      </c>
      <c r="AX117" s="10">
        <f t="shared" si="121"/>
        <v>0</v>
      </c>
      <c r="AY117" s="11">
        <f t="shared" si="121"/>
        <v>0</v>
      </c>
      <c r="AZ117" s="10">
        <f t="shared" si="121"/>
        <v>0</v>
      </c>
      <c r="BA117" s="7">
        <f t="shared" si="121"/>
        <v>0</v>
      </c>
      <c r="BB117" s="11">
        <f t="shared" si="121"/>
        <v>0</v>
      </c>
      <c r="BC117" s="10">
        <f t="shared" si="121"/>
        <v>0</v>
      </c>
      <c r="BD117" s="11">
        <f t="shared" si="121"/>
        <v>0</v>
      </c>
      <c r="BE117" s="10">
        <f t="shared" si="121"/>
        <v>0</v>
      </c>
      <c r="BF117" s="11">
        <f t="shared" si="121"/>
        <v>0</v>
      </c>
      <c r="BG117" s="10">
        <f t="shared" si="121"/>
        <v>0</v>
      </c>
      <c r="BH117" s="11">
        <f t="shared" si="121"/>
        <v>0</v>
      </c>
      <c r="BI117" s="10">
        <f t="shared" si="121"/>
        <v>0</v>
      </c>
      <c r="BJ117" s="11">
        <f t="shared" si="121"/>
        <v>0</v>
      </c>
      <c r="BK117" s="10">
        <f t="shared" si="121"/>
        <v>0</v>
      </c>
      <c r="BL117" s="11">
        <f t="shared" si="121"/>
        <v>0</v>
      </c>
      <c r="BM117" s="10">
        <f t="shared" si="121"/>
        <v>0</v>
      </c>
      <c r="BN117" s="7">
        <f t="shared" si="121"/>
        <v>0</v>
      </c>
      <c r="BO117" s="7">
        <f t="shared" si="121"/>
        <v>0</v>
      </c>
      <c r="BP117" s="11">
        <f t="shared" si="121"/>
        <v>0</v>
      </c>
      <c r="BQ117" s="10">
        <f t="shared" si="121"/>
        <v>0</v>
      </c>
      <c r="BR117" s="11">
        <f t="shared" ref="BR117:CW117" si="122">SUM(BR113:BR116)</f>
        <v>0</v>
      </c>
      <c r="BS117" s="10">
        <f t="shared" si="122"/>
        <v>0</v>
      </c>
      <c r="BT117" s="11">
        <f t="shared" si="122"/>
        <v>0</v>
      </c>
      <c r="BU117" s="10">
        <f t="shared" si="122"/>
        <v>0</v>
      </c>
      <c r="BV117" s="11">
        <f t="shared" si="122"/>
        <v>0</v>
      </c>
      <c r="BW117" s="10">
        <f t="shared" si="122"/>
        <v>0</v>
      </c>
      <c r="BX117" s="7">
        <f t="shared" si="122"/>
        <v>0</v>
      </c>
      <c r="BY117" s="11">
        <f t="shared" si="122"/>
        <v>0</v>
      </c>
      <c r="BZ117" s="10">
        <f t="shared" si="122"/>
        <v>0</v>
      </c>
      <c r="CA117" s="11">
        <f t="shared" si="122"/>
        <v>0</v>
      </c>
      <c r="CB117" s="10">
        <f t="shared" si="122"/>
        <v>0</v>
      </c>
      <c r="CC117" s="11">
        <f t="shared" si="122"/>
        <v>0</v>
      </c>
      <c r="CD117" s="10">
        <f t="shared" si="122"/>
        <v>0</v>
      </c>
      <c r="CE117" s="11">
        <f t="shared" si="122"/>
        <v>0</v>
      </c>
      <c r="CF117" s="10">
        <f t="shared" si="122"/>
        <v>0</v>
      </c>
      <c r="CG117" s="11">
        <f t="shared" si="122"/>
        <v>0</v>
      </c>
      <c r="CH117" s="10">
        <f t="shared" si="122"/>
        <v>0</v>
      </c>
      <c r="CI117" s="11">
        <f t="shared" si="122"/>
        <v>0</v>
      </c>
      <c r="CJ117" s="10">
        <f t="shared" si="122"/>
        <v>0</v>
      </c>
      <c r="CK117" s="7">
        <f t="shared" si="122"/>
        <v>0</v>
      </c>
      <c r="CL117" s="7">
        <f t="shared" si="122"/>
        <v>0</v>
      </c>
      <c r="CM117" s="11">
        <f t="shared" si="122"/>
        <v>0</v>
      </c>
      <c r="CN117" s="10">
        <f t="shared" si="122"/>
        <v>0</v>
      </c>
      <c r="CO117" s="11">
        <f t="shared" si="122"/>
        <v>0</v>
      </c>
      <c r="CP117" s="10">
        <f t="shared" si="122"/>
        <v>0</v>
      </c>
      <c r="CQ117" s="11">
        <f t="shared" si="122"/>
        <v>0</v>
      </c>
      <c r="CR117" s="10">
        <f t="shared" si="122"/>
        <v>0</v>
      </c>
      <c r="CS117" s="11">
        <f t="shared" si="122"/>
        <v>0</v>
      </c>
      <c r="CT117" s="10">
        <f t="shared" si="122"/>
        <v>0</v>
      </c>
      <c r="CU117" s="7">
        <f t="shared" si="122"/>
        <v>0</v>
      </c>
      <c r="CV117" s="11">
        <f t="shared" si="122"/>
        <v>0</v>
      </c>
      <c r="CW117" s="10">
        <f t="shared" si="122"/>
        <v>0</v>
      </c>
      <c r="CX117" s="11">
        <f t="shared" ref="CX117:EC117" si="123">SUM(CX113:CX116)</f>
        <v>0</v>
      </c>
      <c r="CY117" s="10">
        <f t="shared" si="123"/>
        <v>0</v>
      </c>
      <c r="CZ117" s="11">
        <f t="shared" si="123"/>
        <v>0</v>
      </c>
      <c r="DA117" s="10">
        <f t="shared" si="123"/>
        <v>0</v>
      </c>
      <c r="DB117" s="11">
        <f t="shared" si="123"/>
        <v>0</v>
      </c>
      <c r="DC117" s="10">
        <f t="shared" si="123"/>
        <v>0</v>
      </c>
      <c r="DD117" s="11">
        <f t="shared" si="123"/>
        <v>0</v>
      </c>
      <c r="DE117" s="10">
        <f t="shared" si="123"/>
        <v>0</v>
      </c>
      <c r="DF117" s="11">
        <f t="shared" si="123"/>
        <v>0</v>
      </c>
      <c r="DG117" s="10">
        <f t="shared" si="123"/>
        <v>0</v>
      </c>
      <c r="DH117" s="7">
        <f t="shared" si="123"/>
        <v>0</v>
      </c>
      <c r="DI117" s="7">
        <f t="shared" si="123"/>
        <v>0</v>
      </c>
      <c r="DJ117" s="11">
        <f t="shared" si="123"/>
        <v>0</v>
      </c>
      <c r="DK117" s="10">
        <f t="shared" si="123"/>
        <v>0</v>
      </c>
      <c r="DL117" s="11">
        <f t="shared" si="123"/>
        <v>0</v>
      </c>
      <c r="DM117" s="10">
        <f t="shared" si="123"/>
        <v>0</v>
      </c>
      <c r="DN117" s="11">
        <f t="shared" si="123"/>
        <v>0</v>
      </c>
      <c r="DO117" s="10">
        <f t="shared" si="123"/>
        <v>0</v>
      </c>
      <c r="DP117" s="11">
        <f t="shared" si="123"/>
        <v>0</v>
      </c>
      <c r="DQ117" s="10">
        <f t="shared" si="123"/>
        <v>0</v>
      </c>
      <c r="DR117" s="7">
        <f t="shared" si="123"/>
        <v>0</v>
      </c>
      <c r="DS117" s="11">
        <f t="shared" si="123"/>
        <v>0</v>
      </c>
      <c r="DT117" s="10">
        <f t="shared" si="123"/>
        <v>0</v>
      </c>
      <c r="DU117" s="11">
        <f t="shared" si="123"/>
        <v>0</v>
      </c>
      <c r="DV117" s="10">
        <f t="shared" si="123"/>
        <v>0</v>
      </c>
      <c r="DW117" s="11">
        <f t="shared" si="123"/>
        <v>0</v>
      </c>
      <c r="DX117" s="10">
        <f t="shared" si="123"/>
        <v>0</v>
      </c>
      <c r="DY117" s="11">
        <f t="shared" si="123"/>
        <v>0</v>
      </c>
      <c r="DZ117" s="10">
        <f t="shared" si="123"/>
        <v>0</v>
      </c>
      <c r="EA117" s="11">
        <f t="shared" si="123"/>
        <v>0</v>
      </c>
      <c r="EB117" s="10">
        <f t="shared" si="123"/>
        <v>0</v>
      </c>
      <c r="EC117" s="11">
        <f t="shared" si="123"/>
        <v>0</v>
      </c>
      <c r="ED117" s="10">
        <f t="shared" ref="ED117:FI117" si="124">SUM(ED113:ED116)</f>
        <v>0</v>
      </c>
      <c r="EE117" s="7">
        <f t="shared" si="124"/>
        <v>0</v>
      </c>
      <c r="EF117" s="7">
        <f t="shared" si="124"/>
        <v>0</v>
      </c>
      <c r="EG117" s="11">
        <f t="shared" si="124"/>
        <v>2</v>
      </c>
      <c r="EH117" s="10">
        <f t="shared" si="124"/>
        <v>0</v>
      </c>
      <c r="EI117" s="11">
        <f t="shared" si="124"/>
        <v>0</v>
      </c>
      <c r="EJ117" s="10">
        <f t="shared" si="124"/>
        <v>0</v>
      </c>
      <c r="EK117" s="11">
        <f t="shared" si="124"/>
        <v>0</v>
      </c>
      <c r="EL117" s="10">
        <f t="shared" si="124"/>
        <v>0</v>
      </c>
      <c r="EM117" s="11">
        <f t="shared" si="124"/>
        <v>0</v>
      </c>
      <c r="EN117" s="10">
        <f t="shared" si="124"/>
        <v>0</v>
      </c>
      <c r="EO117" s="7">
        <f t="shared" si="124"/>
        <v>0</v>
      </c>
      <c r="EP117" s="11">
        <f t="shared" si="124"/>
        <v>0</v>
      </c>
      <c r="EQ117" s="10">
        <f t="shared" si="124"/>
        <v>0</v>
      </c>
      <c r="ER117" s="11">
        <f t="shared" si="124"/>
        <v>0</v>
      </c>
      <c r="ES117" s="10">
        <f t="shared" si="124"/>
        <v>0</v>
      </c>
      <c r="ET117" s="11">
        <f t="shared" si="124"/>
        <v>0</v>
      </c>
      <c r="EU117" s="10">
        <f t="shared" si="124"/>
        <v>0</v>
      </c>
      <c r="EV117" s="11">
        <f t="shared" si="124"/>
        <v>0</v>
      </c>
      <c r="EW117" s="10">
        <f t="shared" si="124"/>
        <v>0</v>
      </c>
      <c r="EX117" s="11">
        <f t="shared" si="124"/>
        <v>0</v>
      </c>
      <c r="EY117" s="10">
        <f t="shared" si="124"/>
        <v>0</v>
      </c>
      <c r="EZ117" s="11">
        <f t="shared" si="124"/>
        <v>0</v>
      </c>
      <c r="FA117" s="10">
        <f t="shared" si="124"/>
        <v>0</v>
      </c>
      <c r="FB117" s="7">
        <f t="shared" si="124"/>
        <v>0</v>
      </c>
      <c r="FC117" s="7">
        <f t="shared" si="124"/>
        <v>0</v>
      </c>
      <c r="FD117" s="11">
        <f t="shared" si="124"/>
        <v>0</v>
      </c>
      <c r="FE117" s="10">
        <f t="shared" si="124"/>
        <v>0</v>
      </c>
      <c r="FF117" s="11">
        <f t="shared" si="124"/>
        <v>0</v>
      </c>
      <c r="FG117" s="10">
        <f t="shared" si="124"/>
        <v>0</v>
      </c>
      <c r="FH117" s="11">
        <f t="shared" si="124"/>
        <v>0</v>
      </c>
      <c r="FI117" s="10">
        <f t="shared" si="124"/>
        <v>0</v>
      </c>
      <c r="FJ117" s="11">
        <f t="shared" ref="FJ117:GO117" si="125">SUM(FJ113:FJ116)</f>
        <v>0</v>
      </c>
      <c r="FK117" s="10">
        <f t="shared" si="125"/>
        <v>0</v>
      </c>
      <c r="FL117" s="7">
        <f t="shared" si="125"/>
        <v>0</v>
      </c>
      <c r="FM117" s="11">
        <f t="shared" si="125"/>
        <v>0</v>
      </c>
      <c r="FN117" s="10">
        <f t="shared" si="125"/>
        <v>0</v>
      </c>
      <c r="FO117" s="11">
        <f t="shared" si="125"/>
        <v>0</v>
      </c>
      <c r="FP117" s="10">
        <f t="shared" si="125"/>
        <v>0</v>
      </c>
      <c r="FQ117" s="11">
        <f t="shared" si="125"/>
        <v>0</v>
      </c>
      <c r="FR117" s="10">
        <f t="shared" si="125"/>
        <v>0</v>
      </c>
      <c r="FS117" s="11">
        <f t="shared" si="125"/>
        <v>0</v>
      </c>
      <c r="FT117" s="10">
        <f t="shared" si="125"/>
        <v>0</v>
      </c>
      <c r="FU117" s="11">
        <f t="shared" si="125"/>
        <v>0</v>
      </c>
      <c r="FV117" s="10">
        <f t="shared" si="125"/>
        <v>0</v>
      </c>
      <c r="FW117" s="11">
        <f t="shared" si="125"/>
        <v>0</v>
      </c>
      <c r="FX117" s="10">
        <f t="shared" si="125"/>
        <v>0</v>
      </c>
      <c r="FY117" s="7">
        <f t="shared" si="125"/>
        <v>0</v>
      </c>
      <c r="FZ117" s="7">
        <f t="shared" si="125"/>
        <v>0</v>
      </c>
      <c r="GA117" s="11">
        <f t="shared" si="125"/>
        <v>0</v>
      </c>
      <c r="GB117" s="10">
        <f t="shared" si="125"/>
        <v>0</v>
      </c>
      <c r="GC117" s="11">
        <f t="shared" si="125"/>
        <v>0</v>
      </c>
      <c r="GD117" s="10">
        <f t="shared" si="125"/>
        <v>0</v>
      </c>
      <c r="GE117" s="11">
        <f t="shared" si="125"/>
        <v>0</v>
      </c>
      <c r="GF117" s="10">
        <f t="shared" si="125"/>
        <v>0</v>
      </c>
      <c r="GG117" s="11">
        <f t="shared" si="125"/>
        <v>0</v>
      </c>
      <c r="GH117" s="10">
        <f t="shared" si="125"/>
        <v>0</v>
      </c>
      <c r="GI117" s="7">
        <f t="shared" si="125"/>
        <v>0</v>
      </c>
      <c r="GJ117" s="11">
        <f t="shared" si="125"/>
        <v>0</v>
      </c>
      <c r="GK117" s="10">
        <f t="shared" si="125"/>
        <v>0</v>
      </c>
      <c r="GL117" s="11">
        <f t="shared" si="125"/>
        <v>0</v>
      </c>
      <c r="GM117" s="10">
        <f t="shared" si="125"/>
        <v>0</v>
      </c>
      <c r="GN117" s="11">
        <f t="shared" si="125"/>
        <v>0</v>
      </c>
      <c r="GO117" s="10">
        <f t="shared" si="125"/>
        <v>0</v>
      </c>
      <c r="GP117" s="11">
        <f t="shared" ref="GP117:GW117" si="126">SUM(GP113:GP116)</f>
        <v>0</v>
      </c>
      <c r="GQ117" s="10">
        <f t="shared" si="126"/>
        <v>0</v>
      </c>
      <c r="GR117" s="11">
        <f t="shared" si="126"/>
        <v>0</v>
      </c>
      <c r="GS117" s="10">
        <f t="shared" si="126"/>
        <v>0</v>
      </c>
      <c r="GT117" s="11">
        <f t="shared" si="126"/>
        <v>0</v>
      </c>
      <c r="GU117" s="10">
        <f t="shared" si="126"/>
        <v>0</v>
      </c>
      <c r="GV117" s="7">
        <f t="shared" si="126"/>
        <v>0</v>
      </c>
      <c r="GW117" s="7">
        <f t="shared" si="126"/>
        <v>0</v>
      </c>
    </row>
    <row r="118" spans="1:205" ht="20.100000000000001" customHeight="1" x14ac:dyDescent="0.25">
      <c r="A118" s="6"/>
      <c r="B118" s="6"/>
      <c r="C118" s="6"/>
      <c r="D118" s="6"/>
      <c r="E118" s="8" t="s">
        <v>241</v>
      </c>
      <c r="F118" s="6">
        <f>F30+F54+F87+F111</f>
        <v>21</v>
      </c>
      <c r="G118" s="6">
        <f>G30+G54+G87+G111</f>
        <v>95</v>
      </c>
      <c r="H118" s="6">
        <f t="shared" ref="H118:R118" si="127">H30+H54+H87</f>
        <v>2835</v>
      </c>
      <c r="I118" s="6">
        <f t="shared" si="127"/>
        <v>1350</v>
      </c>
      <c r="J118" s="6">
        <f t="shared" si="127"/>
        <v>255</v>
      </c>
      <c r="K118" s="6">
        <f t="shared" si="127"/>
        <v>90</v>
      </c>
      <c r="L118" s="6">
        <f t="shared" si="127"/>
        <v>45</v>
      </c>
      <c r="M118" s="6">
        <f t="shared" si="127"/>
        <v>420</v>
      </c>
      <c r="N118" s="6">
        <f t="shared" si="127"/>
        <v>150</v>
      </c>
      <c r="O118" s="6">
        <f t="shared" si="127"/>
        <v>495</v>
      </c>
      <c r="P118" s="6">
        <f t="shared" si="127"/>
        <v>0</v>
      </c>
      <c r="Q118" s="6">
        <f t="shared" si="127"/>
        <v>0</v>
      </c>
      <c r="R118" s="6">
        <f t="shared" si="127"/>
        <v>30</v>
      </c>
      <c r="S118" s="7">
        <f>S30+S54+S87+S111</f>
        <v>240</v>
      </c>
      <c r="T118" s="7">
        <f>T30+T54+T87+T111</f>
        <v>123.69999999999999</v>
      </c>
      <c r="U118" s="7">
        <f>U30+U54+U87+U111</f>
        <v>129.61000000000001</v>
      </c>
      <c r="V118" s="11">
        <f t="shared" ref="V118:AC118" si="128">V30+V54+V87</f>
        <v>210</v>
      </c>
      <c r="W118" s="10">
        <f t="shared" si="128"/>
        <v>0</v>
      </c>
      <c r="X118" s="11">
        <f t="shared" si="128"/>
        <v>45</v>
      </c>
      <c r="Y118" s="10">
        <f t="shared" si="128"/>
        <v>0</v>
      </c>
      <c r="Z118" s="11">
        <f t="shared" si="128"/>
        <v>0</v>
      </c>
      <c r="AA118" s="10">
        <f t="shared" si="128"/>
        <v>0</v>
      </c>
      <c r="AB118" s="11">
        <f t="shared" si="128"/>
        <v>0</v>
      </c>
      <c r="AC118" s="10">
        <f t="shared" si="128"/>
        <v>0</v>
      </c>
      <c r="AD118" s="7">
        <f>AD30+AD54+AD87+AD111</f>
        <v>18.5</v>
      </c>
      <c r="AE118" s="11">
        <f t="shared" ref="AE118:AP118" si="129">AE30+AE54+AE87</f>
        <v>150</v>
      </c>
      <c r="AF118" s="10">
        <f t="shared" si="129"/>
        <v>0</v>
      </c>
      <c r="AG118" s="11">
        <f t="shared" si="129"/>
        <v>0</v>
      </c>
      <c r="AH118" s="10">
        <f t="shared" si="129"/>
        <v>0</v>
      </c>
      <c r="AI118" s="11">
        <f t="shared" si="129"/>
        <v>0</v>
      </c>
      <c r="AJ118" s="10">
        <f t="shared" si="129"/>
        <v>0</v>
      </c>
      <c r="AK118" s="11">
        <f t="shared" si="129"/>
        <v>0</v>
      </c>
      <c r="AL118" s="10">
        <f t="shared" si="129"/>
        <v>0</v>
      </c>
      <c r="AM118" s="11">
        <f t="shared" si="129"/>
        <v>0</v>
      </c>
      <c r="AN118" s="10">
        <f t="shared" si="129"/>
        <v>0</v>
      </c>
      <c r="AO118" s="11">
        <f t="shared" si="129"/>
        <v>0</v>
      </c>
      <c r="AP118" s="10">
        <f t="shared" si="129"/>
        <v>0</v>
      </c>
      <c r="AQ118" s="7">
        <f>AQ30+AQ54+AQ87+AQ111</f>
        <v>11.5</v>
      </c>
      <c r="AR118" s="7">
        <f>AR30+AR54+AR87+AR111</f>
        <v>30</v>
      </c>
      <c r="AS118" s="11">
        <f t="shared" ref="AS118:AZ118" si="130">AS30+AS54+AS87</f>
        <v>180</v>
      </c>
      <c r="AT118" s="10">
        <f t="shared" si="130"/>
        <v>0</v>
      </c>
      <c r="AU118" s="11">
        <f t="shared" si="130"/>
        <v>75</v>
      </c>
      <c r="AV118" s="10">
        <f t="shared" si="130"/>
        <v>0</v>
      </c>
      <c r="AW118" s="11">
        <f t="shared" si="130"/>
        <v>0</v>
      </c>
      <c r="AX118" s="10">
        <f t="shared" si="130"/>
        <v>0</v>
      </c>
      <c r="AY118" s="11">
        <f t="shared" si="130"/>
        <v>0</v>
      </c>
      <c r="AZ118" s="10">
        <f t="shared" si="130"/>
        <v>0</v>
      </c>
      <c r="BA118" s="7">
        <f>BA30+BA54+BA87+BA111</f>
        <v>20.3</v>
      </c>
      <c r="BB118" s="11">
        <f t="shared" ref="BB118:BM118" si="131">BB30+BB54+BB87</f>
        <v>105</v>
      </c>
      <c r="BC118" s="10">
        <f t="shared" si="131"/>
        <v>0</v>
      </c>
      <c r="BD118" s="11">
        <f t="shared" si="131"/>
        <v>0</v>
      </c>
      <c r="BE118" s="10">
        <f t="shared" si="131"/>
        <v>0</v>
      </c>
      <c r="BF118" s="11">
        <f t="shared" si="131"/>
        <v>0</v>
      </c>
      <c r="BG118" s="10">
        <f t="shared" si="131"/>
        <v>0</v>
      </c>
      <c r="BH118" s="11">
        <f t="shared" si="131"/>
        <v>0</v>
      </c>
      <c r="BI118" s="10">
        <f t="shared" si="131"/>
        <v>0</v>
      </c>
      <c r="BJ118" s="11">
        <f t="shared" si="131"/>
        <v>0</v>
      </c>
      <c r="BK118" s="10">
        <f t="shared" si="131"/>
        <v>0</v>
      </c>
      <c r="BL118" s="11">
        <f t="shared" si="131"/>
        <v>0</v>
      </c>
      <c r="BM118" s="10">
        <f t="shared" si="131"/>
        <v>0</v>
      </c>
      <c r="BN118" s="7">
        <f>BN30+BN54+BN87+BN111</f>
        <v>9.6999999999999993</v>
      </c>
      <c r="BO118" s="7">
        <f>BO30+BO54+BO87+BO111</f>
        <v>30</v>
      </c>
      <c r="BP118" s="11">
        <f t="shared" ref="BP118:BW118" si="132">BP30+BP54+BP87</f>
        <v>195</v>
      </c>
      <c r="BQ118" s="10">
        <f t="shared" si="132"/>
        <v>0</v>
      </c>
      <c r="BR118" s="11">
        <f t="shared" si="132"/>
        <v>60</v>
      </c>
      <c r="BS118" s="10">
        <f t="shared" si="132"/>
        <v>0</v>
      </c>
      <c r="BT118" s="11">
        <f t="shared" si="132"/>
        <v>0</v>
      </c>
      <c r="BU118" s="10">
        <f t="shared" si="132"/>
        <v>0</v>
      </c>
      <c r="BV118" s="11">
        <f t="shared" si="132"/>
        <v>0</v>
      </c>
      <c r="BW118" s="10">
        <f t="shared" si="132"/>
        <v>0</v>
      </c>
      <c r="BX118" s="7">
        <f>BX30+BX54+BX87+BX111</f>
        <v>19.399999999999999</v>
      </c>
      <c r="BY118" s="11">
        <f t="shared" ref="BY118:CJ118" si="133">BY30+BY54+BY87</f>
        <v>45</v>
      </c>
      <c r="BZ118" s="10">
        <f t="shared" si="133"/>
        <v>0</v>
      </c>
      <c r="CA118" s="11">
        <f t="shared" si="133"/>
        <v>30</v>
      </c>
      <c r="CB118" s="10">
        <f t="shared" si="133"/>
        <v>0</v>
      </c>
      <c r="CC118" s="11">
        <f t="shared" si="133"/>
        <v>60</v>
      </c>
      <c r="CD118" s="10">
        <f t="shared" si="133"/>
        <v>0</v>
      </c>
      <c r="CE118" s="11">
        <f t="shared" si="133"/>
        <v>0</v>
      </c>
      <c r="CF118" s="10">
        <f t="shared" si="133"/>
        <v>0</v>
      </c>
      <c r="CG118" s="11">
        <f t="shared" si="133"/>
        <v>0</v>
      </c>
      <c r="CH118" s="10">
        <f t="shared" si="133"/>
        <v>0</v>
      </c>
      <c r="CI118" s="11">
        <f t="shared" si="133"/>
        <v>0</v>
      </c>
      <c r="CJ118" s="10">
        <f t="shared" si="133"/>
        <v>0</v>
      </c>
      <c r="CK118" s="7">
        <f>CK30+CK54+CK87+CK111</f>
        <v>10.600000000000001</v>
      </c>
      <c r="CL118" s="7">
        <f>CL30+CL54+CL87+CL111</f>
        <v>30</v>
      </c>
      <c r="CM118" s="11">
        <f t="shared" ref="CM118:CT118" si="134">CM30+CM54+CM87</f>
        <v>225</v>
      </c>
      <c r="CN118" s="10">
        <f t="shared" si="134"/>
        <v>0</v>
      </c>
      <c r="CO118" s="11">
        <f t="shared" si="134"/>
        <v>45</v>
      </c>
      <c r="CP118" s="10">
        <f t="shared" si="134"/>
        <v>0</v>
      </c>
      <c r="CQ118" s="11">
        <f t="shared" si="134"/>
        <v>0</v>
      </c>
      <c r="CR118" s="10">
        <f t="shared" si="134"/>
        <v>0</v>
      </c>
      <c r="CS118" s="11">
        <f t="shared" si="134"/>
        <v>0</v>
      </c>
      <c r="CT118" s="10">
        <f t="shared" si="134"/>
        <v>0</v>
      </c>
      <c r="CU118" s="7">
        <f>CU30+CU54+CU87+CU111</f>
        <v>17.899999999999999</v>
      </c>
      <c r="CV118" s="11">
        <f t="shared" ref="CV118:DG118" si="135">CV30+CV54+CV87</f>
        <v>15</v>
      </c>
      <c r="CW118" s="10">
        <f t="shared" si="135"/>
        <v>0</v>
      </c>
      <c r="CX118" s="11">
        <f t="shared" si="135"/>
        <v>60</v>
      </c>
      <c r="CY118" s="10">
        <f t="shared" si="135"/>
        <v>0</v>
      </c>
      <c r="CZ118" s="11">
        <f t="shared" si="135"/>
        <v>90</v>
      </c>
      <c r="DA118" s="10">
        <f t="shared" si="135"/>
        <v>0</v>
      </c>
      <c r="DB118" s="11">
        <f t="shared" si="135"/>
        <v>0</v>
      </c>
      <c r="DC118" s="10">
        <f t="shared" si="135"/>
        <v>0</v>
      </c>
      <c r="DD118" s="11">
        <f t="shared" si="135"/>
        <v>0</v>
      </c>
      <c r="DE118" s="10">
        <f t="shared" si="135"/>
        <v>0</v>
      </c>
      <c r="DF118" s="11">
        <f t="shared" si="135"/>
        <v>0</v>
      </c>
      <c r="DG118" s="10">
        <f t="shared" si="135"/>
        <v>0</v>
      </c>
      <c r="DH118" s="7">
        <f>DH30+DH54+DH87+DH111</f>
        <v>12.100000000000001</v>
      </c>
      <c r="DI118" s="7">
        <f>DI30+DI54+DI87+DI111</f>
        <v>30</v>
      </c>
      <c r="DJ118" s="11">
        <f t="shared" ref="DJ118:DQ118" si="136">DJ30+DJ54+DJ87</f>
        <v>195</v>
      </c>
      <c r="DK118" s="10">
        <f t="shared" si="136"/>
        <v>0</v>
      </c>
      <c r="DL118" s="11">
        <f t="shared" si="136"/>
        <v>15</v>
      </c>
      <c r="DM118" s="10">
        <f t="shared" si="136"/>
        <v>0</v>
      </c>
      <c r="DN118" s="11">
        <f t="shared" si="136"/>
        <v>45</v>
      </c>
      <c r="DO118" s="10">
        <f t="shared" si="136"/>
        <v>0</v>
      </c>
      <c r="DP118" s="11">
        <f t="shared" si="136"/>
        <v>0</v>
      </c>
      <c r="DQ118" s="10">
        <f t="shared" si="136"/>
        <v>0</v>
      </c>
      <c r="DR118" s="7">
        <f>DR30+DR54+DR87+DR111</f>
        <v>13.3</v>
      </c>
      <c r="DS118" s="11">
        <f t="shared" ref="DS118:ED118" si="137">DS30+DS54+DS87</f>
        <v>75</v>
      </c>
      <c r="DT118" s="10">
        <f t="shared" si="137"/>
        <v>0</v>
      </c>
      <c r="DU118" s="11">
        <f t="shared" si="137"/>
        <v>60</v>
      </c>
      <c r="DV118" s="10">
        <f t="shared" si="137"/>
        <v>0</v>
      </c>
      <c r="DW118" s="11">
        <f t="shared" si="137"/>
        <v>135</v>
      </c>
      <c r="DX118" s="10">
        <f t="shared" si="137"/>
        <v>0</v>
      </c>
      <c r="DY118" s="11">
        <f t="shared" si="137"/>
        <v>0</v>
      </c>
      <c r="DZ118" s="10">
        <f t="shared" si="137"/>
        <v>0</v>
      </c>
      <c r="EA118" s="11">
        <f t="shared" si="137"/>
        <v>0</v>
      </c>
      <c r="EB118" s="10">
        <f t="shared" si="137"/>
        <v>0</v>
      </c>
      <c r="EC118" s="11">
        <f t="shared" si="137"/>
        <v>0</v>
      </c>
      <c r="ED118" s="10">
        <f t="shared" si="137"/>
        <v>0</v>
      </c>
      <c r="EE118" s="7">
        <f>EE30+EE54+EE87+EE111</f>
        <v>16.7</v>
      </c>
      <c r="EF118" s="7">
        <f>EF30+EF54+EF87+EF111</f>
        <v>30</v>
      </c>
      <c r="EG118" s="11">
        <f t="shared" ref="EG118:EN118" si="138">EG30+EG54+EG87</f>
        <v>225</v>
      </c>
      <c r="EH118" s="10">
        <f t="shared" si="138"/>
        <v>0</v>
      </c>
      <c r="EI118" s="11">
        <f t="shared" si="138"/>
        <v>0</v>
      </c>
      <c r="EJ118" s="10">
        <f t="shared" si="138"/>
        <v>0</v>
      </c>
      <c r="EK118" s="11">
        <f t="shared" si="138"/>
        <v>45</v>
      </c>
      <c r="EL118" s="10">
        <f t="shared" si="138"/>
        <v>0</v>
      </c>
      <c r="EM118" s="11">
        <f t="shared" si="138"/>
        <v>45</v>
      </c>
      <c r="EN118" s="10">
        <f t="shared" si="138"/>
        <v>0</v>
      </c>
      <c r="EO118" s="7">
        <f>EO30+EO54+EO87+EO111</f>
        <v>17.5</v>
      </c>
      <c r="EP118" s="11">
        <f t="shared" ref="EP118:FA118" si="139">EP30+EP54+EP87</f>
        <v>30</v>
      </c>
      <c r="EQ118" s="10">
        <f t="shared" si="139"/>
        <v>0</v>
      </c>
      <c r="ER118" s="11">
        <f t="shared" si="139"/>
        <v>0</v>
      </c>
      <c r="ES118" s="10">
        <f t="shared" si="139"/>
        <v>0</v>
      </c>
      <c r="ET118" s="11">
        <f t="shared" si="139"/>
        <v>180</v>
      </c>
      <c r="EU118" s="10">
        <f t="shared" si="139"/>
        <v>0</v>
      </c>
      <c r="EV118" s="11">
        <f t="shared" si="139"/>
        <v>0</v>
      </c>
      <c r="EW118" s="10">
        <f t="shared" si="139"/>
        <v>0</v>
      </c>
      <c r="EX118" s="11">
        <f t="shared" si="139"/>
        <v>0</v>
      </c>
      <c r="EY118" s="10">
        <f t="shared" si="139"/>
        <v>0</v>
      </c>
      <c r="EZ118" s="11">
        <f t="shared" si="139"/>
        <v>0</v>
      </c>
      <c r="FA118" s="10">
        <f t="shared" si="139"/>
        <v>0</v>
      </c>
      <c r="FB118" s="7">
        <f>FB30+FB54+FB87+FB111</f>
        <v>12.5</v>
      </c>
      <c r="FC118" s="7">
        <f>FC30+FC54+FC87+FC111</f>
        <v>30</v>
      </c>
      <c r="FD118" s="11">
        <f t="shared" ref="FD118:FK118" si="140">FD30+FD54+FD87</f>
        <v>0</v>
      </c>
      <c r="FE118" s="10">
        <f t="shared" si="140"/>
        <v>0</v>
      </c>
      <c r="FF118" s="11">
        <f t="shared" si="140"/>
        <v>0</v>
      </c>
      <c r="FG118" s="10">
        <f t="shared" si="140"/>
        <v>0</v>
      </c>
      <c r="FH118" s="11">
        <f t="shared" si="140"/>
        <v>0</v>
      </c>
      <c r="FI118" s="10">
        <f t="shared" si="140"/>
        <v>0</v>
      </c>
      <c r="FJ118" s="11">
        <f t="shared" si="140"/>
        <v>0</v>
      </c>
      <c r="FK118" s="10">
        <f t="shared" si="140"/>
        <v>0</v>
      </c>
      <c r="FL118" s="7">
        <f>FL30+FL54+FL87+FL111</f>
        <v>0</v>
      </c>
      <c r="FM118" s="11">
        <f t="shared" ref="FM118:FX118" si="141">FM30+FM54+FM87</f>
        <v>0</v>
      </c>
      <c r="FN118" s="10">
        <f t="shared" si="141"/>
        <v>0</v>
      </c>
      <c r="FO118" s="11">
        <f t="shared" si="141"/>
        <v>0</v>
      </c>
      <c r="FP118" s="10">
        <f t="shared" si="141"/>
        <v>0</v>
      </c>
      <c r="FQ118" s="11">
        <f t="shared" si="141"/>
        <v>0</v>
      </c>
      <c r="FR118" s="10">
        <f t="shared" si="141"/>
        <v>0</v>
      </c>
      <c r="FS118" s="11">
        <f t="shared" si="141"/>
        <v>0</v>
      </c>
      <c r="FT118" s="10">
        <f t="shared" si="141"/>
        <v>0</v>
      </c>
      <c r="FU118" s="11">
        <f t="shared" si="141"/>
        <v>0</v>
      </c>
      <c r="FV118" s="10">
        <f t="shared" si="141"/>
        <v>0</v>
      </c>
      <c r="FW118" s="11">
        <f t="shared" si="141"/>
        <v>0</v>
      </c>
      <c r="FX118" s="10">
        <f t="shared" si="141"/>
        <v>0</v>
      </c>
      <c r="FY118" s="7">
        <f>FY30+FY54+FY87+FY111</f>
        <v>30</v>
      </c>
      <c r="FZ118" s="7">
        <f>FZ30+FZ54+FZ87+FZ111</f>
        <v>30</v>
      </c>
      <c r="GA118" s="11">
        <f t="shared" ref="GA118:GH118" si="142">GA30+GA54+GA87</f>
        <v>120</v>
      </c>
      <c r="GB118" s="10">
        <f t="shared" si="142"/>
        <v>0</v>
      </c>
      <c r="GC118" s="11">
        <f t="shared" si="142"/>
        <v>15</v>
      </c>
      <c r="GD118" s="10">
        <f t="shared" si="142"/>
        <v>0</v>
      </c>
      <c r="GE118" s="11">
        <f t="shared" si="142"/>
        <v>0</v>
      </c>
      <c r="GF118" s="10">
        <f t="shared" si="142"/>
        <v>0</v>
      </c>
      <c r="GG118" s="11">
        <f t="shared" si="142"/>
        <v>0</v>
      </c>
      <c r="GH118" s="10">
        <f t="shared" si="142"/>
        <v>0</v>
      </c>
      <c r="GI118" s="7">
        <f>GI30+GI54+GI87+GI111</f>
        <v>9.4</v>
      </c>
      <c r="GJ118" s="11">
        <f t="shared" ref="GJ118:GU118" si="143">GJ30+GJ54+GJ87</f>
        <v>0</v>
      </c>
      <c r="GK118" s="10">
        <f t="shared" si="143"/>
        <v>0</v>
      </c>
      <c r="GL118" s="11">
        <f t="shared" si="143"/>
        <v>0</v>
      </c>
      <c r="GM118" s="10">
        <f t="shared" si="143"/>
        <v>0</v>
      </c>
      <c r="GN118" s="11">
        <f t="shared" si="143"/>
        <v>30</v>
      </c>
      <c r="GO118" s="10">
        <f t="shared" si="143"/>
        <v>0</v>
      </c>
      <c r="GP118" s="11">
        <f t="shared" si="143"/>
        <v>0</v>
      </c>
      <c r="GQ118" s="10">
        <f t="shared" si="143"/>
        <v>0</v>
      </c>
      <c r="GR118" s="11">
        <f t="shared" si="143"/>
        <v>0</v>
      </c>
      <c r="GS118" s="10">
        <f t="shared" si="143"/>
        <v>0</v>
      </c>
      <c r="GT118" s="11">
        <f t="shared" si="143"/>
        <v>30</v>
      </c>
      <c r="GU118" s="10">
        <f t="shared" si="143"/>
        <v>0</v>
      </c>
      <c r="GV118" s="7">
        <f>GV30+GV54+GV87+GV111</f>
        <v>20.6</v>
      </c>
      <c r="GW118" s="7">
        <f>GW30+GW54+GW87+GW111</f>
        <v>30</v>
      </c>
    </row>
    <row r="120" spans="1:205" x14ac:dyDescent="0.25">
      <c r="D120" s="3" t="s">
        <v>22</v>
      </c>
      <c r="E120" s="3" t="s">
        <v>242</v>
      </c>
    </row>
    <row r="121" spans="1:205" x14ac:dyDescent="0.25">
      <c r="D121" s="3" t="s">
        <v>26</v>
      </c>
      <c r="E121" s="3" t="s">
        <v>243</v>
      </c>
    </row>
    <row r="122" spans="1:205" x14ac:dyDescent="0.25">
      <c r="D122" s="21" t="s">
        <v>32</v>
      </c>
      <c r="E122" s="21"/>
    </row>
    <row r="123" spans="1:205" x14ac:dyDescent="0.25">
      <c r="D123" s="3" t="s">
        <v>34</v>
      </c>
      <c r="E123" s="3" t="s">
        <v>244</v>
      </c>
    </row>
    <row r="124" spans="1:205" x14ac:dyDescent="0.25">
      <c r="D124" s="3" t="s">
        <v>35</v>
      </c>
      <c r="E124" s="3" t="s">
        <v>245</v>
      </c>
    </row>
    <row r="125" spans="1:205" x14ac:dyDescent="0.25">
      <c r="D125" s="3" t="s">
        <v>36</v>
      </c>
      <c r="E125" s="3" t="s">
        <v>246</v>
      </c>
    </row>
    <row r="126" spans="1:205" x14ac:dyDescent="0.25">
      <c r="D126" s="3" t="s">
        <v>37</v>
      </c>
      <c r="E126" s="3" t="s">
        <v>247</v>
      </c>
      <c r="M126" s="9"/>
      <c r="U126" s="9"/>
      <c r="AC126" s="9"/>
    </row>
    <row r="127" spans="1:205" x14ac:dyDescent="0.25">
      <c r="D127" s="21" t="s">
        <v>33</v>
      </c>
      <c r="E127" s="21"/>
    </row>
    <row r="128" spans="1:205" x14ac:dyDescent="0.25">
      <c r="D128" s="3" t="s">
        <v>36</v>
      </c>
      <c r="E128" s="3" t="s">
        <v>246</v>
      </c>
    </row>
    <row r="129" spans="4:5" x14ac:dyDescent="0.25">
      <c r="D129" s="3" t="s">
        <v>38</v>
      </c>
      <c r="E129" s="3" t="s">
        <v>248</v>
      </c>
    </row>
    <row r="130" spans="4:5" x14ac:dyDescent="0.25">
      <c r="D130" s="3" t="s">
        <v>37</v>
      </c>
      <c r="E130" s="3" t="s">
        <v>247</v>
      </c>
    </row>
    <row r="131" spans="4:5" x14ac:dyDescent="0.25">
      <c r="D131" s="3" t="s">
        <v>39</v>
      </c>
      <c r="E131" s="3" t="s">
        <v>249</v>
      </c>
    </row>
    <row r="132" spans="4:5" x14ac:dyDescent="0.25">
      <c r="D132" s="3" t="s">
        <v>40</v>
      </c>
      <c r="E132" s="3" t="s">
        <v>250</v>
      </c>
    </row>
    <row r="133" spans="4:5" x14ac:dyDescent="0.25">
      <c r="D133" s="3" t="s">
        <v>41</v>
      </c>
      <c r="E133" s="3" t="s">
        <v>251</v>
      </c>
    </row>
  </sheetData>
  <mergeCells count="182">
    <mergeCell ref="D127:E127"/>
    <mergeCell ref="C107:C108"/>
    <mergeCell ref="A107:A108"/>
    <mergeCell ref="B107:B108"/>
    <mergeCell ref="A109:GW109"/>
    <mergeCell ref="A112:GW112"/>
    <mergeCell ref="D122:E122"/>
    <mergeCell ref="C103:C104"/>
    <mergeCell ref="A103:A104"/>
    <mergeCell ref="B103:B104"/>
    <mergeCell ref="C105:C106"/>
    <mergeCell ref="A105:A106"/>
    <mergeCell ref="B105:B106"/>
    <mergeCell ref="C99:C100"/>
    <mergeCell ref="A99:A100"/>
    <mergeCell ref="B99:B100"/>
    <mergeCell ref="C101:C102"/>
    <mergeCell ref="A101:A102"/>
    <mergeCell ref="B101:B102"/>
    <mergeCell ref="C95:C96"/>
    <mergeCell ref="A95:A96"/>
    <mergeCell ref="B95:B96"/>
    <mergeCell ref="C97:C98"/>
    <mergeCell ref="A97:A98"/>
    <mergeCell ref="B97:B98"/>
    <mergeCell ref="C89:C91"/>
    <mergeCell ref="A89:A91"/>
    <mergeCell ref="B89:B91"/>
    <mergeCell ref="C92:C94"/>
    <mergeCell ref="A92:A94"/>
    <mergeCell ref="B92:B94"/>
    <mergeCell ref="GW14:GW15"/>
    <mergeCell ref="A16:GW16"/>
    <mergeCell ref="A31:GW31"/>
    <mergeCell ref="A55:GW55"/>
    <mergeCell ref="A88:GW88"/>
    <mergeCell ref="GJ15:GK15"/>
    <mergeCell ref="GL15:GM15"/>
    <mergeCell ref="GN15:GO15"/>
    <mergeCell ref="GP15:GQ15"/>
    <mergeCell ref="GT15:GU15"/>
    <mergeCell ref="FY14:FY15"/>
    <mergeCell ref="FZ14:FZ15"/>
    <mergeCell ref="GA13:GW13"/>
    <mergeCell ref="GA14:GH14"/>
    <mergeCell ref="GA15:GB15"/>
    <mergeCell ref="GC15:GD15"/>
    <mergeCell ref="GE15:GF15"/>
    <mergeCell ref="GG15:GH15"/>
    <mergeCell ref="GV14:GV15"/>
    <mergeCell ref="GI14:GI15"/>
    <mergeCell ref="GJ14:GU14"/>
    <mergeCell ref="FM14:FX14"/>
    <mergeCell ref="FM15:FN15"/>
    <mergeCell ref="FO15:FP15"/>
    <mergeCell ref="FQ15:FR15"/>
    <mergeCell ref="FS15:FT15"/>
    <mergeCell ref="FU15:FV15"/>
    <mergeCell ref="FW15:FX15"/>
    <mergeCell ref="GR15:GS15"/>
    <mergeCell ref="FB14:FB15"/>
    <mergeCell ref="FC14:FC15"/>
    <mergeCell ref="FD12:GW12"/>
    <mergeCell ref="FD13:FZ13"/>
    <mergeCell ref="FD14:FK14"/>
    <mergeCell ref="FD15:FE15"/>
    <mergeCell ref="FF15:FG15"/>
    <mergeCell ref="FH15:FI15"/>
    <mergeCell ref="FJ15:FK15"/>
    <mergeCell ref="FL14:FL15"/>
    <mergeCell ref="EP15:EQ15"/>
    <mergeCell ref="ER15:ES15"/>
    <mergeCell ref="ET15:EU15"/>
    <mergeCell ref="EV15:EW15"/>
    <mergeCell ref="EX15:EY15"/>
    <mergeCell ref="EZ15:FA15"/>
    <mergeCell ref="EE14:EE15"/>
    <mergeCell ref="EF14:EF15"/>
    <mergeCell ref="EG13:FC13"/>
    <mergeCell ref="EG14:EN14"/>
    <mergeCell ref="EG15:EH15"/>
    <mergeCell ref="EI15:EJ15"/>
    <mergeCell ref="EK15:EL15"/>
    <mergeCell ref="EM15:EN15"/>
    <mergeCell ref="EO14:EO15"/>
    <mergeCell ref="EP14:FA14"/>
    <mergeCell ref="DS14:ED14"/>
    <mergeCell ref="DS15:DT15"/>
    <mergeCell ref="DU15:DV15"/>
    <mergeCell ref="DW15:DX15"/>
    <mergeCell ref="DY15:DZ15"/>
    <mergeCell ref="EA15:EB15"/>
    <mergeCell ref="EC15:ED15"/>
    <mergeCell ref="DH14:DH15"/>
    <mergeCell ref="DI14:DI15"/>
    <mergeCell ref="DJ12:FC12"/>
    <mergeCell ref="DJ13:EF13"/>
    <mergeCell ref="DJ14:DQ14"/>
    <mergeCell ref="DJ15:DK15"/>
    <mergeCell ref="DL15:DM15"/>
    <mergeCell ref="DN15:DO15"/>
    <mergeCell ref="DP15:DQ15"/>
    <mergeCell ref="DR14:DR15"/>
    <mergeCell ref="CV15:CW15"/>
    <mergeCell ref="CX15:CY15"/>
    <mergeCell ref="CZ15:DA15"/>
    <mergeCell ref="DB15:DC15"/>
    <mergeCell ref="DD15:DE15"/>
    <mergeCell ref="DF15:DG15"/>
    <mergeCell ref="CK14:CK15"/>
    <mergeCell ref="CL14:CL15"/>
    <mergeCell ref="CM13:DI13"/>
    <mergeCell ref="CM14:CT14"/>
    <mergeCell ref="CM15:CN15"/>
    <mergeCell ref="CO15:CP15"/>
    <mergeCell ref="CQ15:CR15"/>
    <mergeCell ref="CS15:CT15"/>
    <mergeCell ref="CU14:CU15"/>
    <mergeCell ref="CV14:DG14"/>
    <mergeCell ref="BY14:CJ14"/>
    <mergeCell ref="BY15:BZ15"/>
    <mergeCell ref="CA15:CB15"/>
    <mergeCell ref="CC15:CD15"/>
    <mergeCell ref="CE15:CF15"/>
    <mergeCell ref="CG15:CH15"/>
    <mergeCell ref="CI15:CJ15"/>
    <mergeCell ref="BN14:BN15"/>
    <mergeCell ref="BO14:BO15"/>
    <mergeCell ref="BP12:DI12"/>
    <mergeCell ref="BP13:CL13"/>
    <mergeCell ref="BP14:BW14"/>
    <mergeCell ref="BP15:BQ15"/>
    <mergeCell ref="BR15:BS15"/>
    <mergeCell ref="BT15:BU15"/>
    <mergeCell ref="BV15:BW15"/>
    <mergeCell ref="BX14:BX15"/>
    <mergeCell ref="BB15:BC15"/>
    <mergeCell ref="BD15:BE15"/>
    <mergeCell ref="BF15:BG15"/>
    <mergeCell ref="BH15:BI15"/>
    <mergeCell ref="BJ15:BK15"/>
    <mergeCell ref="BL15:BM15"/>
    <mergeCell ref="AQ14:AQ15"/>
    <mergeCell ref="AR14:AR15"/>
    <mergeCell ref="AS13:BO13"/>
    <mergeCell ref="AS14:AZ14"/>
    <mergeCell ref="AS15:AT15"/>
    <mergeCell ref="AU15:AV15"/>
    <mergeCell ref="AW15:AX15"/>
    <mergeCell ref="AY15:AZ15"/>
    <mergeCell ref="BA14:BA15"/>
    <mergeCell ref="BB14:BM14"/>
    <mergeCell ref="Z15:AA15"/>
    <mergeCell ref="AB15:AC15"/>
    <mergeCell ref="AD14:AD15"/>
    <mergeCell ref="AE14:AP14"/>
    <mergeCell ref="AE15:AF15"/>
    <mergeCell ref="AG15:AH15"/>
    <mergeCell ref="AI15:AJ15"/>
    <mergeCell ref="AK15:AL15"/>
    <mergeCell ref="AM15:AN15"/>
    <mergeCell ref="AO15:AP15"/>
    <mergeCell ref="I14:L14"/>
    <mergeCell ref="M14:R14"/>
    <mergeCell ref="S12:S15"/>
    <mergeCell ref="T12:T15"/>
    <mergeCell ref="U12:U15"/>
    <mergeCell ref="V12:BO12"/>
    <mergeCell ref="V13:AR13"/>
    <mergeCell ref="V14:AC14"/>
    <mergeCell ref="V15:W15"/>
    <mergeCell ref="X15:Y15"/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środowiska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2021-05-19T11:25:05Z</dcterms:created>
  <dcterms:modified xsi:type="dcterms:W3CDTF">2021-06-01T18:58:52Z</dcterms:modified>
</cp:coreProperties>
</file>