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8B667E81-8B06-4A37-AFE0-B2CF98343164}" xr6:coauthVersionLast="45" xr6:coauthVersionMax="45" xr10:uidLastSave="{00000000-0000-0000-0000-000000000000}"/>
  <bookViews>
    <workbookView xWindow="-108" yWindow="-108" windowWidth="23256" windowHeight="12576" activeTab="1"/>
  </bookViews>
  <sheets>
    <sheet name="pozyskiwanie i konwersja biomas" sheetId="1" r:id="rId1"/>
    <sheet name="systemy wykorzystania energii 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K17" i="1"/>
  <c r="L17" i="1"/>
  <c r="M17" i="1"/>
  <c r="N17" i="1"/>
  <c r="O17" i="1"/>
  <c r="O24" i="1"/>
  <c r="Q17" i="1"/>
  <c r="AI17" i="1"/>
  <c r="AZ17" i="1"/>
  <c r="BQ17" i="1"/>
  <c r="CH17" i="1"/>
  <c r="I18" i="1"/>
  <c r="J18" i="1"/>
  <c r="H18" i="1"/>
  <c r="K18" i="1"/>
  <c r="L18" i="1"/>
  <c r="M18" i="1"/>
  <c r="N18" i="1"/>
  <c r="O18" i="1"/>
  <c r="Q18" i="1"/>
  <c r="AI18" i="1"/>
  <c r="AZ18" i="1"/>
  <c r="BQ18" i="1"/>
  <c r="CH18" i="1"/>
  <c r="I19" i="1"/>
  <c r="J19" i="1"/>
  <c r="K19" i="1"/>
  <c r="L19" i="1"/>
  <c r="M19" i="1"/>
  <c r="N19" i="1"/>
  <c r="O19" i="1"/>
  <c r="Q19" i="1"/>
  <c r="AI19" i="1"/>
  <c r="AZ19" i="1"/>
  <c r="BQ19" i="1"/>
  <c r="CH19" i="1"/>
  <c r="I20" i="1"/>
  <c r="J20" i="1"/>
  <c r="H20" i="1"/>
  <c r="K20" i="1"/>
  <c r="L20" i="1"/>
  <c r="M20" i="1"/>
  <c r="N20" i="1"/>
  <c r="O20" i="1"/>
  <c r="Q20" i="1"/>
  <c r="AI20" i="1"/>
  <c r="AZ20" i="1"/>
  <c r="BQ20" i="1"/>
  <c r="CH20" i="1"/>
  <c r="G21" i="1"/>
  <c r="I21" i="1"/>
  <c r="J21" i="1"/>
  <c r="K21" i="1"/>
  <c r="K24" i="1"/>
  <c r="L21" i="1"/>
  <c r="M21" i="1"/>
  <c r="H21" i="1"/>
  <c r="N21" i="1"/>
  <c r="O21" i="1"/>
  <c r="Q21" i="1"/>
  <c r="R21" i="1"/>
  <c r="AI21" i="1"/>
  <c r="AJ21" i="1"/>
  <c r="AN21" i="1"/>
  <c r="BQ21" i="1"/>
  <c r="CH21" i="1"/>
  <c r="F22" i="1"/>
  <c r="I22" i="1"/>
  <c r="J22" i="1"/>
  <c r="K22" i="1"/>
  <c r="M22" i="1"/>
  <c r="N22" i="1"/>
  <c r="O22" i="1"/>
  <c r="R22" i="1"/>
  <c r="AI22" i="1"/>
  <c r="P22" i="1"/>
  <c r="AQ22" i="1"/>
  <c r="AQ24" i="1"/>
  <c r="AY22" i="1"/>
  <c r="AZ22" i="1"/>
  <c r="BQ22" i="1"/>
  <c r="CH22" i="1"/>
  <c r="G23" i="1"/>
  <c r="I23" i="1"/>
  <c r="J23" i="1"/>
  <c r="K23" i="1"/>
  <c r="L23" i="1"/>
  <c r="M23" i="1"/>
  <c r="N23" i="1"/>
  <c r="O23" i="1"/>
  <c r="Q23" i="1"/>
  <c r="R23" i="1"/>
  <c r="R24" i="1"/>
  <c r="AI23" i="1"/>
  <c r="P23" i="1"/>
  <c r="AZ23" i="1"/>
  <c r="BA23" i="1"/>
  <c r="BA24" i="1"/>
  <c r="BE23" i="1"/>
  <c r="BQ23" i="1"/>
  <c r="CH23" i="1"/>
  <c r="N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J24" i="1"/>
  <c r="AK24" i="1"/>
  <c r="AL24" i="1"/>
  <c r="AM24" i="1"/>
  <c r="AO24" i="1"/>
  <c r="AP24" i="1"/>
  <c r="AR24" i="1"/>
  <c r="AS24" i="1"/>
  <c r="AT24" i="1"/>
  <c r="AU24" i="1"/>
  <c r="AV24" i="1"/>
  <c r="AW24" i="1"/>
  <c r="AX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F26" i="1"/>
  <c r="G26" i="1"/>
  <c r="I26" i="1"/>
  <c r="J26" i="1"/>
  <c r="K26" i="1"/>
  <c r="L26" i="1"/>
  <c r="M26" i="1"/>
  <c r="N26" i="1"/>
  <c r="O26" i="1"/>
  <c r="Q26" i="1"/>
  <c r="AI26" i="1"/>
  <c r="AZ26" i="1"/>
  <c r="AZ29" i="1"/>
  <c r="BQ26" i="1"/>
  <c r="CH26" i="1"/>
  <c r="P26" i="1"/>
  <c r="F27" i="1"/>
  <c r="G27" i="1"/>
  <c r="I27" i="1"/>
  <c r="J27" i="1"/>
  <c r="K27" i="1"/>
  <c r="L27" i="1"/>
  <c r="M27" i="1"/>
  <c r="H27" i="1"/>
  <c r="N27" i="1"/>
  <c r="O27" i="1"/>
  <c r="Q27" i="1"/>
  <c r="AI27" i="1"/>
  <c r="AZ27" i="1"/>
  <c r="BQ27" i="1"/>
  <c r="CH27" i="1"/>
  <c r="P27" i="1"/>
  <c r="F28" i="1"/>
  <c r="G28" i="1"/>
  <c r="I28" i="1"/>
  <c r="J28" i="1"/>
  <c r="K28" i="1"/>
  <c r="L28" i="1"/>
  <c r="M28" i="1"/>
  <c r="H28" i="1"/>
  <c r="N28" i="1"/>
  <c r="N29" i="1"/>
  <c r="O28" i="1"/>
  <c r="Q28" i="1"/>
  <c r="AI28" i="1"/>
  <c r="AZ28" i="1"/>
  <c r="BQ28" i="1"/>
  <c r="CH28" i="1"/>
  <c r="P28" i="1"/>
  <c r="F29" i="1"/>
  <c r="G29" i="1"/>
  <c r="I29" i="1"/>
  <c r="J29" i="1"/>
  <c r="K29" i="1"/>
  <c r="L29" i="1"/>
  <c r="O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I31" i="1"/>
  <c r="J31" i="1"/>
  <c r="K31" i="1"/>
  <c r="L31" i="1"/>
  <c r="M31" i="1"/>
  <c r="N31" i="1"/>
  <c r="O31" i="1"/>
  <c r="Q31" i="1"/>
  <c r="AI31" i="1"/>
  <c r="AZ31" i="1"/>
  <c r="BQ31" i="1"/>
  <c r="CH31" i="1"/>
  <c r="I32" i="1"/>
  <c r="J32" i="1"/>
  <c r="K32" i="1"/>
  <c r="L32" i="1"/>
  <c r="M32" i="1"/>
  <c r="N32" i="1"/>
  <c r="O32" i="1"/>
  <c r="Q32" i="1"/>
  <c r="AI32" i="1"/>
  <c r="AZ32" i="1"/>
  <c r="BQ32" i="1"/>
  <c r="CH32" i="1"/>
  <c r="I33" i="1"/>
  <c r="J33" i="1"/>
  <c r="K33" i="1"/>
  <c r="L33" i="1"/>
  <c r="M33" i="1"/>
  <c r="N33" i="1"/>
  <c r="O33" i="1"/>
  <c r="Q33" i="1"/>
  <c r="AI33" i="1"/>
  <c r="AZ33" i="1"/>
  <c r="BQ33" i="1"/>
  <c r="CH33" i="1"/>
  <c r="I34" i="1"/>
  <c r="J34" i="1"/>
  <c r="K34" i="1"/>
  <c r="L34" i="1"/>
  <c r="M34" i="1"/>
  <c r="N34" i="1"/>
  <c r="O34" i="1"/>
  <c r="Q34" i="1"/>
  <c r="AI34" i="1"/>
  <c r="AZ34" i="1"/>
  <c r="BQ34" i="1"/>
  <c r="CH34" i="1"/>
  <c r="F35" i="1"/>
  <c r="I35" i="1"/>
  <c r="J35" i="1"/>
  <c r="H35" i="1"/>
  <c r="K35" i="1"/>
  <c r="L35" i="1"/>
  <c r="M35" i="1"/>
  <c r="N35" i="1"/>
  <c r="O35" i="1"/>
  <c r="Q35" i="1"/>
  <c r="AI35" i="1"/>
  <c r="AZ35" i="1"/>
  <c r="BQ35" i="1"/>
  <c r="G35" i="1"/>
  <c r="CH35" i="1"/>
  <c r="I36" i="1"/>
  <c r="J36" i="1"/>
  <c r="K36" i="1"/>
  <c r="L36" i="1"/>
  <c r="M36" i="1"/>
  <c r="N36" i="1"/>
  <c r="O36" i="1"/>
  <c r="Q36" i="1"/>
  <c r="AI36" i="1"/>
  <c r="P36" i="1"/>
  <c r="AZ36" i="1"/>
  <c r="BQ36" i="1"/>
  <c r="G36" i="1"/>
  <c r="CH36" i="1"/>
  <c r="F37" i="1"/>
  <c r="I37" i="1"/>
  <c r="J37" i="1"/>
  <c r="K37" i="1"/>
  <c r="L37" i="1"/>
  <c r="M37" i="1"/>
  <c r="N37" i="1"/>
  <c r="O37" i="1"/>
  <c r="Q37" i="1"/>
  <c r="AI37" i="1"/>
  <c r="P37" i="1"/>
  <c r="AZ37" i="1"/>
  <c r="BQ37" i="1"/>
  <c r="G37" i="1"/>
  <c r="CH37" i="1"/>
  <c r="I38" i="1"/>
  <c r="J38" i="1"/>
  <c r="K38" i="1"/>
  <c r="L38" i="1"/>
  <c r="M38" i="1"/>
  <c r="N38" i="1"/>
  <c r="O38" i="1"/>
  <c r="Q38" i="1"/>
  <c r="AI38" i="1"/>
  <c r="AZ38" i="1"/>
  <c r="BQ38" i="1"/>
  <c r="CH38" i="1"/>
  <c r="F39" i="1"/>
  <c r="I39" i="1"/>
  <c r="J39" i="1"/>
  <c r="K39" i="1"/>
  <c r="L39" i="1"/>
  <c r="M39" i="1"/>
  <c r="N39" i="1"/>
  <c r="O39" i="1"/>
  <c r="Q39" i="1"/>
  <c r="AI39" i="1"/>
  <c r="AZ39" i="1"/>
  <c r="BQ39" i="1"/>
  <c r="G39" i="1"/>
  <c r="CH39" i="1"/>
  <c r="I40" i="1"/>
  <c r="H40" i="1"/>
  <c r="J40" i="1"/>
  <c r="K40" i="1"/>
  <c r="L40" i="1"/>
  <c r="M40" i="1"/>
  <c r="N40" i="1"/>
  <c r="O40" i="1"/>
  <c r="Q40" i="1"/>
  <c r="AI40" i="1"/>
  <c r="P40" i="1"/>
  <c r="AZ40" i="1"/>
  <c r="BQ40" i="1"/>
  <c r="G40" i="1"/>
  <c r="CH40" i="1"/>
  <c r="F41" i="1"/>
  <c r="I41" i="1"/>
  <c r="J41" i="1"/>
  <c r="K41" i="1"/>
  <c r="L41" i="1"/>
  <c r="L48" i="1"/>
  <c r="M41" i="1"/>
  <c r="N41" i="1"/>
  <c r="O41" i="1"/>
  <c r="Q41" i="1"/>
  <c r="AI41" i="1"/>
  <c r="AZ41" i="1"/>
  <c r="BQ41" i="1"/>
  <c r="G41" i="1"/>
  <c r="CH41" i="1"/>
  <c r="F42" i="1"/>
  <c r="I42" i="1"/>
  <c r="J42" i="1"/>
  <c r="K42" i="1"/>
  <c r="L42" i="1"/>
  <c r="M42" i="1"/>
  <c r="N42" i="1"/>
  <c r="O42" i="1"/>
  <c r="Q42" i="1"/>
  <c r="AI42" i="1"/>
  <c r="P42" i="1"/>
  <c r="AZ42" i="1"/>
  <c r="BQ42" i="1"/>
  <c r="G42" i="1"/>
  <c r="CH42" i="1"/>
  <c r="I43" i="1"/>
  <c r="H43" i="1"/>
  <c r="J43" i="1"/>
  <c r="K43" i="1"/>
  <c r="L43" i="1"/>
  <c r="M43" i="1"/>
  <c r="N43" i="1"/>
  <c r="O43" i="1"/>
  <c r="Q43" i="1"/>
  <c r="AI43" i="1"/>
  <c r="P43" i="1"/>
  <c r="AZ43" i="1"/>
  <c r="BQ43" i="1"/>
  <c r="F43" i="1"/>
  <c r="CH43" i="1"/>
  <c r="I44" i="1"/>
  <c r="J44" i="1"/>
  <c r="K44" i="1"/>
  <c r="L44" i="1"/>
  <c r="M44" i="1"/>
  <c r="N44" i="1"/>
  <c r="O44" i="1"/>
  <c r="Q44" i="1"/>
  <c r="AI44" i="1"/>
  <c r="AZ44" i="1"/>
  <c r="BQ44" i="1"/>
  <c r="CH44" i="1"/>
  <c r="F45" i="1"/>
  <c r="I45" i="1"/>
  <c r="J45" i="1"/>
  <c r="K45" i="1"/>
  <c r="L45" i="1"/>
  <c r="M45" i="1"/>
  <c r="N45" i="1"/>
  <c r="O45" i="1"/>
  <c r="Q45" i="1"/>
  <c r="AI45" i="1"/>
  <c r="P45" i="1"/>
  <c r="AZ45" i="1"/>
  <c r="BQ45" i="1"/>
  <c r="G45" i="1"/>
  <c r="CH45" i="1"/>
  <c r="F46" i="1"/>
  <c r="G46" i="1"/>
  <c r="I46" i="1"/>
  <c r="J46" i="1"/>
  <c r="K46" i="1"/>
  <c r="L46" i="1"/>
  <c r="M46" i="1"/>
  <c r="N46" i="1"/>
  <c r="O46" i="1"/>
  <c r="Q46" i="1"/>
  <c r="AI46" i="1"/>
  <c r="AZ46" i="1"/>
  <c r="BQ46" i="1"/>
  <c r="CH46" i="1"/>
  <c r="G47" i="1"/>
  <c r="J47" i="1"/>
  <c r="K47" i="1"/>
  <c r="L47" i="1"/>
  <c r="M47" i="1"/>
  <c r="N47" i="1"/>
  <c r="O47" i="1"/>
  <c r="Q47" i="1"/>
  <c r="R47" i="1"/>
  <c r="AI47" i="1"/>
  <c r="AJ47" i="1"/>
  <c r="I47" i="1"/>
  <c r="I48" i="1"/>
  <c r="AN47" i="1"/>
  <c r="AN48" i="1"/>
  <c r="AZ47" i="1"/>
  <c r="AZ48" i="1"/>
  <c r="BQ47" i="1"/>
  <c r="CH47" i="1"/>
  <c r="J48" i="1"/>
  <c r="K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O48" i="1"/>
  <c r="AP48" i="1"/>
  <c r="AQ48" i="1"/>
  <c r="AR48" i="1"/>
  <c r="AS48" i="1"/>
  <c r="AT48" i="1"/>
  <c r="AU48" i="1"/>
  <c r="AV48" i="1"/>
  <c r="AW48" i="1"/>
  <c r="AX48" i="1"/>
  <c r="AY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I50" i="1"/>
  <c r="J50" i="1"/>
  <c r="J55" i="1"/>
  <c r="K50" i="1"/>
  <c r="L50" i="1"/>
  <c r="M50" i="1"/>
  <c r="N50" i="1"/>
  <c r="O50" i="1"/>
  <c r="Q50" i="1"/>
  <c r="AI50" i="1"/>
  <c r="AZ50" i="1"/>
  <c r="AZ55" i="1"/>
  <c r="BQ50" i="1"/>
  <c r="CH50" i="1"/>
  <c r="I51" i="1"/>
  <c r="H51" i="1"/>
  <c r="J51" i="1"/>
  <c r="K51" i="1"/>
  <c r="L51" i="1"/>
  <c r="M51" i="1"/>
  <c r="N51" i="1"/>
  <c r="O51" i="1"/>
  <c r="Q51" i="1"/>
  <c r="AI51" i="1"/>
  <c r="AZ51" i="1"/>
  <c r="BQ51" i="1"/>
  <c r="CH51" i="1"/>
  <c r="G52" i="1"/>
  <c r="I52" i="1"/>
  <c r="H52" i="1"/>
  <c r="J52" i="1"/>
  <c r="K52" i="1"/>
  <c r="L52" i="1"/>
  <c r="L55" i="1"/>
  <c r="M52" i="1"/>
  <c r="N52" i="1"/>
  <c r="O52" i="1"/>
  <c r="Q52" i="1"/>
  <c r="AI52" i="1"/>
  <c r="AZ52" i="1"/>
  <c r="BQ52" i="1"/>
  <c r="CH52" i="1"/>
  <c r="I53" i="1"/>
  <c r="J53" i="1"/>
  <c r="K53" i="1"/>
  <c r="L53" i="1"/>
  <c r="M53" i="1"/>
  <c r="N53" i="1"/>
  <c r="O53" i="1"/>
  <c r="O55" i="1"/>
  <c r="Q53" i="1"/>
  <c r="AI53" i="1"/>
  <c r="AZ53" i="1"/>
  <c r="BQ53" i="1"/>
  <c r="CH53" i="1"/>
  <c r="I54" i="1"/>
  <c r="J54" i="1"/>
  <c r="K54" i="1"/>
  <c r="L54" i="1"/>
  <c r="M54" i="1"/>
  <c r="N54" i="1"/>
  <c r="O54" i="1"/>
  <c r="Q54" i="1"/>
  <c r="AI54" i="1"/>
  <c r="AZ54" i="1"/>
  <c r="G54" i="1"/>
  <c r="BQ54" i="1"/>
  <c r="CH54" i="1"/>
  <c r="I55" i="1"/>
  <c r="M55" i="1"/>
  <c r="N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I57" i="1"/>
  <c r="J57" i="1"/>
  <c r="K57" i="1"/>
  <c r="H57" i="1"/>
  <c r="L57" i="1"/>
  <c r="M57" i="1"/>
  <c r="N57" i="1"/>
  <c r="O57" i="1"/>
  <c r="Q57" i="1"/>
  <c r="AI57" i="1"/>
  <c r="AZ57" i="1"/>
  <c r="BQ57" i="1"/>
  <c r="CH57" i="1"/>
  <c r="I58" i="1"/>
  <c r="J58" i="1"/>
  <c r="K58" i="1"/>
  <c r="H58" i="1"/>
  <c r="L58" i="1"/>
  <c r="M58" i="1"/>
  <c r="N58" i="1"/>
  <c r="O58" i="1"/>
  <c r="Q58" i="1"/>
  <c r="AI58" i="1"/>
  <c r="AZ58" i="1"/>
  <c r="BQ58" i="1"/>
  <c r="CH58" i="1"/>
  <c r="I59" i="1"/>
  <c r="J59" i="1"/>
  <c r="K59" i="1"/>
  <c r="L59" i="1"/>
  <c r="M59" i="1"/>
  <c r="N59" i="1"/>
  <c r="O59" i="1"/>
  <c r="Q59" i="1"/>
  <c r="AI59" i="1"/>
  <c r="AZ59" i="1"/>
  <c r="BQ59" i="1"/>
  <c r="CH59" i="1"/>
  <c r="I60" i="1"/>
  <c r="J60" i="1"/>
  <c r="H60" i="1"/>
  <c r="K60" i="1"/>
  <c r="L60" i="1"/>
  <c r="M60" i="1"/>
  <c r="N60" i="1"/>
  <c r="O60" i="1"/>
  <c r="Q60" i="1"/>
  <c r="AI60" i="1"/>
  <c r="AZ60" i="1"/>
  <c r="BQ60" i="1"/>
  <c r="CH60" i="1"/>
  <c r="I61" i="1"/>
  <c r="J61" i="1"/>
  <c r="K61" i="1"/>
  <c r="L61" i="1"/>
  <c r="M61" i="1"/>
  <c r="N61" i="1"/>
  <c r="O61" i="1"/>
  <c r="Q61" i="1"/>
  <c r="AI61" i="1"/>
  <c r="AZ61" i="1"/>
  <c r="BQ61" i="1"/>
  <c r="CH61" i="1"/>
  <c r="I62" i="1"/>
  <c r="H62" i="1"/>
  <c r="J62" i="1"/>
  <c r="K62" i="1"/>
  <c r="L62" i="1"/>
  <c r="M62" i="1"/>
  <c r="N62" i="1"/>
  <c r="O62" i="1"/>
  <c r="Q62" i="1"/>
  <c r="AI62" i="1"/>
  <c r="AZ62" i="1"/>
  <c r="BQ62" i="1"/>
  <c r="CH62" i="1"/>
  <c r="I63" i="1"/>
  <c r="J63" i="1"/>
  <c r="K63" i="1"/>
  <c r="L63" i="1"/>
  <c r="M63" i="1"/>
  <c r="N63" i="1"/>
  <c r="O63" i="1"/>
  <c r="Q63" i="1"/>
  <c r="AI63" i="1"/>
  <c r="AZ63" i="1"/>
  <c r="BQ63" i="1"/>
  <c r="CH63" i="1"/>
  <c r="I64" i="1"/>
  <c r="H64" i="1"/>
  <c r="J64" i="1"/>
  <c r="K64" i="1"/>
  <c r="L64" i="1"/>
  <c r="M64" i="1"/>
  <c r="N64" i="1"/>
  <c r="O64" i="1"/>
  <c r="Q64" i="1"/>
  <c r="AI64" i="1"/>
  <c r="AZ64" i="1"/>
  <c r="BQ64" i="1"/>
  <c r="CH64" i="1"/>
  <c r="I66" i="1"/>
  <c r="J66" i="1"/>
  <c r="K66" i="1"/>
  <c r="K67" i="1"/>
  <c r="L66" i="1"/>
  <c r="M66" i="1"/>
  <c r="N66" i="1"/>
  <c r="O66" i="1"/>
  <c r="Q66" i="1"/>
  <c r="AI66" i="1"/>
  <c r="AZ66" i="1"/>
  <c r="BQ66" i="1"/>
  <c r="CH66" i="1"/>
  <c r="I67" i="1"/>
  <c r="J67" i="1"/>
  <c r="L67" i="1"/>
  <c r="M67" i="1"/>
  <c r="N67" i="1"/>
  <c r="O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F69" i="1"/>
  <c r="G69" i="1"/>
  <c r="I69" i="1"/>
  <c r="H69" i="1"/>
  <c r="H71" i="1"/>
  <c r="J69" i="1"/>
  <c r="K69" i="1"/>
  <c r="L69" i="1"/>
  <c r="M69" i="1"/>
  <c r="N69" i="1"/>
  <c r="O69" i="1"/>
  <c r="Q69" i="1"/>
  <c r="AI69" i="1"/>
  <c r="AZ69" i="1"/>
  <c r="BQ69" i="1"/>
  <c r="CH69" i="1"/>
  <c r="F70" i="1"/>
  <c r="G70" i="1"/>
  <c r="I70" i="1"/>
  <c r="H70" i="1"/>
  <c r="J70" i="1"/>
  <c r="K70" i="1"/>
  <c r="L70" i="1"/>
  <c r="M70" i="1"/>
  <c r="N70" i="1"/>
  <c r="O70" i="1"/>
  <c r="Q70" i="1"/>
  <c r="AI70" i="1"/>
  <c r="P70" i="1"/>
  <c r="AZ70" i="1"/>
  <c r="BQ70" i="1"/>
  <c r="CH70" i="1"/>
  <c r="F71" i="1"/>
  <c r="G71" i="1"/>
  <c r="I71" i="1"/>
  <c r="J71" i="1"/>
  <c r="K71" i="1"/>
  <c r="L71" i="1"/>
  <c r="M71" i="1"/>
  <c r="N71" i="1"/>
  <c r="O71" i="1"/>
  <c r="Q71" i="1"/>
  <c r="R71" i="1"/>
  <c r="S71" i="1"/>
  <c r="T71" i="1"/>
  <c r="U71" i="1"/>
  <c r="V71" i="1"/>
  <c r="V72" i="1"/>
  <c r="W71" i="1"/>
  <c r="X71" i="1"/>
  <c r="Y71" i="1"/>
  <c r="Y72" i="1"/>
  <c r="Z71" i="1"/>
  <c r="AA71" i="1"/>
  <c r="AB71" i="1"/>
  <c r="AC71" i="1"/>
  <c r="AD71" i="1"/>
  <c r="AD72" i="1"/>
  <c r="AE71" i="1"/>
  <c r="AE72" i="1"/>
  <c r="AF71" i="1"/>
  <c r="AG71" i="1"/>
  <c r="AH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U72" i="1"/>
  <c r="AV71" i="1"/>
  <c r="AV72" i="1"/>
  <c r="AW71" i="1"/>
  <c r="AX71" i="1"/>
  <c r="AY71" i="1"/>
  <c r="AZ71" i="1"/>
  <c r="BA71" i="1"/>
  <c r="BB71" i="1"/>
  <c r="BC71" i="1"/>
  <c r="BD71" i="1"/>
  <c r="BD72" i="1"/>
  <c r="BE71" i="1"/>
  <c r="BF71" i="1"/>
  <c r="BG71" i="1"/>
  <c r="BH71" i="1"/>
  <c r="BI71" i="1"/>
  <c r="BJ71" i="1"/>
  <c r="BK71" i="1"/>
  <c r="BK72" i="1"/>
  <c r="BL71" i="1"/>
  <c r="BL72" i="1"/>
  <c r="BM71" i="1"/>
  <c r="BN71" i="1"/>
  <c r="BO71" i="1"/>
  <c r="BP71" i="1"/>
  <c r="BQ71" i="1"/>
  <c r="BR71" i="1"/>
  <c r="BS71" i="1"/>
  <c r="BT71" i="1"/>
  <c r="BT72" i="1"/>
  <c r="BU71" i="1"/>
  <c r="BV71" i="1"/>
  <c r="BW71" i="1"/>
  <c r="BX71" i="1"/>
  <c r="BY71" i="1"/>
  <c r="BZ71" i="1"/>
  <c r="CA71" i="1"/>
  <c r="CA72" i="1"/>
  <c r="CB71" i="1"/>
  <c r="CB72" i="1"/>
  <c r="CC71" i="1"/>
  <c r="CD71" i="1"/>
  <c r="CE71" i="1"/>
  <c r="CF71" i="1"/>
  <c r="CG71" i="1"/>
  <c r="CH71" i="1"/>
  <c r="T72" i="1"/>
  <c r="U72" i="1"/>
  <c r="W72" i="1"/>
  <c r="X72" i="1"/>
  <c r="AB72" i="1"/>
  <c r="AC72" i="1"/>
  <c r="AF72" i="1"/>
  <c r="AG72" i="1"/>
  <c r="AJ72" i="1"/>
  <c r="AK72" i="1"/>
  <c r="AL72" i="1"/>
  <c r="AM72" i="1"/>
  <c r="AO72" i="1"/>
  <c r="AR72" i="1"/>
  <c r="AS72" i="1"/>
  <c r="AT72" i="1"/>
  <c r="AW72" i="1"/>
  <c r="BA72" i="1"/>
  <c r="BB72" i="1"/>
  <c r="BC72" i="1"/>
  <c r="BE72" i="1"/>
  <c r="BH72" i="1"/>
  <c r="BI72" i="1"/>
  <c r="BJ72" i="1"/>
  <c r="BM72" i="1"/>
  <c r="BP72" i="1"/>
  <c r="BR72" i="1"/>
  <c r="BS72" i="1"/>
  <c r="BU72" i="1"/>
  <c r="BX72" i="1"/>
  <c r="BY72" i="1"/>
  <c r="BZ72" i="1"/>
  <c r="CC72" i="1"/>
  <c r="CF72" i="1"/>
  <c r="CG72" i="1"/>
  <c r="F17" i="2"/>
  <c r="I17" i="2"/>
  <c r="J17" i="2"/>
  <c r="K17" i="2"/>
  <c r="H17" i="2"/>
  <c r="L17" i="2"/>
  <c r="M17" i="2"/>
  <c r="N17" i="2"/>
  <c r="O17" i="2"/>
  <c r="Q17" i="2"/>
  <c r="AI17" i="2"/>
  <c r="AI24" i="2"/>
  <c r="AZ17" i="2"/>
  <c r="P17" i="2"/>
  <c r="BQ17" i="2"/>
  <c r="G17" i="2"/>
  <c r="G24" i="2"/>
  <c r="CH17" i="2"/>
  <c r="F18" i="2"/>
  <c r="G18" i="2"/>
  <c r="I18" i="2"/>
  <c r="J18" i="2"/>
  <c r="K18" i="2"/>
  <c r="L18" i="2"/>
  <c r="M18" i="2"/>
  <c r="N18" i="2"/>
  <c r="O18" i="2"/>
  <c r="Q18" i="2"/>
  <c r="AI18" i="2"/>
  <c r="AZ18" i="2"/>
  <c r="P18" i="2"/>
  <c r="BQ18" i="2"/>
  <c r="CH18" i="2"/>
  <c r="F19" i="2"/>
  <c r="G19" i="2"/>
  <c r="I19" i="2"/>
  <c r="J19" i="2"/>
  <c r="K19" i="2"/>
  <c r="H19" i="2"/>
  <c r="L19" i="2"/>
  <c r="M19" i="2"/>
  <c r="N19" i="2"/>
  <c r="O19" i="2"/>
  <c r="Q19" i="2"/>
  <c r="AI19" i="2"/>
  <c r="AZ19" i="2"/>
  <c r="P19" i="2"/>
  <c r="BQ19" i="2"/>
  <c r="CH19" i="2"/>
  <c r="F20" i="2"/>
  <c r="G20" i="2"/>
  <c r="I20" i="2"/>
  <c r="J20" i="2"/>
  <c r="K20" i="2"/>
  <c r="L20" i="2"/>
  <c r="M20" i="2"/>
  <c r="N20" i="2"/>
  <c r="O20" i="2"/>
  <c r="Q20" i="2"/>
  <c r="AI20" i="2"/>
  <c r="AZ20" i="2"/>
  <c r="P20" i="2"/>
  <c r="BQ20" i="2"/>
  <c r="CH20" i="2"/>
  <c r="G21" i="2"/>
  <c r="J21" i="2"/>
  <c r="K21" i="2"/>
  <c r="L21" i="2"/>
  <c r="M21" i="2"/>
  <c r="N21" i="2"/>
  <c r="O21" i="2"/>
  <c r="O24" i="2"/>
  <c r="Q21" i="2"/>
  <c r="R21" i="2"/>
  <c r="AI21" i="2"/>
  <c r="AJ21" i="2"/>
  <c r="I21" i="2"/>
  <c r="AN21" i="2"/>
  <c r="AZ21" i="2"/>
  <c r="BQ21" i="2"/>
  <c r="BQ24" i="2"/>
  <c r="CH21" i="2"/>
  <c r="CH24" i="2"/>
  <c r="F22" i="2"/>
  <c r="I22" i="2"/>
  <c r="J22" i="2"/>
  <c r="J24" i="2"/>
  <c r="K22" i="2"/>
  <c r="M22" i="2"/>
  <c r="N22" i="2"/>
  <c r="O22" i="2"/>
  <c r="R22" i="2"/>
  <c r="AI22" i="2"/>
  <c r="P22" i="2"/>
  <c r="AQ22" i="2"/>
  <c r="AQ24" i="2"/>
  <c r="AY22" i="2"/>
  <c r="AZ22" i="2"/>
  <c r="BQ22" i="2"/>
  <c r="CH22" i="2"/>
  <c r="G23" i="2"/>
  <c r="I23" i="2"/>
  <c r="H23" i="2"/>
  <c r="J23" i="2"/>
  <c r="K23" i="2"/>
  <c r="L23" i="2"/>
  <c r="M23" i="2"/>
  <c r="N23" i="2"/>
  <c r="O23" i="2"/>
  <c r="Q23" i="2"/>
  <c r="R23" i="2"/>
  <c r="R24" i="2"/>
  <c r="R72" i="2"/>
  <c r="AI23" i="2"/>
  <c r="P23" i="2"/>
  <c r="AZ23" i="2"/>
  <c r="BA23" i="2"/>
  <c r="BE23" i="2"/>
  <c r="BQ23" i="2"/>
  <c r="CH23" i="2"/>
  <c r="M24" i="2"/>
  <c r="S24" i="2"/>
  <c r="T24" i="2"/>
  <c r="U24" i="2"/>
  <c r="V24" i="2"/>
  <c r="W24" i="2"/>
  <c r="X24" i="2"/>
  <c r="Y24" i="2"/>
  <c r="Z24" i="2"/>
  <c r="AA24" i="2"/>
  <c r="AB24" i="2"/>
  <c r="AB72" i="2"/>
  <c r="AC24" i="2"/>
  <c r="AD24" i="2"/>
  <c r="AE24" i="2"/>
  <c r="AF24" i="2"/>
  <c r="AG24" i="2"/>
  <c r="AH24" i="2"/>
  <c r="AJ24" i="2"/>
  <c r="AK24" i="2"/>
  <c r="AL24" i="2"/>
  <c r="AM24" i="2"/>
  <c r="AN24" i="2"/>
  <c r="AO24" i="2"/>
  <c r="AP24" i="2"/>
  <c r="AR24" i="2"/>
  <c r="AS24" i="2"/>
  <c r="AT24" i="2"/>
  <c r="AU24" i="2"/>
  <c r="AV24" i="2"/>
  <c r="AW24" i="2"/>
  <c r="AX24" i="2"/>
  <c r="BA24" i="2"/>
  <c r="BB24" i="2"/>
  <c r="BC24" i="2"/>
  <c r="BC72" i="2"/>
  <c r="BD24" i="2"/>
  <c r="BE24" i="2"/>
  <c r="BF24" i="2"/>
  <c r="BG24" i="2"/>
  <c r="BH24" i="2"/>
  <c r="BI24" i="2"/>
  <c r="BJ24" i="2"/>
  <c r="BK24" i="2"/>
  <c r="BK72" i="2"/>
  <c r="BL24" i="2"/>
  <c r="BM24" i="2"/>
  <c r="BN24" i="2"/>
  <c r="BO24" i="2"/>
  <c r="BP24" i="2"/>
  <c r="BR24" i="2"/>
  <c r="BS24" i="2"/>
  <c r="BS72" i="2"/>
  <c r="BT24" i="2"/>
  <c r="BU24" i="2"/>
  <c r="BV24" i="2"/>
  <c r="BW24" i="2"/>
  <c r="BX24" i="2"/>
  <c r="BY24" i="2"/>
  <c r="BZ24" i="2"/>
  <c r="CA24" i="2"/>
  <c r="CA72" i="2"/>
  <c r="CB24" i="2"/>
  <c r="CC24" i="2"/>
  <c r="CD24" i="2"/>
  <c r="CE24" i="2"/>
  <c r="CF24" i="2"/>
  <c r="CG24" i="2"/>
  <c r="F26" i="2"/>
  <c r="F29" i="2"/>
  <c r="G26" i="2"/>
  <c r="I26" i="2"/>
  <c r="J26" i="2"/>
  <c r="K26" i="2"/>
  <c r="L26" i="2"/>
  <c r="M26" i="2"/>
  <c r="N26" i="2"/>
  <c r="O26" i="2"/>
  <c r="Q26" i="2"/>
  <c r="AI26" i="2"/>
  <c r="AZ26" i="2"/>
  <c r="P26" i="2"/>
  <c r="BQ26" i="2"/>
  <c r="CH26" i="2"/>
  <c r="F27" i="2"/>
  <c r="G27" i="2"/>
  <c r="I27" i="2"/>
  <c r="H27" i="2"/>
  <c r="J27" i="2"/>
  <c r="K27" i="2"/>
  <c r="L27" i="2"/>
  <c r="M27" i="2"/>
  <c r="N27" i="2"/>
  <c r="O27" i="2"/>
  <c r="Q27" i="2"/>
  <c r="AI27" i="2"/>
  <c r="AZ27" i="2"/>
  <c r="P27" i="2"/>
  <c r="BQ27" i="2"/>
  <c r="CH27" i="2"/>
  <c r="F28" i="2"/>
  <c r="G28" i="2"/>
  <c r="I28" i="2"/>
  <c r="J28" i="2"/>
  <c r="K28" i="2"/>
  <c r="L28" i="2"/>
  <c r="M28" i="2"/>
  <c r="N28" i="2"/>
  <c r="O28" i="2"/>
  <c r="Q28" i="2"/>
  <c r="AI28" i="2"/>
  <c r="AZ28" i="2"/>
  <c r="P28" i="2"/>
  <c r="BQ28" i="2"/>
  <c r="CH28" i="2"/>
  <c r="G29" i="2"/>
  <c r="I29" i="2"/>
  <c r="J29" i="2"/>
  <c r="K29" i="2"/>
  <c r="L29" i="2"/>
  <c r="M29" i="2"/>
  <c r="N29" i="2"/>
  <c r="O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F31" i="2"/>
  <c r="I31" i="2"/>
  <c r="J31" i="2"/>
  <c r="K31" i="2"/>
  <c r="L31" i="2"/>
  <c r="M31" i="2"/>
  <c r="H31" i="2"/>
  <c r="N31" i="2"/>
  <c r="O31" i="2"/>
  <c r="Q31" i="2"/>
  <c r="AI31" i="2"/>
  <c r="G31" i="2"/>
  <c r="AZ31" i="2"/>
  <c r="BQ31" i="2"/>
  <c r="CH31" i="2"/>
  <c r="P31" i="2"/>
  <c r="F32" i="2"/>
  <c r="I32" i="2"/>
  <c r="J32" i="2"/>
  <c r="K32" i="2"/>
  <c r="L32" i="2"/>
  <c r="M32" i="2"/>
  <c r="H32" i="2"/>
  <c r="N32" i="2"/>
  <c r="O32" i="2"/>
  <c r="Q32" i="2"/>
  <c r="AI32" i="2"/>
  <c r="G32" i="2"/>
  <c r="AZ32" i="2"/>
  <c r="BQ32" i="2"/>
  <c r="CH32" i="2"/>
  <c r="P32" i="2"/>
  <c r="F33" i="2"/>
  <c r="I33" i="2"/>
  <c r="J33" i="2"/>
  <c r="K33" i="2"/>
  <c r="L33" i="2"/>
  <c r="M33" i="2"/>
  <c r="H33" i="2"/>
  <c r="N33" i="2"/>
  <c r="O33" i="2"/>
  <c r="Q33" i="2"/>
  <c r="AI33" i="2"/>
  <c r="G33" i="2"/>
  <c r="AZ33" i="2"/>
  <c r="BQ33" i="2"/>
  <c r="CH33" i="2"/>
  <c r="P33" i="2"/>
  <c r="F34" i="2"/>
  <c r="G34" i="2"/>
  <c r="I34" i="2"/>
  <c r="J34" i="2"/>
  <c r="K34" i="2"/>
  <c r="L34" i="2"/>
  <c r="M34" i="2"/>
  <c r="H34" i="2"/>
  <c r="N34" i="2"/>
  <c r="O34" i="2"/>
  <c r="Q34" i="2"/>
  <c r="AI34" i="2"/>
  <c r="AZ34" i="2"/>
  <c r="BQ34" i="2"/>
  <c r="CH34" i="2"/>
  <c r="P34" i="2"/>
  <c r="F35" i="2"/>
  <c r="G35" i="2"/>
  <c r="I35" i="2"/>
  <c r="J35" i="2"/>
  <c r="K35" i="2"/>
  <c r="L35" i="2"/>
  <c r="M35" i="2"/>
  <c r="H35" i="2"/>
  <c r="N35" i="2"/>
  <c r="O35" i="2"/>
  <c r="Q35" i="2"/>
  <c r="AI35" i="2"/>
  <c r="AZ35" i="2"/>
  <c r="BQ35" i="2"/>
  <c r="CH35" i="2"/>
  <c r="P35" i="2"/>
  <c r="F36" i="2"/>
  <c r="F48" i="2"/>
  <c r="G36" i="2"/>
  <c r="I36" i="2"/>
  <c r="J36" i="2"/>
  <c r="K36" i="2"/>
  <c r="L36" i="2"/>
  <c r="M36" i="2"/>
  <c r="H36" i="2"/>
  <c r="N36" i="2"/>
  <c r="O36" i="2"/>
  <c r="Q36" i="2"/>
  <c r="AI36" i="2"/>
  <c r="AZ36" i="2"/>
  <c r="BQ36" i="2"/>
  <c r="CH36" i="2"/>
  <c r="P36" i="2"/>
  <c r="F37" i="2"/>
  <c r="G37" i="2"/>
  <c r="I37" i="2"/>
  <c r="J37" i="2"/>
  <c r="K37" i="2"/>
  <c r="L37" i="2"/>
  <c r="M37" i="2"/>
  <c r="H37" i="2"/>
  <c r="N37" i="2"/>
  <c r="O37" i="2"/>
  <c r="Q37" i="2"/>
  <c r="AI37" i="2"/>
  <c r="AZ37" i="2"/>
  <c r="BQ37" i="2"/>
  <c r="CH37" i="2"/>
  <c r="P37" i="2"/>
  <c r="F38" i="2"/>
  <c r="G38" i="2"/>
  <c r="I38" i="2"/>
  <c r="J38" i="2"/>
  <c r="K38" i="2"/>
  <c r="L38" i="2"/>
  <c r="M38" i="2"/>
  <c r="H38" i="2"/>
  <c r="N38" i="2"/>
  <c r="O38" i="2"/>
  <c r="Q38" i="2"/>
  <c r="AI38" i="2"/>
  <c r="AZ38" i="2"/>
  <c r="BQ38" i="2"/>
  <c r="CH38" i="2"/>
  <c r="P38" i="2"/>
  <c r="F39" i="2"/>
  <c r="G39" i="2"/>
  <c r="I39" i="2"/>
  <c r="J39" i="2"/>
  <c r="K39" i="2"/>
  <c r="L39" i="2"/>
  <c r="M39" i="2"/>
  <c r="H39" i="2"/>
  <c r="N39" i="2"/>
  <c r="O39" i="2"/>
  <c r="Q39" i="2"/>
  <c r="AI39" i="2"/>
  <c r="AZ39" i="2"/>
  <c r="BQ39" i="2"/>
  <c r="CH39" i="2"/>
  <c r="P39" i="2"/>
  <c r="F40" i="2"/>
  <c r="G40" i="2"/>
  <c r="I40" i="2"/>
  <c r="J40" i="2"/>
  <c r="K40" i="2"/>
  <c r="L40" i="2"/>
  <c r="M40" i="2"/>
  <c r="H40" i="2"/>
  <c r="N40" i="2"/>
  <c r="O40" i="2"/>
  <c r="Q40" i="2"/>
  <c r="AI40" i="2"/>
  <c r="AZ40" i="2"/>
  <c r="BQ40" i="2"/>
  <c r="CH40" i="2"/>
  <c r="P40" i="2"/>
  <c r="F41" i="2"/>
  <c r="G41" i="2"/>
  <c r="I41" i="2"/>
  <c r="J41" i="2"/>
  <c r="K41" i="2"/>
  <c r="L41" i="2"/>
  <c r="M41" i="2"/>
  <c r="H41" i="2"/>
  <c r="N41" i="2"/>
  <c r="O41" i="2"/>
  <c r="Q41" i="2"/>
  <c r="AI41" i="2"/>
  <c r="AZ41" i="2"/>
  <c r="BQ41" i="2"/>
  <c r="CH41" i="2"/>
  <c r="P41" i="2"/>
  <c r="F42" i="2"/>
  <c r="G42" i="2"/>
  <c r="I42" i="2"/>
  <c r="J42" i="2"/>
  <c r="K42" i="2"/>
  <c r="L42" i="2"/>
  <c r="M42" i="2"/>
  <c r="H42" i="2"/>
  <c r="N42" i="2"/>
  <c r="O42" i="2"/>
  <c r="Q42" i="2"/>
  <c r="AI42" i="2"/>
  <c r="AZ42" i="2"/>
  <c r="BQ42" i="2"/>
  <c r="CH42" i="2"/>
  <c r="P42" i="2"/>
  <c r="F43" i="2"/>
  <c r="G43" i="2"/>
  <c r="I43" i="2"/>
  <c r="J43" i="2"/>
  <c r="K43" i="2"/>
  <c r="L43" i="2"/>
  <c r="M43" i="2"/>
  <c r="H43" i="2"/>
  <c r="N43" i="2"/>
  <c r="O43" i="2"/>
  <c r="Q43" i="2"/>
  <c r="AI43" i="2"/>
  <c r="AZ43" i="2"/>
  <c r="BQ43" i="2"/>
  <c r="CH43" i="2"/>
  <c r="P43" i="2"/>
  <c r="F44" i="2"/>
  <c r="G44" i="2"/>
  <c r="I44" i="2"/>
  <c r="J44" i="2"/>
  <c r="K44" i="2"/>
  <c r="L44" i="2"/>
  <c r="M44" i="2"/>
  <c r="H44" i="2"/>
  <c r="N44" i="2"/>
  <c r="O44" i="2"/>
  <c r="Q44" i="2"/>
  <c r="AI44" i="2"/>
  <c r="AZ44" i="2"/>
  <c r="BQ44" i="2"/>
  <c r="CH44" i="2"/>
  <c r="P44" i="2"/>
  <c r="F45" i="2"/>
  <c r="G45" i="2"/>
  <c r="I45" i="2"/>
  <c r="J45" i="2"/>
  <c r="K45" i="2"/>
  <c r="L45" i="2"/>
  <c r="M45" i="2"/>
  <c r="H45" i="2"/>
  <c r="N45" i="2"/>
  <c r="O45" i="2"/>
  <c r="Q45" i="2"/>
  <c r="AI45" i="2"/>
  <c r="AZ45" i="2"/>
  <c r="BQ45" i="2"/>
  <c r="CH45" i="2"/>
  <c r="P45" i="2"/>
  <c r="F46" i="2"/>
  <c r="G46" i="2"/>
  <c r="I46" i="2"/>
  <c r="J46" i="2"/>
  <c r="K46" i="2"/>
  <c r="L46" i="2"/>
  <c r="M46" i="2"/>
  <c r="H46" i="2"/>
  <c r="N46" i="2"/>
  <c r="O46" i="2"/>
  <c r="Q46" i="2"/>
  <c r="AI46" i="2"/>
  <c r="AZ46" i="2"/>
  <c r="BQ46" i="2"/>
  <c r="CH46" i="2"/>
  <c r="P46" i="2"/>
  <c r="G47" i="2"/>
  <c r="I47" i="2"/>
  <c r="I48" i="2"/>
  <c r="J47" i="2"/>
  <c r="K47" i="2"/>
  <c r="K48" i="2"/>
  <c r="L47" i="2"/>
  <c r="M47" i="2"/>
  <c r="N47" i="2"/>
  <c r="O47" i="2"/>
  <c r="Q47" i="2"/>
  <c r="Q48" i="2"/>
  <c r="R47" i="2"/>
  <c r="AI47" i="2"/>
  <c r="AJ47" i="2"/>
  <c r="AN47" i="2"/>
  <c r="AZ47" i="2"/>
  <c r="BQ47" i="2"/>
  <c r="BQ48" i="2"/>
  <c r="CH47" i="2"/>
  <c r="J48" i="2"/>
  <c r="L48" i="2"/>
  <c r="M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S72" i="2"/>
  <c r="AT48" i="2"/>
  <c r="AU48" i="2"/>
  <c r="AV48" i="2"/>
  <c r="AW48" i="2"/>
  <c r="AX48" i="2"/>
  <c r="AY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G50" i="2"/>
  <c r="I50" i="2"/>
  <c r="J50" i="2"/>
  <c r="K50" i="2"/>
  <c r="L50" i="2"/>
  <c r="M50" i="2"/>
  <c r="N50" i="2"/>
  <c r="O50" i="2"/>
  <c r="Q50" i="2"/>
  <c r="AI50" i="2"/>
  <c r="F50" i="2"/>
  <c r="AZ50" i="2"/>
  <c r="BQ50" i="2"/>
  <c r="CH50" i="2"/>
  <c r="G51" i="2"/>
  <c r="I51" i="2"/>
  <c r="J51" i="2"/>
  <c r="K51" i="2"/>
  <c r="L51" i="2"/>
  <c r="M51" i="2"/>
  <c r="N51" i="2"/>
  <c r="O51" i="2"/>
  <c r="H51" i="2"/>
  <c r="P51" i="2"/>
  <c r="Q51" i="2"/>
  <c r="AI51" i="2"/>
  <c r="AZ51" i="2"/>
  <c r="BQ51" i="2"/>
  <c r="CH51" i="2"/>
  <c r="G52" i="2"/>
  <c r="H52" i="2"/>
  <c r="I52" i="2"/>
  <c r="J52" i="2"/>
  <c r="K52" i="2"/>
  <c r="L52" i="2"/>
  <c r="M52" i="2"/>
  <c r="N52" i="2"/>
  <c r="O52" i="2"/>
  <c r="P52" i="2"/>
  <c r="Q52" i="2"/>
  <c r="AI52" i="2"/>
  <c r="F52" i="2"/>
  <c r="AZ52" i="2"/>
  <c r="BQ52" i="2"/>
  <c r="CH52" i="2"/>
  <c r="I53" i="2"/>
  <c r="H53" i="2"/>
  <c r="J53" i="2"/>
  <c r="K53" i="2"/>
  <c r="L53" i="2"/>
  <c r="M53" i="2"/>
  <c r="N53" i="2"/>
  <c r="O53" i="2"/>
  <c r="P53" i="2"/>
  <c r="Q53" i="2"/>
  <c r="AI53" i="2"/>
  <c r="F53" i="2"/>
  <c r="AZ53" i="2"/>
  <c r="BQ53" i="2"/>
  <c r="CH53" i="2"/>
  <c r="I54" i="2"/>
  <c r="H54" i="2"/>
  <c r="J54" i="2"/>
  <c r="K54" i="2"/>
  <c r="L54" i="2"/>
  <c r="M54" i="2"/>
  <c r="N54" i="2"/>
  <c r="O54" i="2"/>
  <c r="Q54" i="2"/>
  <c r="AI54" i="2"/>
  <c r="AI55" i="2"/>
  <c r="AZ54" i="2"/>
  <c r="BQ54" i="2"/>
  <c r="CH54" i="2"/>
  <c r="J55" i="2"/>
  <c r="J72" i="2"/>
  <c r="K55" i="2"/>
  <c r="L55" i="2"/>
  <c r="N55" i="2"/>
  <c r="R55" i="2"/>
  <c r="S55" i="2"/>
  <c r="T55" i="2"/>
  <c r="U55" i="2"/>
  <c r="V55" i="2"/>
  <c r="W55" i="2"/>
  <c r="X55" i="2"/>
  <c r="Y55" i="2"/>
  <c r="Z55" i="2"/>
  <c r="Z72" i="2"/>
  <c r="AA55" i="2"/>
  <c r="AB55" i="2"/>
  <c r="AC55" i="2"/>
  <c r="AD55" i="2"/>
  <c r="AE55" i="2"/>
  <c r="AF55" i="2"/>
  <c r="AG55" i="2"/>
  <c r="AH55" i="2"/>
  <c r="AJ55" i="2"/>
  <c r="AJ72" i="2"/>
  <c r="AK55" i="2"/>
  <c r="AL55" i="2"/>
  <c r="AM55" i="2"/>
  <c r="AN55" i="2"/>
  <c r="AO55" i="2"/>
  <c r="AP55" i="2"/>
  <c r="AP72" i="2"/>
  <c r="AQ55" i="2"/>
  <c r="AR55" i="2"/>
  <c r="AS55" i="2"/>
  <c r="AT55" i="2"/>
  <c r="AU55" i="2"/>
  <c r="AV55" i="2"/>
  <c r="AW55" i="2"/>
  <c r="AX55" i="2"/>
  <c r="AX72" i="2"/>
  <c r="AY55" i="2"/>
  <c r="AZ55" i="2"/>
  <c r="BA55" i="2"/>
  <c r="BB55" i="2"/>
  <c r="BC55" i="2"/>
  <c r="BD55" i="2"/>
  <c r="BE55" i="2"/>
  <c r="BF55" i="2"/>
  <c r="BG55" i="2"/>
  <c r="BH55" i="2"/>
  <c r="BH72" i="2"/>
  <c r="BI55" i="2"/>
  <c r="BJ55" i="2"/>
  <c r="BK55" i="2"/>
  <c r="BL55" i="2"/>
  <c r="BM55" i="2"/>
  <c r="BN55" i="2"/>
  <c r="BN72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D72" i="2"/>
  <c r="CE55" i="2"/>
  <c r="CF55" i="2"/>
  <c r="CG55" i="2"/>
  <c r="I57" i="2"/>
  <c r="H57" i="2"/>
  <c r="J57" i="2"/>
  <c r="K57" i="2"/>
  <c r="L57" i="2"/>
  <c r="M57" i="2"/>
  <c r="N57" i="2"/>
  <c r="O57" i="2"/>
  <c r="Q57" i="2"/>
  <c r="AI57" i="2"/>
  <c r="AZ57" i="2"/>
  <c r="BQ57" i="2"/>
  <c r="CH57" i="2"/>
  <c r="I58" i="2"/>
  <c r="H58" i="2"/>
  <c r="J58" i="2"/>
  <c r="K58" i="2"/>
  <c r="L58" i="2"/>
  <c r="M58" i="2"/>
  <c r="N58" i="2"/>
  <c r="O58" i="2"/>
  <c r="Q58" i="2"/>
  <c r="AI58" i="2"/>
  <c r="AZ58" i="2"/>
  <c r="BQ58" i="2"/>
  <c r="CH58" i="2"/>
  <c r="I59" i="2"/>
  <c r="H59" i="2"/>
  <c r="J59" i="2"/>
  <c r="K59" i="2"/>
  <c r="L59" i="2"/>
  <c r="M59" i="2"/>
  <c r="N59" i="2"/>
  <c r="O59" i="2"/>
  <c r="Q59" i="2"/>
  <c r="AI59" i="2"/>
  <c r="AZ59" i="2"/>
  <c r="BQ59" i="2"/>
  <c r="CH59" i="2"/>
  <c r="I60" i="2"/>
  <c r="H60" i="2"/>
  <c r="J60" i="2"/>
  <c r="K60" i="2"/>
  <c r="L60" i="2"/>
  <c r="M60" i="2"/>
  <c r="N60" i="2"/>
  <c r="O60" i="2"/>
  <c r="Q60" i="2"/>
  <c r="AI60" i="2"/>
  <c r="AZ60" i="2"/>
  <c r="BQ60" i="2"/>
  <c r="CH60" i="2"/>
  <c r="I61" i="2"/>
  <c r="H61" i="2"/>
  <c r="J61" i="2"/>
  <c r="K61" i="2"/>
  <c r="L61" i="2"/>
  <c r="M61" i="2"/>
  <c r="N61" i="2"/>
  <c r="O61" i="2"/>
  <c r="Q61" i="2"/>
  <c r="AI61" i="2"/>
  <c r="AZ61" i="2"/>
  <c r="BQ61" i="2"/>
  <c r="CH61" i="2"/>
  <c r="I62" i="2"/>
  <c r="H62" i="2"/>
  <c r="J62" i="2"/>
  <c r="K62" i="2"/>
  <c r="L62" i="2"/>
  <c r="M62" i="2"/>
  <c r="N62" i="2"/>
  <c r="O62" i="2"/>
  <c r="Q62" i="2"/>
  <c r="AI62" i="2"/>
  <c r="AZ62" i="2"/>
  <c r="BQ62" i="2"/>
  <c r="CH62" i="2"/>
  <c r="I63" i="2"/>
  <c r="H63" i="2"/>
  <c r="J63" i="2"/>
  <c r="K63" i="2"/>
  <c r="L63" i="2"/>
  <c r="M63" i="2"/>
  <c r="N63" i="2"/>
  <c r="O63" i="2"/>
  <c r="Q63" i="2"/>
  <c r="AI63" i="2"/>
  <c r="AZ63" i="2"/>
  <c r="BQ63" i="2"/>
  <c r="CH63" i="2"/>
  <c r="I64" i="2"/>
  <c r="H64" i="2"/>
  <c r="J64" i="2"/>
  <c r="K64" i="2"/>
  <c r="L64" i="2"/>
  <c r="M64" i="2"/>
  <c r="N64" i="2"/>
  <c r="O64" i="2"/>
  <c r="Q64" i="2"/>
  <c r="AI64" i="2"/>
  <c r="AZ64" i="2"/>
  <c r="BQ64" i="2"/>
  <c r="CH64" i="2"/>
  <c r="I66" i="2"/>
  <c r="H66" i="2"/>
  <c r="H67" i="2"/>
  <c r="J66" i="2"/>
  <c r="J67" i="2"/>
  <c r="K66" i="2"/>
  <c r="L66" i="2"/>
  <c r="M66" i="2"/>
  <c r="N66" i="2"/>
  <c r="O66" i="2"/>
  <c r="Q66" i="2"/>
  <c r="AI66" i="2"/>
  <c r="AZ66" i="2"/>
  <c r="BQ66" i="2"/>
  <c r="BQ67" i="2"/>
  <c r="CH66" i="2"/>
  <c r="I67" i="2"/>
  <c r="K67" i="2"/>
  <c r="L67" i="2"/>
  <c r="M67" i="2"/>
  <c r="N67" i="2"/>
  <c r="O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I69" i="2"/>
  <c r="H69" i="2"/>
  <c r="H71" i="2"/>
  <c r="J69" i="2"/>
  <c r="K69" i="2"/>
  <c r="L69" i="2"/>
  <c r="M69" i="2"/>
  <c r="N69" i="2"/>
  <c r="O69" i="2"/>
  <c r="Q69" i="2"/>
  <c r="AI69" i="2"/>
  <c r="AZ69" i="2"/>
  <c r="BQ69" i="2"/>
  <c r="CH69" i="2"/>
  <c r="I70" i="2"/>
  <c r="H70" i="2"/>
  <c r="J70" i="2"/>
  <c r="K70" i="2"/>
  <c r="L70" i="2"/>
  <c r="M70" i="2"/>
  <c r="N70" i="2"/>
  <c r="O70" i="2"/>
  <c r="Q70" i="2"/>
  <c r="AI70" i="2"/>
  <c r="AZ70" i="2"/>
  <c r="BQ70" i="2"/>
  <c r="CH70" i="2"/>
  <c r="I71" i="2"/>
  <c r="J71" i="2"/>
  <c r="K71" i="2"/>
  <c r="L71" i="2"/>
  <c r="M71" i="2"/>
  <c r="N71" i="2"/>
  <c r="O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E72" i="2"/>
  <c r="AF71" i="2"/>
  <c r="AG71" i="2"/>
  <c r="AH71" i="2"/>
  <c r="AJ71" i="2"/>
  <c r="AK71" i="2"/>
  <c r="AL71" i="2"/>
  <c r="AM71" i="2"/>
  <c r="AN71" i="2"/>
  <c r="AO71" i="2"/>
  <c r="AO72" i="2"/>
  <c r="AP71" i="2"/>
  <c r="AQ71" i="2"/>
  <c r="AR71" i="2"/>
  <c r="AS71" i="2"/>
  <c r="AT71" i="2"/>
  <c r="AU71" i="2"/>
  <c r="AU72" i="2"/>
  <c r="AV71" i="2"/>
  <c r="AW71" i="2"/>
  <c r="AX71" i="2"/>
  <c r="AY71" i="2"/>
  <c r="BA71" i="2"/>
  <c r="BB71" i="2"/>
  <c r="BC71" i="2"/>
  <c r="BD71" i="2"/>
  <c r="BD72" i="2"/>
  <c r="BE71" i="2"/>
  <c r="BF71" i="2"/>
  <c r="BG71" i="2"/>
  <c r="BH71" i="2"/>
  <c r="BI71" i="2"/>
  <c r="BJ71" i="2"/>
  <c r="BK71" i="2"/>
  <c r="BL71" i="2"/>
  <c r="BL72" i="2"/>
  <c r="BM71" i="2"/>
  <c r="BN71" i="2"/>
  <c r="BO71" i="2"/>
  <c r="BP71" i="2"/>
  <c r="BQ71" i="2"/>
  <c r="BR71" i="2"/>
  <c r="BS71" i="2"/>
  <c r="BT71" i="2"/>
  <c r="BT72" i="2"/>
  <c r="BU71" i="2"/>
  <c r="BV71" i="2"/>
  <c r="BW71" i="2"/>
  <c r="BX71" i="2"/>
  <c r="BY71" i="2"/>
  <c r="BY72" i="2"/>
  <c r="BZ71" i="2"/>
  <c r="CA71" i="2"/>
  <c r="CB71" i="2"/>
  <c r="CC71" i="2"/>
  <c r="CD71" i="2"/>
  <c r="CE71" i="2"/>
  <c r="CF71" i="2"/>
  <c r="CG71" i="2"/>
  <c r="CH71" i="2"/>
  <c r="T72" i="2"/>
  <c r="U72" i="2"/>
  <c r="V72" i="2"/>
  <c r="X72" i="2"/>
  <c r="Y72" i="2"/>
  <c r="AC72" i="2"/>
  <c r="AD72" i="2"/>
  <c r="AF72" i="2"/>
  <c r="AG72" i="2"/>
  <c r="AH72" i="2"/>
  <c r="AL72" i="2"/>
  <c r="AM72" i="2"/>
  <c r="AN72" i="2"/>
  <c r="AR72" i="2"/>
  <c r="AV72" i="2"/>
  <c r="AW72" i="2"/>
  <c r="BA72" i="2"/>
  <c r="BE72" i="2"/>
  <c r="BF72" i="2"/>
  <c r="BI72" i="2"/>
  <c r="BJ72" i="2"/>
  <c r="BM72" i="2"/>
  <c r="BP72" i="2"/>
  <c r="BR72" i="2"/>
  <c r="BU72" i="2"/>
  <c r="BV72" i="2"/>
  <c r="BX72" i="2"/>
  <c r="CB72" i="2"/>
  <c r="CC72" i="2"/>
  <c r="CE72" i="2"/>
  <c r="CF72" i="2"/>
  <c r="CG72" i="2"/>
  <c r="F61" i="2"/>
  <c r="G61" i="2"/>
  <c r="P61" i="2"/>
  <c r="G38" i="1"/>
  <c r="F38" i="1"/>
  <c r="BZ72" i="2"/>
  <c r="BB72" i="2"/>
  <c r="BQ72" i="2"/>
  <c r="AZ67" i="1"/>
  <c r="F66" i="1"/>
  <c r="F67" i="1"/>
  <c r="G66" i="1"/>
  <c r="G67" i="1"/>
  <c r="F63" i="1"/>
  <c r="G63" i="1"/>
  <c r="F61" i="1"/>
  <c r="G61" i="1"/>
  <c r="F59" i="1"/>
  <c r="G59" i="1"/>
  <c r="H59" i="1"/>
  <c r="F57" i="1"/>
  <c r="P57" i="1"/>
  <c r="F57" i="2"/>
  <c r="G57" i="2"/>
  <c r="P57" i="2"/>
  <c r="N48" i="2"/>
  <c r="AZ24" i="2"/>
  <c r="P21" i="2"/>
  <c r="P24" i="2"/>
  <c r="P66" i="1"/>
  <c r="P67" i="1"/>
  <c r="H66" i="1"/>
  <c r="H67" i="1"/>
  <c r="P63" i="1"/>
  <c r="H63" i="1"/>
  <c r="P61" i="1"/>
  <c r="H61" i="1"/>
  <c r="P59" i="1"/>
  <c r="Q55" i="1"/>
  <c r="R72" i="1"/>
  <c r="I24" i="1"/>
  <c r="I72" i="1"/>
  <c r="H23" i="1"/>
  <c r="F66" i="2"/>
  <c r="F67" i="2"/>
  <c r="G66" i="2"/>
  <c r="G67" i="2"/>
  <c r="P66" i="2"/>
  <c r="P67" i="2"/>
  <c r="AI67" i="2"/>
  <c r="H28" i="2"/>
  <c r="I24" i="2"/>
  <c r="H21" i="2"/>
  <c r="H18" i="2"/>
  <c r="H24" i="2"/>
  <c r="H72" i="2"/>
  <c r="K55" i="1"/>
  <c r="F54" i="2"/>
  <c r="G54" i="2"/>
  <c r="P54" i="2"/>
  <c r="F24" i="2"/>
  <c r="F69" i="2"/>
  <c r="G69" i="2"/>
  <c r="P69" i="2"/>
  <c r="F63" i="2"/>
  <c r="G63" i="2"/>
  <c r="P63" i="2"/>
  <c r="F64" i="2"/>
  <c r="G64" i="2"/>
  <c r="P64" i="2"/>
  <c r="O55" i="2"/>
  <c r="CH48" i="2"/>
  <c r="H47" i="2"/>
  <c r="H48" i="2"/>
  <c r="F64" i="1"/>
  <c r="G64" i="1"/>
  <c r="F62" i="1"/>
  <c r="G62" i="1"/>
  <c r="F60" i="1"/>
  <c r="G60" i="1"/>
  <c r="F58" i="1"/>
  <c r="G58" i="1"/>
  <c r="P58" i="1"/>
  <c r="F44" i="1"/>
  <c r="G44" i="1"/>
  <c r="F59" i="2"/>
  <c r="G59" i="2"/>
  <c r="P59" i="2"/>
  <c r="CH55" i="2"/>
  <c r="CH72" i="2"/>
  <c r="P50" i="2"/>
  <c r="P55" i="2"/>
  <c r="F60" i="2"/>
  <c r="G60" i="2"/>
  <c r="P60" i="2"/>
  <c r="AI71" i="2"/>
  <c r="Q55" i="2"/>
  <c r="I55" i="2"/>
  <c r="AZ48" i="2"/>
  <c r="P47" i="2"/>
  <c r="P48" i="2"/>
  <c r="P29" i="2"/>
  <c r="AT72" i="2"/>
  <c r="AK72" i="2"/>
  <c r="N24" i="2"/>
  <c r="N72" i="2"/>
  <c r="P64" i="1"/>
  <c r="P62" i="1"/>
  <c r="P60" i="1"/>
  <c r="F33" i="1"/>
  <c r="G33" i="1"/>
  <c r="F31" i="1"/>
  <c r="G31" i="1"/>
  <c r="G48" i="1"/>
  <c r="BQ48" i="1"/>
  <c r="F70" i="2"/>
  <c r="G70" i="2"/>
  <c r="P70" i="2"/>
  <c r="F62" i="2"/>
  <c r="G62" i="2"/>
  <c r="P62" i="2"/>
  <c r="F58" i="2"/>
  <c r="G58" i="2"/>
  <c r="P58" i="2"/>
  <c r="AZ71" i="2"/>
  <c r="W72" i="2"/>
  <c r="H50" i="2"/>
  <c r="H55" i="2"/>
  <c r="M55" i="2"/>
  <c r="M72" i="2"/>
  <c r="G48" i="2"/>
  <c r="H26" i="2"/>
  <c r="H29" i="2"/>
  <c r="H20" i="2"/>
  <c r="M48" i="1"/>
  <c r="O48" i="2"/>
  <c r="O72" i="2"/>
  <c r="P46" i="1"/>
  <c r="H46" i="1"/>
  <c r="H42" i="1"/>
  <c r="H37" i="1"/>
  <c r="P34" i="1"/>
  <c r="P32" i="1"/>
  <c r="F52" i="1"/>
  <c r="P52" i="1"/>
  <c r="BQ55" i="1"/>
  <c r="CH48" i="1"/>
  <c r="F20" i="1"/>
  <c r="G20" i="1"/>
  <c r="F18" i="1"/>
  <c r="G18" i="1"/>
  <c r="G53" i="2"/>
  <c r="G55" i="2"/>
  <c r="AI71" i="1"/>
  <c r="G57" i="1"/>
  <c r="F50" i="1"/>
  <c r="G50" i="1"/>
  <c r="G55" i="1"/>
  <c r="P50" i="1"/>
  <c r="H50" i="1"/>
  <c r="H47" i="1"/>
  <c r="G43" i="1"/>
  <c r="F40" i="1"/>
  <c r="H38" i="1"/>
  <c r="P35" i="1"/>
  <c r="H33" i="1"/>
  <c r="H31" i="1"/>
  <c r="H48" i="1"/>
  <c r="AN24" i="1"/>
  <c r="AN72" i="1"/>
  <c r="AZ21" i="1"/>
  <c r="P20" i="1"/>
  <c r="P18" i="1"/>
  <c r="M24" i="1"/>
  <c r="L22" i="2"/>
  <c r="L24" i="2"/>
  <c r="L72" i="2"/>
  <c r="F53" i="1"/>
  <c r="P53" i="1"/>
  <c r="H53" i="1"/>
  <c r="P47" i="1"/>
  <c r="P44" i="1"/>
  <c r="H44" i="1"/>
  <c r="P38" i="1"/>
  <c r="P33" i="1"/>
  <c r="P31" i="1"/>
  <c r="M29" i="1"/>
  <c r="K72" i="1"/>
  <c r="F55" i="2"/>
  <c r="BW72" i="2"/>
  <c r="BO72" i="2"/>
  <c r="BG72" i="2"/>
  <c r="AA72" i="2"/>
  <c r="S72" i="2"/>
  <c r="AY24" i="2"/>
  <c r="AY72" i="2"/>
  <c r="Q22" i="2"/>
  <c r="Q24" i="2"/>
  <c r="Q72" i="2"/>
  <c r="K24" i="2"/>
  <c r="K72" i="2"/>
  <c r="P69" i="1"/>
  <c r="P71" i="1"/>
  <c r="G53" i="1"/>
  <c r="AA72" i="1"/>
  <c r="S72" i="1"/>
  <c r="P41" i="1"/>
  <c r="H41" i="1"/>
  <c r="H36" i="1"/>
  <c r="CH29" i="1"/>
  <c r="CH72" i="1"/>
  <c r="F19" i="1"/>
  <c r="G19" i="1"/>
  <c r="F17" i="1"/>
  <c r="F24" i="1"/>
  <c r="G17" i="1"/>
  <c r="BQ24" i="1"/>
  <c r="BQ72" i="1"/>
  <c r="F51" i="2"/>
  <c r="AQ72" i="2"/>
  <c r="AI72" i="2"/>
  <c r="F51" i="1"/>
  <c r="P51" i="1"/>
  <c r="CE72" i="1"/>
  <c r="BW72" i="1"/>
  <c r="BO72" i="1"/>
  <c r="BG72" i="1"/>
  <c r="AH72" i="1"/>
  <c r="Z72" i="1"/>
  <c r="H45" i="1"/>
  <c r="H39" i="1"/>
  <c r="F34" i="1"/>
  <c r="G34" i="1"/>
  <c r="F32" i="1"/>
  <c r="G32" i="1"/>
  <c r="O48" i="1"/>
  <c r="O72" i="1"/>
  <c r="H26" i="1"/>
  <c r="H29" i="1"/>
  <c r="H19" i="1"/>
  <c r="H22" i="2"/>
  <c r="F54" i="1"/>
  <c r="P54" i="1"/>
  <c r="H54" i="1"/>
  <c r="G51" i="1"/>
  <c r="CD72" i="1"/>
  <c r="BV72" i="1"/>
  <c r="BN72" i="1"/>
  <c r="BF72" i="1"/>
  <c r="AX72" i="1"/>
  <c r="AP72" i="1"/>
  <c r="P39" i="1"/>
  <c r="F36" i="1"/>
  <c r="H34" i="1"/>
  <c r="H32" i="1"/>
  <c r="N48" i="1"/>
  <c r="N72" i="1"/>
  <c r="P29" i="1"/>
  <c r="AQ72" i="1"/>
  <c r="H22" i="1"/>
  <c r="H24" i="1"/>
  <c r="P19" i="1"/>
  <c r="P17" i="1"/>
  <c r="L22" i="1"/>
  <c r="L24" i="1"/>
  <c r="L72" i="1"/>
  <c r="Q22" i="1"/>
  <c r="Q24" i="1"/>
  <c r="Q72" i="1"/>
  <c r="AY24" i="1"/>
  <c r="AY72" i="1"/>
  <c r="AI24" i="1"/>
  <c r="AI72" i="1"/>
  <c r="J24" i="1"/>
  <c r="J72" i="1"/>
  <c r="G72" i="2"/>
  <c r="F48" i="1"/>
  <c r="P55" i="1"/>
  <c r="F55" i="1"/>
  <c r="F72" i="1"/>
  <c r="I72" i="2"/>
  <c r="M72" i="1"/>
  <c r="P48" i="1"/>
  <c r="G24" i="1"/>
  <c r="G72" i="1"/>
  <c r="P71" i="2"/>
  <c r="P72" i="2"/>
  <c r="P21" i="1"/>
  <c r="P24" i="1"/>
  <c r="P72" i="1"/>
  <c r="AZ24" i="1"/>
  <c r="AZ72" i="1"/>
  <c r="G71" i="2"/>
  <c r="AZ72" i="2"/>
  <c r="H55" i="1"/>
  <c r="H72" i="1"/>
  <c r="F71" i="2"/>
  <c r="F72" i="2"/>
</calcChain>
</file>

<file path=xl/sharedStrings.xml><?xml version="1.0" encoding="utf-8"?>
<sst xmlns="http://schemas.openxmlformats.org/spreadsheetml/2006/main" count="568" uniqueCount="166">
  <si>
    <t>Wydział Kształtowania Środowiska i Rolnictwa</t>
  </si>
  <si>
    <t>Nazwa kierunku studiów</t>
  </si>
  <si>
    <t>Odnawialne źródła energii</t>
  </si>
  <si>
    <t>Dziedziny nauki</t>
  </si>
  <si>
    <t>dziedzina nauk inżynieryjno-technicznych, dziedzina nauk rolniczych</t>
  </si>
  <si>
    <t>Dyscypliny naukowe</t>
  </si>
  <si>
    <t>inżynieria środowiska, górnictwo i energetyka (70%), rolnictwo i ogrodnictwo (30%)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</si>
  <si>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</si>
  <si>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</si>
  <si>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</si>
  <si>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</si>
  <si>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</si>
  <si>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</si>
  <si>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</si>
  <si>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</si>
  <si>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pozyskiwanie i konwersja biomasy na cele energetyczne</t>
  </si>
  <si>
    <t>Obowiązuje od 2021-10-01</t>
  </si>
  <si>
    <t>Kod planu studiów</t>
  </si>
  <si>
    <t>OZE_2A_S_2021_2022_ZL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</si>
  <si>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</si>
  <si>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</si>
  <si>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</si>
  <si>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</si>
  <si>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</si>
  <si>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</si>
  <si>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</si>
  <si>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</si>
  <si>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</si>
  <si>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</si>
  <si>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</si>
  <si>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</si>
  <si>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</si>
  <si>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</si>
  <si>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</si>
  <si>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</si>
  <si>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</si>
  <si>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</si>
  <si>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</si>
  <si>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</si>
  <si>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</si>
  <si>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</si>
  <si>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</si>
  <si>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</si>
  <si>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</si>
  <si>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</si>
  <si>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</si>
  <si>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</si>
  <si>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</si>
  <si>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</si>
  <si>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</si>
  <si>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</si>
  <si>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</si>
  <si>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</si>
  <si>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</si>
  <si>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</si>
  <si>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Ergonomia, bezpieczeństwo i higiena pracy</t>
  </si>
  <si>
    <t>A02</t>
  </si>
  <si>
    <t>Ochrona własności intelektualnej</t>
  </si>
  <si>
    <t>A03</t>
  </si>
  <si>
    <t>Przedsiębiorczość</t>
  </si>
  <si>
    <t>A04</t>
  </si>
  <si>
    <t>Podstawy prawne i źródła finansowania OZE</t>
  </si>
  <si>
    <t>Blok obieralny 1</t>
  </si>
  <si>
    <t>Blok obieralny 2</t>
  </si>
  <si>
    <t>Blok obieralny 4</t>
  </si>
  <si>
    <t>Razem</t>
  </si>
  <si>
    <t>Moduły/Przedmioty kształcenia podstawowego</t>
  </si>
  <si>
    <t>B01</t>
  </si>
  <si>
    <t>Metodologia badań naukowych</t>
  </si>
  <si>
    <t>B02</t>
  </si>
  <si>
    <t>Metody statystyczne</t>
  </si>
  <si>
    <t>B03</t>
  </si>
  <si>
    <t>Zagadnienia fizyki w diagnostyce urządzeń OZE</t>
  </si>
  <si>
    <t>Moduły/Przedmioty kształcenia kierunkowego</t>
  </si>
  <si>
    <t>e</t>
  </si>
  <si>
    <t>C01</t>
  </si>
  <si>
    <t>Abiotyczne zasoby energii odnawialnej i ich wykorzystanie</t>
  </si>
  <si>
    <t>C02</t>
  </si>
  <si>
    <t>Termochemiczna konwersja surowców energetycznych</t>
  </si>
  <si>
    <t>C03</t>
  </si>
  <si>
    <t>Produkcja biopaliw zaawansowanych</t>
  </si>
  <si>
    <t>C04</t>
  </si>
  <si>
    <t>Metody ograniczenia emisji gazów cieplarnianych</t>
  </si>
  <si>
    <t>C05</t>
  </si>
  <si>
    <t>Fizjologiczne aspekty produktywności roślin energetycznych</t>
  </si>
  <si>
    <t>C06</t>
  </si>
  <si>
    <t>Metody analizy chemicznej  w OZE</t>
  </si>
  <si>
    <t>C07</t>
  </si>
  <si>
    <t>Seminarium dyplomowe</t>
  </si>
  <si>
    <t>C08</t>
  </si>
  <si>
    <t>Neutralizacja odpadów z instalacji OZE</t>
  </si>
  <si>
    <t>C09</t>
  </si>
  <si>
    <t>Ocena procesów technologicznych pozyskiwania biomasy</t>
  </si>
  <si>
    <t>C10</t>
  </si>
  <si>
    <t>Instalacje OZE w budynkach energooszczędnych</t>
  </si>
  <si>
    <t>C11</t>
  </si>
  <si>
    <t>Projektowanie wybranych obiektów w instalacjach OZE</t>
  </si>
  <si>
    <t>C12</t>
  </si>
  <si>
    <t>Kosztorysowanie inwestycji</t>
  </si>
  <si>
    <t>C13</t>
  </si>
  <si>
    <t>Ocena oddziaływania inwestycji OZE na środowisko</t>
  </si>
  <si>
    <t>C14</t>
  </si>
  <si>
    <t>Elementy OZE w gospodarce przestrzennej i architekturze krajobrazu</t>
  </si>
  <si>
    <t>C15</t>
  </si>
  <si>
    <t>Logistyka dostaw surowców energetycznych</t>
  </si>
  <si>
    <t>C16</t>
  </si>
  <si>
    <t>Przygotowanie pracy magisterskiej i do egzaminu dyplomowego</t>
  </si>
  <si>
    <t>Blok obieralny 3</t>
  </si>
  <si>
    <t>Moduły/Przedmioty specjalnościowe</t>
  </si>
  <si>
    <t>systemy wykorzystania energii ze źródeł odnawialnych</t>
  </si>
  <si>
    <t>G01-pkb</t>
  </si>
  <si>
    <t>Biomasa jako surowiec energetyczny</t>
  </si>
  <si>
    <t>G02-pkb</t>
  </si>
  <si>
    <t>Ciepło z biomasy</t>
  </si>
  <si>
    <t>G03-pkb</t>
  </si>
  <si>
    <t>Przechowywanie  i magazynowanie biomasy  i biopaliw</t>
  </si>
  <si>
    <t>G04-pkb</t>
  </si>
  <si>
    <t>Pozyskiwanie biogazu  z biomasy pozarolniczej</t>
  </si>
  <si>
    <t>G05-pkb</t>
  </si>
  <si>
    <t>Maszyny do przetwarzania i zagospodarowania biomasy odpadowej</t>
  </si>
  <si>
    <t>Moduły/Przedmioty obieralne</t>
  </si>
  <si>
    <t>A05-F</t>
  </si>
  <si>
    <t>Filozofia przyrody</t>
  </si>
  <si>
    <t>A05-S</t>
  </si>
  <si>
    <t>Socjologiczne aspekty ochrony środowiska</t>
  </si>
  <si>
    <t>A06-A</t>
  </si>
  <si>
    <t>Język angielski</t>
  </si>
  <si>
    <t>A06-N</t>
  </si>
  <si>
    <t>Język niemiecki</t>
  </si>
  <si>
    <t>A07-E</t>
  </si>
  <si>
    <t>Etyka zawodowa</t>
  </si>
  <si>
    <t>A07-S</t>
  </si>
  <si>
    <t>Socjologia przestrzeni</t>
  </si>
  <si>
    <t>O01-1</t>
  </si>
  <si>
    <t>Recykling</t>
  </si>
  <si>
    <t>O01-2</t>
  </si>
  <si>
    <t>Regeneracja elementów i podzespołów w OZE</t>
  </si>
  <si>
    <t>Praktyki zawodowe</t>
  </si>
  <si>
    <t>P01</t>
  </si>
  <si>
    <t>Praktyka zawodowa - 4 tygodnie</t>
  </si>
  <si>
    <t>Przedmioty jednorazowe</t>
  </si>
  <si>
    <t>J01</t>
  </si>
  <si>
    <t>Szkolenie - Bezpieczeństwo i higiena pracy</t>
  </si>
  <si>
    <t>J02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</si>
  <si>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</si>
  <si>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</si>
  <si>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</si>
  <si>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</si>
  <si>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</si>
  <si>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</si>
  <si>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</si>
  <si>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</si>
  <si>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praca dyplomowa</t>
  </si>
  <si>
    <t>praktyki</t>
  </si>
  <si>
    <t>seminaria dyplomowe</t>
  </si>
  <si>
    <t>G01-swe</t>
  </si>
  <si>
    <t>Wytwarzanie paliw syntetycznych</t>
  </si>
  <si>
    <t>G02-swe</t>
  </si>
  <si>
    <t>Technologie ogniw paliwowych</t>
  </si>
  <si>
    <t>G03-swe</t>
  </si>
  <si>
    <t>Eksploatacja instalacji  w energetyce</t>
  </si>
  <si>
    <t>G04-swe</t>
  </si>
  <si>
    <t>Automatyka i sterowanie w instalacjach OZE</t>
  </si>
  <si>
    <t>G05-swe</t>
  </si>
  <si>
    <t>Farmy energetyczne, układy kogeneracyjne i systemy hybrydowe</t>
  </si>
  <si>
    <t>Załącznik nr 6 do Uchwała Senatu nr 108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</si>
</sst>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891C6EA4-E60D-45B0-8CF9-0DE1890F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68580</xdr:colOff>
      <xdr:row>0</xdr:row>
      <xdr:rowOff>0</xdr:rowOff>
    </xdr:from>
    <xdr:to>
      <xdr:col>66</xdr:col>
      <xdr:colOff>60960</xdr:colOff>
      <xdr:row>3</xdr:row>
      <xdr:rowOff>129540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6D76881B-EEE9-475E-AE1D-B1E9DEF4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746927A4-836D-41CB-83B1-AD2FDB60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129540</xdr:colOff>
      <xdr:row>0</xdr:row>
      <xdr:rowOff>0</xdr:rowOff>
    </xdr:from>
    <xdr:to>
      <xdr:col>66</xdr:col>
      <xdr:colOff>114300</xdr:colOff>
      <xdr:row>3</xdr:row>
      <xdr:rowOff>129540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DF6BD1A7-DDEF-461C-9AA9-52082A91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0"/>
          <a:ext cx="768096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4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hidden="1" customWidth="1"/>
    <col min="71" max="71" width="2" hidden="1" customWidth="1"/>
    <col min="72" max="72" width="3.5546875" hidden="1" customWidth="1"/>
    <col min="73" max="73" width="2" hidden="1" customWidth="1"/>
    <col min="74" max="74" width="3.88671875" hidden="1" customWidth="1"/>
    <col min="75" max="75" width="3.5546875" hidden="1" customWidth="1"/>
    <col min="76" max="76" width="2" hidden="1" customWidth="1"/>
    <col min="77" max="77" width="3.5546875" hidden="1" customWidth="1"/>
    <col min="78" max="78" width="2" hidden="1" customWidth="1"/>
    <col min="79" max="79" width="3.5546875" hidden="1" customWidth="1"/>
    <col min="80" max="80" width="2" hidden="1" customWidth="1"/>
    <col min="81" max="81" width="3.5546875" hidden="1" customWidth="1"/>
    <col min="82" max="82" width="2" hidden="1" customWidth="1"/>
    <col min="83" max="83" width="3.5546875" hidden="1" customWidth="1"/>
    <col min="84" max="84" width="2" hidden="1" customWidth="1"/>
    <col min="85" max="86" width="3.88671875" hidden="1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18</v>
      </c>
      <c r="AH9" t="s">
        <v>165</v>
      </c>
    </row>
    <row r="11" spans="1:8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7" t="s">
        <v>46</v>
      </c>
      <c r="X14" s="19" t="s">
        <v>33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7" t="s">
        <v>46</v>
      </c>
      <c r="AO14" s="19" t="s">
        <v>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7" t="s">
        <v>46</v>
      </c>
      <c r="BF14" s="19" t="s">
        <v>33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7" t="s">
        <v>46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7"/>
      <c r="X15" s="16" t="s">
        <v>36</v>
      </c>
      <c r="Y15" s="16"/>
      <c r="Z15" s="16" t="s">
        <v>37</v>
      </c>
      <c r="AA15" s="16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7"/>
      <c r="AO15" s="16" t="s">
        <v>36</v>
      </c>
      <c r="AP15" s="16"/>
      <c r="AQ15" s="16" t="s">
        <v>37</v>
      </c>
      <c r="AR15" s="16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7"/>
      <c r="BF15" s="16" t="s">
        <v>36</v>
      </c>
      <c r="BG15" s="16"/>
      <c r="BH15" s="16" t="s">
        <v>37</v>
      </c>
      <c r="BI15" s="16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7"/>
      <c r="BW15" s="16" t="s">
        <v>36</v>
      </c>
      <c r="BX15" s="16"/>
      <c r="BY15" s="16" t="s">
        <v>37</v>
      </c>
      <c r="BZ15" s="16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5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2</v>
      </c>
      <c r="H17" s="6">
        <f t="shared" ref="H17:H23" si="0">SUM(I17:O17)</f>
        <v>20</v>
      </c>
      <c r="I17" s="6">
        <f t="shared" ref="I17:I23" si="1">S17+AJ17+BA17+BR17</f>
        <v>15</v>
      </c>
      <c r="J17" s="6">
        <f t="shared" ref="J17:J23" si="2">U17+AL17+BC17+BT17</f>
        <v>5</v>
      </c>
      <c r="K17" s="6">
        <f t="shared" ref="K17:K23" si="3">X17+AO17+BF17+BW17</f>
        <v>0</v>
      </c>
      <c r="L17" s="6">
        <f t="shared" ref="L17:L23" si="4">Z17+AQ17+BH17+BY17</f>
        <v>0</v>
      </c>
      <c r="M17" s="6">
        <f t="shared" ref="M17:M23" si="5">AB17+AS17+BJ17+CA17</f>
        <v>0</v>
      </c>
      <c r="N17" s="6">
        <f t="shared" ref="N17:N23" si="6">AD17+AU17+BL17+CC17</f>
        <v>0</v>
      </c>
      <c r="O17" s="6">
        <f t="shared" ref="O17:O23" si="7">AF17+AW17+BN17+CE17</f>
        <v>0</v>
      </c>
      <c r="P17" s="7">
        <f t="shared" ref="P17:P23" si="8">AI17+AZ17+BQ17+CH17</f>
        <v>2</v>
      </c>
      <c r="Q17" s="7">
        <f t="shared" ref="Q17:Q23" si="9">AH17+AY17+BP17+CG17</f>
        <v>0</v>
      </c>
      <c r="R17" s="7">
        <v>0.9</v>
      </c>
      <c r="S17" s="11">
        <v>15</v>
      </c>
      <c r="T17" s="10" t="s">
        <v>53</v>
      </c>
      <c r="U17" s="11">
        <v>5</v>
      </c>
      <c r="V17" s="10" t="s">
        <v>53</v>
      </c>
      <c r="W17" s="7">
        <v>2</v>
      </c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t="shared" ref="AI17:AI23" si="10">W17+AH17</f>
        <v>2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t="shared" ref="AZ17:AZ23" si="11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t="shared" ref="BQ17:BQ23" si="1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t="shared" ref="CH17:CH23" si="13">BV17+CG17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0.7</v>
      </c>
      <c r="S18" s="11">
        <v>15</v>
      </c>
      <c r="T18" s="10" t="s">
        <v>53</v>
      </c>
      <c r="U18" s="11"/>
      <c r="V18" s="10"/>
      <c r="W18" s="7">
        <v>1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1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2</v>
      </c>
      <c r="H19" s="6">
        <f t="shared" si="0"/>
        <v>30</v>
      </c>
      <c r="I19" s="6">
        <f t="shared" si="1"/>
        <v>20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1.5</v>
      </c>
      <c r="S19" s="11">
        <v>20</v>
      </c>
      <c r="T19" s="10" t="s">
        <v>53</v>
      </c>
      <c r="U19" s="11">
        <v>10</v>
      </c>
      <c r="V19" s="10" t="s">
        <v>53</v>
      </c>
      <c r="W19" s="7">
        <v>2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2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25</v>
      </c>
      <c r="I20" s="6">
        <f t="shared" si="1"/>
        <v>15</v>
      </c>
      <c r="J20" s="6">
        <f t="shared" si="2"/>
        <v>10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1.3</v>
      </c>
      <c r="S20" s="11">
        <v>15</v>
      </c>
      <c r="T20" s="10" t="s">
        <v>53</v>
      </c>
      <c r="U20" s="11">
        <v>10</v>
      </c>
      <c r="V20" s="10" t="s">
        <v>53</v>
      </c>
      <c r="W20" s="7">
        <v>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1</v>
      </c>
      <c r="B21" s="6">
        <v>1</v>
      </c>
      <c r="C21" s="6">
        <v>1</v>
      </c>
      <c r="D21" s="6"/>
      <c r="E21" s="3" t="s">
        <v>62</v>
      </c>
      <c r="F21" s="6"/>
      <c r="G21" s="6">
        <f>$B$21*1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f>$B$21*1.3</f>
        <v>1.3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f>$B$21*30</f>
        <v>30</v>
      </c>
      <c r="AK21" s="10"/>
      <c r="AL21" s="11"/>
      <c r="AM21" s="10"/>
      <c r="AN21" s="7">
        <f>$B$21*2</f>
        <v>2</v>
      </c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2</v>
      </c>
      <c r="B22" s="6">
        <v>1</v>
      </c>
      <c r="C22" s="6">
        <v>1</v>
      </c>
      <c r="D22" s="6"/>
      <c r="E22" s="3" t="s">
        <v>63</v>
      </c>
      <c r="F22" s="6">
        <f>$B$22*1</f>
        <v>1</v>
      </c>
      <c r="G22" s="6"/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30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$B$22*1.3</f>
        <v>1.3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>
        <f>$B$22*30</f>
        <v>30</v>
      </c>
      <c r="AR22" s="10"/>
      <c r="AS22" s="11"/>
      <c r="AT22" s="10"/>
      <c r="AU22" s="11"/>
      <c r="AV22" s="10"/>
      <c r="AW22" s="11"/>
      <c r="AX22" s="10"/>
      <c r="AY22" s="7">
        <f>$B$22*3</f>
        <v>3</v>
      </c>
      <c r="AZ22" s="7">
        <f t="shared" si="11"/>
        <v>3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x14ac:dyDescent="0.25">
      <c r="A23" s="6">
        <v>4</v>
      </c>
      <c r="B23" s="6">
        <v>1</v>
      </c>
      <c r="C23" s="6">
        <v>1</v>
      </c>
      <c r="D23" s="6"/>
      <c r="E23" s="3" t="s">
        <v>64</v>
      </c>
      <c r="F23" s="6"/>
      <c r="G23" s="6">
        <f>$B$23*1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1</v>
      </c>
      <c r="Q23" s="7">
        <f t="shared" si="9"/>
        <v>0</v>
      </c>
      <c r="R23" s="7">
        <f>$B$23*0.7</f>
        <v>0.7</v>
      </c>
      <c r="S23" s="11"/>
      <c r="T23" s="10"/>
      <c r="U23" s="11"/>
      <c r="V23" s="10"/>
      <c r="W23" s="7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/>
      <c r="AK23" s="10"/>
      <c r="AL23" s="11"/>
      <c r="AM23" s="10"/>
      <c r="AN23" s="7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>
        <f>$B$23*15</f>
        <v>15</v>
      </c>
      <c r="BB23" s="10"/>
      <c r="BC23" s="11"/>
      <c r="BD23" s="10"/>
      <c r="BE23" s="7">
        <f>$B$23*1</f>
        <v>1</v>
      </c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1</v>
      </c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5.9" customHeight="1" x14ac:dyDescent="0.25">
      <c r="A24" s="6"/>
      <c r="B24" s="6"/>
      <c r="C24" s="6"/>
      <c r="D24" s="6"/>
      <c r="E24" s="6" t="s">
        <v>65</v>
      </c>
      <c r="F24" s="6">
        <f t="shared" ref="F24:AK24" si="14">SUM(F17:F23)</f>
        <v>1</v>
      </c>
      <c r="G24" s="6">
        <f t="shared" si="14"/>
        <v>9</v>
      </c>
      <c r="H24" s="6">
        <f t="shared" si="14"/>
        <v>165</v>
      </c>
      <c r="I24" s="6">
        <f t="shared" si="14"/>
        <v>110</v>
      </c>
      <c r="J24" s="6">
        <f t="shared" si="14"/>
        <v>25</v>
      </c>
      <c r="K24" s="6">
        <f t="shared" si="14"/>
        <v>0</v>
      </c>
      <c r="L24" s="6">
        <f t="shared" si="14"/>
        <v>30</v>
      </c>
      <c r="M24" s="6">
        <f t="shared" si="14"/>
        <v>0</v>
      </c>
      <c r="N24" s="6">
        <f t="shared" si="14"/>
        <v>0</v>
      </c>
      <c r="O24" s="6">
        <f t="shared" si="14"/>
        <v>0</v>
      </c>
      <c r="P24" s="7">
        <f t="shared" si="14"/>
        <v>13</v>
      </c>
      <c r="Q24" s="7">
        <f t="shared" si="14"/>
        <v>3</v>
      </c>
      <c r="R24" s="7">
        <f t="shared" si="14"/>
        <v>7.7</v>
      </c>
      <c r="S24" s="11">
        <f t="shared" si="14"/>
        <v>65</v>
      </c>
      <c r="T24" s="10">
        <f t="shared" si="14"/>
        <v>0</v>
      </c>
      <c r="U24" s="11">
        <f t="shared" si="14"/>
        <v>25</v>
      </c>
      <c r="V24" s="10">
        <f t="shared" si="14"/>
        <v>0</v>
      </c>
      <c r="W24" s="7">
        <f t="shared" si="14"/>
        <v>7</v>
      </c>
      <c r="X24" s="11">
        <f t="shared" si="14"/>
        <v>0</v>
      </c>
      <c r="Y24" s="10">
        <f t="shared" si="14"/>
        <v>0</v>
      </c>
      <c r="Z24" s="11">
        <f t="shared" si="14"/>
        <v>0</v>
      </c>
      <c r="AA24" s="10">
        <f t="shared" si="14"/>
        <v>0</v>
      </c>
      <c r="AB24" s="11">
        <f t="shared" si="14"/>
        <v>0</v>
      </c>
      <c r="AC24" s="10">
        <f t="shared" si="14"/>
        <v>0</v>
      </c>
      <c r="AD24" s="11">
        <f t="shared" si="14"/>
        <v>0</v>
      </c>
      <c r="AE24" s="10">
        <f t="shared" si="14"/>
        <v>0</v>
      </c>
      <c r="AF24" s="11">
        <f t="shared" si="14"/>
        <v>0</v>
      </c>
      <c r="AG24" s="10">
        <f t="shared" si="14"/>
        <v>0</v>
      </c>
      <c r="AH24" s="7">
        <f t="shared" si="14"/>
        <v>0</v>
      </c>
      <c r="AI24" s="7">
        <f t="shared" si="14"/>
        <v>7</v>
      </c>
      <c r="AJ24" s="11">
        <f t="shared" si="14"/>
        <v>30</v>
      </c>
      <c r="AK24" s="10">
        <f t="shared" si="14"/>
        <v>0</v>
      </c>
      <c r="AL24" s="11">
        <f t="shared" ref="AL24:BQ24" si="15">SUM(AL17:AL23)</f>
        <v>0</v>
      </c>
      <c r="AM24" s="10">
        <f t="shared" si="15"/>
        <v>0</v>
      </c>
      <c r="AN24" s="7">
        <f t="shared" si="15"/>
        <v>2</v>
      </c>
      <c r="AO24" s="11">
        <f t="shared" si="15"/>
        <v>0</v>
      </c>
      <c r="AP24" s="10">
        <f t="shared" si="15"/>
        <v>0</v>
      </c>
      <c r="AQ24" s="11">
        <f t="shared" si="15"/>
        <v>30</v>
      </c>
      <c r="AR24" s="10">
        <f t="shared" si="15"/>
        <v>0</v>
      </c>
      <c r="AS24" s="11">
        <f t="shared" si="15"/>
        <v>0</v>
      </c>
      <c r="AT24" s="10">
        <f t="shared" si="15"/>
        <v>0</v>
      </c>
      <c r="AU24" s="11">
        <f t="shared" si="15"/>
        <v>0</v>
      </c>
      <c r="AV24" s="10">
        <f t="shared" si="15"/>
        <v>0</v>
      </c>
      <c r="AW24" s="11">
        <f t="shared" si="15"/>
        <v>0</v>
      </c>
      <c r="AX24" s="10">
        <f t="shared" si="15"/>
        <v>0</v>
      </c>
      <c r="AY24" s="7">
        <f t="shared" si="15"/>
        <v>3</v>
      </c>
      <c r="AZ24" s="7">
        <f t="shared" si="15"/>
        <v>5</v>
      </c>
      <c r="BA24" s="11">
        <f t="shared" si="15"/>
        <v>15</v>
      </c>
      <c r="BB24" s="10">
        <f t="shared" si="15"/>
        <v>0</v>
      </c>
      <c r="BC24" s="11">
        <f t="shared" si="15"/>
        <v>0</v>
      </c>
      <c r="BD24" s="10">
        <f t="shared" si="15"/>
        <v>0</v>
      </c>
      <c r="BE24" s="7">
        <f t="shared" si="15"/>
        <v>1</v>
      </c>
      <c r="BF24" s="11">
        <f t="shared" si="15"/>
        <v>0</v>
      </c>
      <c r="BG24" s="10">
        <f t="shared" si="15"/>
        <v>0</v>
      </c>
      <c r="BH24" s="11">
        <f t="shared" si="15"/>
        <v>0</v>
      </c>
      <c r="BI24" s="10">
        <f t="shared" si="15"/>
        <v>0</v>
      </c>
      <c r="BJ24" s="11">
        <f t="shared" si="15"/>
        <v>0</v>
      </c>
      <c r="BK24" s="10">
        <f t="shared" si="15"/>
        <v>0</v>
      </c>
      <c r="BL24" s="11">
        <f t="shared" si="15"/>
        <v>0</v>
      </c>
      <c r="BM24" s="10">
        <f t="shared" si="15"/>
        <v>0</v>
      </c>
      <c r="BN24" s="11">
        <f t="shared" si="15"/>
        <v>0</v>
      </c>
      <c r="BO24" s="10">
        <f t="shared" si="15"/>
        <v>0</v>
      </c>
      <c r="BP24" s="7">
        <f t="shared" si="15"/>
        <v>0</v>
      </c>
      <c r="BQ24" s="7">
        <f t="shared" si="15"/>
        <v>1</v>
      </c>
      <c r="BR24" s="11">
        <f t="shared" ref="BR24:CH24" si="16">SUM(BR17:BR23)</f>
        <v>0</v>
      </c>
      <c r="BS24" s="10">
        <f t="shared" si="16"/>
        <v>0</v>
      </c>
      <c r="BT24" s="11">
        <f t="shared" si="16"/>
        <v>0</v>
      </c>
      <c r="BU24" s="10">
        <f t="shared" si="16"/>
        <v>0</v>
      </c>
      <c r="BV24" s="7">
        <f t="shared" si="16"/>
        <v>0</v>
      </c>
      <c r="BW24" s="11">
        <f t="shared" si="16"/>
        <v>0</v>
      </c>
      <c r="BX24" s="10">
        <f t="shared" si="16"/>
        <v>0</v>
      </c>
      <c r="BY24" s="11">
        <f t="shared" si="16"/>
        <v>0</v>
      </c>
      <c r="BZ24" s="10">
        <f t="shared" si="16"/>
        <v>0</v>
      </c>
      <c r="CA24" s="11">
        <f t="shared" si="16"/>
        <v>0</v>
      </c>
      <c r="CB24" s="10">
        <f t="shared" si="16"/>
        <v>0</v>
      </c>
      <c r="CC24" s="11">
        <f t="shared" si="16"/>
        <v>0</v>
      </c>
      <c r="CD24" s="10">
        <f t="shared" si="16"/>
        <v>0</v>
      </c>
      <c r="CE24" s="11">
        <f t="shared" si="16"/>
        <v>0</v>
      </c>
      <c r="CF24" s="10">
        <f t="shared" si="16"/>
        <v>0</v>
      </c>
      <c r="CG24" s="7">
        <f t="shared" si="16"/>
        <v>0</v>
      </c>
      <c r="CH24" s="7">
        <f t="shared" si="16"/>
        <v>0</v>
      </c>
    </row>
    <row r="25" spans="1:86" ht="20.100000000000001" customHeight="1" x14ac:dyDescent="0.25">
      <c r="A25" s="12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2"/>
      <c r="CH25" s="13"/>
    </row>
    <row r="26" spans="1:86" x14ac:dyDescent="0.25">
      <c r="A26" s="6"/>
      <c r="B26" s="6"/>
      <c r="C26" s="6"/>
      <c r="D26" s="6" t="s">
        <v>67</v>
      </c>
      <c r="E26" s="3" t="s">
        <v>68</v>
      </c>
      <c r="F26" s="6">
        <f>COUNTIF(S26:CF26,"e")</f>
        <v>0</v>
      </c>
      <c r="G26" s="6">
        <f>COUNTIF(S26:CF26,"z")</f>
        <v>1</v>
      </c>
      <c r="H26" s="6">
        <f>SUM(I26:O26)</f>
        <v>20</v>
      </c>
      <c r="I26" s="6">
        <f>S26+AJ26+BA26+BR26</f>
        <v>20</v>
      </c>
      <c r="J26" s="6">
        <f>U26+AL26+BC26+BT26</f>
        <v>0</v>
      </c>
      <c r="K26" s="6">
        <f>X26+AO26+BF26+BW26</f>
        <v>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0.9</v>
      </c>
      <c r="S26" s="11">
        <v>20</v>
      </c>
      <c r="T26" s="10" t="s">
        <v>53</v>
      </c>
      <c r="U26" s="11"/>
      <c r="V26" s="10"/>
      <c r="W26" s="7">
        <v>1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7"/>
      <c r="AI26" s="7">
        <f>W26+AH26</f>
        <v>1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x14ac:dyDescent="0.25">
      <c r="A27" s="6"/>
      <c r="B27" s="6"/>
      <c r="C27" s="6"/>
      <c r="D27" s="6" t="s">
        <v>69</v>
      </c>
      <c r="E27" s="3" t="s">
        <v>70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15</v>
      </c>
      <c r="K27" s="6">
        <f>X27+AO27+BF27+BW27</f>
        <v>0</v>
      </c>
      <c r="L27" s="6">
        <f>Z27+AQ27+BH27+BY27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3</v>
      </c>
      <c r="Q27" s="7">
        <f>AH27+AY27+BP27+CG27</f>
        <v>0</v>
      </c>
      <c r="R27" s="7">
        <v>2</v>
      </c>
      <c r="S27" s="11">
        <v>15</v>
      </c>
      <c r="T27" s="10" t="s">
        <v>53</v>
      </c>
      <c r="U27" s="11">
        <v>15</v>
      </c>
      <c r="V27" s="10" t="s">
        <v>53</v>
      </c>
      <c r="W27" s="7">
        <v>3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>W27+AH27</f>
        <v>3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71</v>
      </c>
      <c r="E28" s="3" t="s">
        <v>72</v>
      </c>
      <c r="F28" s="6">
        <f>COUNTIF(S28:CF28,"e")</f>
        <v>0</v>
      </c>
      <c r="G28" s="6">
        <f>COUNTIF(S28:CF28,"z")</f>
        <v>2</v>
      </c>
      <c r="H28" s="6">
        <f>SUM(I28:O28)</f>
        <v>25</v>
      </c>
      <c r="I28" s="6">
        <f>S28+AJ28+BA28+BR28</f>
        <v>10</v>
      </c>
      <c r="J28" s="6">
        <f>U28+AL28+BC28+BT28</f>
        <v>0</v>
      </c>
      <c r="K28" s="6">
        <f>X28+AO28+BF28+BW28</f>
        <v>15</v>
      </c>
      <c r="L28" s="6">
        <f>Z28+AQ28+BH28+BY28</f>
        <v>0</v>
      </c>
      <c r="M28" s="6">
        <f>AB28+AS28+BJ28+CA28</f>
        <v>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</v>
      </c>
      <c r="R28" s="7">
        <v>1.4</v>
      </c>
      <c r="S28" s="11">
        <v>10</v>
      </c>
      <c r="T28" s="10" t="s">
        <v>53</v>
      </c>
      <c r="U28" s="11"/>
      <c r="V28" s="10"/>
      <c r="W28" s="7">
        <v>1</v>
      </c>
      <c r="X28" s="11">
        <v>15</v>
      </c>
      <c r="Y28" s="10" t="s">
        <v>53</v>
      </c>
      <c r="Z28" s="11"/>
      <c r="AA28" s="10"/>
      <c r="AB28" s="11"/>
      <c r="AC28" s="10"/>
      <c r="AD28" s="11"/>
      <c r="AE28" s="10"/>
      <c r="AF28" s="11"/>
      <c r="AG28" s="10"/>
      <c r="AH28" s="7">
        <v>1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ht="15.9" customHeight="1" x14ac:dyDescent="0.25">
      <c r="A29" s="6"/>
      <c r="B29" s="6"/>
      <c r="C29" s="6"/>
      <c r="D29" s="6"/>
      <c r="E29" s="6" t="s">
        <v>65</v>
      </c>
      <c r="F29" s="6">
        <f t="shared" ref="F29:AK29" si="17">SUM(F26:F28)</f>
        <v>0</v>
      </c>
      <c r="G29" s="6">
        <f t="shared" si="17"/>
        <v>5</v>
      </c>
      <c r="H29" s="6">
        <f t="shared" si="17"/>
        <v>75</v>
      </c>
      <c r="I29" s="6">
        <f t="shared" si="17"/>
        <v>45</v>
      </c>
      <c r="J29" s="6">
        <f t="shared" si="17"/>
        <v>15</v>
      </c>
      <c r="K29" s="6">
        <f t="shared" si="17"/>
        <v>15</v>
      </c>
      <c r="L29" s="6">
        <f t="shared" si="17"/>
        <v>0</v>
      </c>
      <c r="M29" s="6">
        <f t="shared" si="17"/>
        <v>0</v>
      </c>
      <c r="N29" s="6">
        <f t="shared" si="17"/>
        <v>0</v>
      </c>
      <c r="O29" s="6">
        <f t="shared" si="17"/>
        <v>0</v>
      </c>
      <c r="P29" s="7">
        <f t="shared" si="17"/>
        <v>6</v>
      </c>
      <c r="Q29" s="7">
        <f t="shared" si="17"/>
        <v>1</v>
      </c>
      <c r="R29" s="7">
        <f t="shared" si="17"/>
        <v>4.3</v>
      </c>
      <c r="S29" s="11">
        <f t="shared" si="17"/>
        <v>45</v>
      </c>
      <c r="T29" s="10">
        <f t="shared" si="17"/>
        <v>0</v>
      </c>
      <c r="U29" s="11">
        <f t="shared" si="17"/>
        <v>15</v>
      </c>
      <c r="V29" s="10">
        <f t="shared" si="17"/>
        <v>0</v>
      </c>
      <c r="W29" s="7">
        <f t="shared" si="17"/>
        <v>5</v>
      </c>
      <c r="X29" s="11">
        <f t="shared" si="17"/>
        <v>15</v>
      </c>
      <c r="Y29" s="10">
        <f t="shared" si="17"/>
        <v>0</v>
      </c>
      <c r="Z29" s="11">
        <f t="shared" si="17"/>
        <v>0</v>
      </c>
      <c r="AA29" s="10">
        <f t="shared" si="17"/>
        <v>0</v>
      </c>
      <c r="AB29" s="11">
        <f t="shared" si="17"/>
        <v>0</v>
      </c>
      <c r="AC29" s="10">
        <f t="shared" si="17"/>
        <v>0</v>
      </c>
      <c r="AD29" s="11">
        <f t="shared" si="17"/>
        <v>0</v>
      </c>
      <c r="AE29" s="10">
        <f t="shared" si="17"/>
        <v>0</v>
      </c>
      <c r="AF29" s="11">
        <f t="shared" si="17"/>
        <v>0</v>
      </c>
      <c r="AG29" s="10">
        <f t="shared" si="17"/>
        <v>0</v>
      </c>
      <c r="AH29" s="7">
        <f t="shared" si="17"/>
        <v>1</v>
      </c>
      <c r="AI29" s="7">
        <f t="shared" si="17"/>
        <v>6</v>
      </c>
      <c r="AJ29" s="11">
        <f t="shared" si="17"/>
        <v>0</v>
      </c>
      <c r="AK29" s="10">
        <f t="shared" si="17"/>
        <v>0</v>
      </c>
      <c r="AL29" s="11">
        <f t="shared" ref="AL29:BQ29" si="18">SUM(AL26:AL28)</f>
        <v>0</v>
      </c>
      <c r="AM29" s="10">
        <f t="shared" si="18"/>
        <v>0</v>
      </c>
      <c r="AN29" s="7">
        <f t="shared" si="18"/>
        <v>0</v>
      </c>
      <c r="AO29" s="11">
        <f t="shared" si="18"/>
        <v>0</v>
      </c>
      <c r="AP29" s="10">
        <f t="shared" si="18"/>
        <v>0</v>
      </c>
      <c r="AQ29" s="11">
        <f t="shared" si="18"/>
        <v>0</v>
      </c>
      <c r="AR29" s="10">
        <f t="shared" si="18"/>
        <v>0</v>
      </c>
      <c r="AS29" s="11">
        <f t="shared" si="18"/>
        <v>0</v>
      </c>
      <c r="AT29" s="10">
        <f t="shared" si="18"/>
        <v>0</v>
      </c>
      <c r="AU29" s="11">
        <f t="shared" si="18"/>
        <v>0</v>
      </c>
      <c r="AV29" s="10">
        <f t="shared" si="18"/>
        <v>0</v>
      </c>
      <c r="AW29" s="11">
        <f t="shared" si="18"/>
        <v>0</v>
      </c>
      <c r="AX29" s="10">
        <f t="shared" si="18"/>
        <v>0</v>
      </c>
      <c r="AY29" s="7">
        <f t="shared" si="18"/>
        <v>0</v>
      </c>
      <c r="AZ29" s="7">
        <f t="shared" si="18"/>
        <v>0</v>
      </c>
      <c r="BA29" s="11">
        <f t="shared" si="18"/>
        <v>0</v>
      </c>
      <c r="BB29" s="10">
        <f t="shared" si="18"/>
        <v>0</v>
      </c>
      <c r="BC29" s="11">
        <f t="shared" si="18"/>
        <v>0</v>
      </c>
      <c r="BD29" s="10">
        <f t="shared" si="18"/>
        <v>0</v>
      </c>
      <c r="BE29" s="7">
        <f t="shared" si="18"/>
        <v>0</v>
      </c>
      <c r="BF29" s="11">
        <f t="shared" si="18"/>
        <v>0</v>
      </c>
      <c r="BG29" s="10">
        <f t="shared" si="18"/>
        <v>0</v>
      </c>
      <c r="BH29" s="11">
        <f t="shared" si="18"/>
        <v>0</v>
      </c>
      <c r="BI29" s="10">
        <f t="shared" si="18"/>
        <v>0</v>
      </c>
      <c r="BJ29" s="11">
        <f t="shared" si="18"/>
        <v>0</v>
      </c>
      <c r="BK29" s="10">
        <f t="shared" si="18"/>
        <v>0</v>
      </c>
      <c r="BL29" s="11">
        <f t="shared" si="18"/>
        <v>0</v>
      </c>
      <c r="BM29" s="10">
        <f t="shared" si="18"/>
        <v>0</v>
      </c>
      <c r="BN29" s="11">
        <f t="shared" si="18"/>
        <v>0</v>
      </c>
      <c r="BO29" s="10">
        <f t="shared" si="18"/>
        <v>0</v>
      </c>
      <c r="BP29" s="7">
        <f t="shared" si="18"/>
        <v>0</v>
      </c>
      <c r="BQ29" s="7">
        <f t="shared" si="18"/>
        <v>0</v>
      </c>
      <c r="BR29" s="11">
        <f t="shared" ref="BR29:CH29" si="19">SUM(BR26:BR28)</f>
        <v>0</v>
      </c>
      <c r="BS29" s="10">
        <f t="shared" si="19"/>
        <v>0</v>
      </c>
      <c r="BT29" s="11">
        <f t="shared" si="19"/>
        <v>0</v>
      </c>
      <c r="BU29" s="10">
        <f t="shared" si="19"/>
        <v>0</v>
      </c>
      <c r="BV29" s="7">
        <f t="shared" si="19"/>
        <v>0</v>
      </c>
      <c r="BW29" s="11">
        <f t="shared" si="19"/>
        <v>0</v>
      </c>
      <c r="BX29" s="10">
        <f t="shared" si="19"/>
        <v>0</v>
      </c>
      <c r="BY29" s="11">
        <f t="shared" si="19"/>
        <v>0</v>
      </c>
      <c r="BZ29" s="10">
        <f t="shared" si="19"/>
        <v>0</v>
      </c>
      <c r="CA29" s="11">
        <f t="shared" si="19"/>
        <v>0</v>
      </c>
      <c r="CB29" s="10">
        <f t="shared" si="19"/>
        <v>0</v>
      </c>
      <c r="CC29" s="11">
        <f t="shared" si="19"/>
        <v>0</v>
      </c>
      <c r="CD29" s="10">
        <f t="shared" si="19"/>
        <v>0</v>
      </c>
      <c r="CE29" s="11">
        <f t="shared" si="19"/>
        <v>0</v>
      </c>
      <c r="CF29" s="10">
        <f t="shared" si="19"/>
        <v>0</v>
      </c>
      <c r="CG29" s="7">
        <f t="shared" si="19"/>
        <v>0</v>
      </c>
      <c r="CH29" s="7">
        <f t="shared" si="19"/>
        <v>0</v>
      </c>
    </row>
    <row r="30" spans="1:86" ht="20.100000000000001" customHeight="1" x14ac:dyDescent="0.25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x14ac:dyDescent="0.25">
      <c r="A31" s="6"/>
      <c r="B31" s="6"/>
      <c r="C31" s="6"/>
      <c r="D31" s="6" t="s">
        <v>75</v>
      </c>
      <c r="E31" s="3" t="s">
        <v>76</v>
      </c>
      <c r="F31" s="6">
        <f t="shared" ref="F31:F46" si="20">COUNTIF(S31:CF31,"e")</f>
        <v>1</v>
      </c>
      <c r="G31" s="6">
        <f t="shared" ref="G31:G46" si="21">COUNTIF(S31:CF31,"z")</f>
        <v>1</v>
      </c>
      <c r="H31" s="6">
        <f t="shared" ref="H31:H47" si="22">SUM(I31:O31)</f>
        <v>45</v>
      </c>
      <c r="I31" s="6">
        <f t="shared" ref="I31:I47" si="23">S31+AJ31+BA31+BR31</f>
        <v>30</v>
      </c>
      <c r="J31" s="6">
        <f t="shared" ref="J31:J47" si="24">U31+AL31+BC31+BT31</f>
        <v>15</v>
      </c>
      <c r="K31" s="6">
        <f t="shared" ref="K31:K47" si="25">X31+AO31+BF31+BW31</f>
        <v>0</v>
      </c>
      <c r="L31" s="6">
        <f t="shared" ref="L31:L47" si="26">Z31+AQ31+BH31+BY31</f>
        <v>0</v>
      </c>
      <c r="M31" s="6">
        <f t="shared" ref="M31:M47" si="27">AB31+AS31+BJ31+CA31</f>
        <v>0</v>
      </c>
      <c r="N31" s="6">
        <f t="shared" ref="N31:N47" si="28">AD31+AU31+BL31+CC31</f>
        <v>0</v>
      </c>
      <c r="O31" s="6">
        <f t="shared" ref="O31:O47" si="29">AF31+AW31+BN31+CE31</f>
        <v>0</v>
      </c>
      <c r="P31" s="7">
        <f t="shared" ref="P31:P47" si="30">AI31+AZ31+BQ31+CH31</f>
        <v>3</v>
      </c>
      <c r="Q31" s="7">
        <f t="shared" ref="Q31:Q47" si="31">AH31+AY31+BP31+CG31</f>
        <v>0</v>
      </c>
      <c r="R31" s="7">
        <v>2</v>
      </c>
      <c r="S31" s="11">
        <v>30</v>
      </c>
      <c r="T31" s="10" t="s">
        <v>74</v>
      </c>
      <c r="U31" s="11">
        <v>15</v>
      </c>
      <c r="V31" s="10" t="s">
        <v>53</v>
      </c>
      <c r="W31" s="7">
        <v>3</v>
      </c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ref="AI31:AI47" si="32">W31+AH31</f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ref="AZ31:AZ47" si="33"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ref="BQ31:BQ47" si="34">BE31+BP31</f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ref="CH31:CH47" si="35">BV31+CG31</f>
        <v>0</v>
      </c>
    </row>
    <row r="32" spans="1:86" x14ac:dyDescent="0.25">
      <c r="A32" s="6"/>
      <c r="B32" s="6"/>
      <c r="C32" s="6"/>
      <c r="D32" s="6" t="s">
        <v>77</v>
      </c>
      <c r="E32" s="3" t="s">
        <v>78</v>
      </c>
      <c r="F32" s="6">
        <f t="shared" si="20"/>
        <v>1</v>
      </c>
      <c r="G32" s="6">
        <f t="shared" si="21"/>
        <v>2</v>
      </c>
      <c r="H32" s="6">
        <f t="shared" si="22"/>
        <v>45</v>
      </c>
      <c r="I32" s="6">
        <f t="shared" si="23"/>
        <v>15</v>
      </c>
      <c r="J32" s="6">
        <f t="shared" si="24"/>
        <v>20</v>
      </c>
      <c r="K32" s="6">
        <f t="shared" si="25"/>
        <v>10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0.7</v>
      </c>
      <c r="R32" s="7">
        <v>2.1</v>
      </c>
      <c r="S32" s="11">
        <v>15</v>
      </c>
      <c r="T32" s="10" t="s">
        <v>74</v>
      </c>
      <c r="U32" s="11">
        <v>20</v>
      </c>
      <c r="V32" s="10" t="s">
        <v>53</v>
      </c>
      <c r="W32" s="7">
        <v>2.2999999999999998</v>
      </c>
      <c r="X32" s="11">
        <v>10</v>
      </c>
      <c r="Y32" s="10" t="s">
        <v>53</v>
      </c>
      <c r="Z32" s="11"/>
      <c r="AA32" s="10"/>
      <c r="AB32" s="11"/>
      <c r="AC32" s="10"/>
      <c r="AD32" s="11"/>
      <c r="AE32" s="10"/>
      <c r="AF32" s="11"/>
      <c r="AG32" s="10"/>
      <c r="AH32" s="7">
        <v>0.7</v>
      </c>
      <c r="AI32" s="7">
        <f t="shared" si="32"/>
        <v>3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4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x14ac:dyDescent="0.25">
      <c r="A33" s="6"/>
      <c r="B33" s="6"/>
      <c r="C33" s="6"/>
      <c r="D33" s="6" t="s">
        <v>79</v>
      </c>
      <c r="E33" s="3" t="s">
        <v>80</v>
      </c>
      <c r="F33" s="6">
        <f t="shared" si="20"/>
        <v>1</v>
      </c>
      <c r="G33" s="6">
        <f t="shared" si="21"/>
        <v>1</v>
      </c>
      <c r="H33" s="6">
        <f t="shared" si="22"/>
        <v>45</v>
      </c>
      <c r="I33" s="6">
        <f t="shared" si="23"/>
        <v>15</v>
      </c>
      <c r="J33" s="6">
        <f t="shared" si="24"/>
        <v>0</v>
      </c>
      <c r="K33" s="6">
        <f t="shared" si="25"/>
        <v>30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3</v>
      </c>
      <c r="Q33" s="7">
        <f t="shared" si="31"/>
        <v>2</v>
      </c>
      <c r="R33" s="7">
        <v>1</v>
      </c>
      <c r="S33" s="11">
        <v>15</v>
      </c>
      <c r="T33" s="10" t="s">
        <v>74</v>
      </c>
      <c r="U33" s="11"/>
      <c r="V33" s="10"/>
      <c r="W33" s="7">
        <v>1</v>
      </c>
      <c r="X33" s="11">
        <v>30</v>
      </c>
      <c r="Y33" s="10" t="s">
        <v>53</v>
      </c>
      <c r="Z33" s="11"/>
      <c r="AA33" s="10"/>
      <c r="AB33" s="11"/>
      <c r="AC33" s="10"/>
      <c r="AD33" s="11"/>
      <c r="AE33" s="10"/>
      <c r="AF33" s="11"/>
      <c r="AG33" s="10"/>
      <c r="AH33" s="7">
        <v>2</v>
      </c>
      <c r="AI33" s="7">
        <f t="shared" si="32"/>
        <v>3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x14ac:dyDescent="0.25">
      <c r="A34" s="6"/>
      <c r="B34" s="6"/>
      <c r="C34" s="6"/>
      <c r="D34" s="6" t="s">
        <v>81</v>
      </c>
      <c r="E34" s="3" t="s">
        <v>82</v>
      </c>
      <c r="F34" s="6">
        <f t="shared" si="20"/>
        <v>0</v>
      </c>
      <c r="G34" s="6">
        <f t="shared" si="21"/>
        <v>2</v>
      </c>
      <c r="H34" s="6">
        <f t="shared" si="22"/>
        <v>25</v>
      </c>
      <c r="I34" s="6">
        <f t="shared" si="23"/>
        <v>15</v>
      </c>
      <c r="J34" s="6">
        <f t="shared" si="24"/>
        <v>10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7">
        <f t="shared" si="30"/>
        <v>2</v>
      </c>
      <c r="Q34" s="7">
        <f t="shared" si="31"/>
        <v>0</v>
      </c>
      <c r="R34" s="7">
        <v>1.4</v>
      </c>
      <c r="S34" s="11">
        <v>15</v>
      </c>
      <c r="T34" s="10" t="s">
        <v>53</v>
      </c>
      <c r="U34" s="11">
        <v>10</v>
      </c>
      <c r="V34" s="10" t="s">
        <v>53</v>
      </c>
      <c r="W34" s="7">
        <v>2</v>
      </c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32"/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5"/>
        <v>0</v>
      </c>
    </row>
    <row r="35" spans="1:86" x14ac:dyDescent="0.25">
      <c r="A35" s="6"/>
      <c r="B35" s="6"/>
      <c r="C35" s="6"/>
      <c r="D35" s="6" t="s">
        <v>83</v>
      </c>
      <c r="E35" s="3" t="s">
        <v>84</v>
      </c>
      <c r="F35" s="6">
        <f t="shared" si="20"/>
        <v>0</v>
      </c>
      <c r="G35" s="6">
        <f t="shared" si="21"/>
        <v>2</v>
      </c>
      <c r="H35" s="6">
        <f t="shared" si="22"/>
        <v>25</v>
      </c>
      <c r="I35" s="6">
        <f t="shared" si="23"/>
        <v>10</v>
      </c>
      <c r="J35" s="6">
        <f t="shared" si="24"/>
        <v>0</v>
      </c>
      <c r="K35" s="6">
        <f t="shared" si="25"/>
        <v>15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7">
        <f t="shared" si="30"/>
        <v>3</v>
      </c>
      <c r="Q35" s="7">
        <f t="shared" si="31"/>
        <v>1.5</v>
      </c>
      <c r="R35" s="7">
        <v>2.4</v>
      </c>
      <c r="S35" s="11">
        <v>10</v>
      </c>
      <c r="T35" s="10" t="s">
        <v>53</v>
      </c>
      <c r="U35" s="11"/>
      <c r="V35" s="10"/>
      <c r="W35" s="7">
        <v>1.5</v>
      </c>
      <c r="X35" s="11">
        <v>15</v>
      </c>
      <c r="Y35" s="10" t="s">
        <v>53</v>
      </c>
      <c r="Z35" s="11"/>
      <c r="AA35" s="10"/>
      <c r="AB35" s="11"/>
      <c r="AC35" s="10"/>
      <c r="AD35" s="11"/>
      <c r="AE35" s="10"/>
      <c r="AF35" s="11"/>
      <c r="AG35" s="10"/>
      <c r="AH35" s="7">
        <v>1.5</v>
      </c>
      <c r="AI35" s="7">
        <f t="shared" si="32"/>
        <v>3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x14ac:dyDescent="0.25">
      <c r="A36" s="6"/>
      <c r="B36" s="6"/>
      <c r="C36" s="6"/>
      <c r="D36" s="6" t="s">
        <v>85</v>
      </c>
      <c r="E36" s="3" t="s">
        <v>86</v>
      </c>
      <c r="F36" s="6">
        <f t="shared" si="20"/>
        <v>0</v>
      </c>
      <c r="G36" s="6">
        <f t="shared" si="21"/>
        <v>2</v>
      </c>
      <c r="H36" s="6">
        <f t="shared" si="22"/>
        <v>25</v>
      </c>
      <c r="I36" s="6">
        <f t="shared" si="23"/>
        <v>10</v>
      </c>
      <c r="J36" s="6">
        <f t="shared" si="24"/>
        <v>0</v>
      </c>
      <c r="K36" s="6">
        <f t="shared" si="25"/>
        <v>15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1.4</v>
      </c>
      <c r="S36" s="11">
        <v>10</v>
      </c>
      <c r="T36" s="10" t="s">
        <v>53</v>
      </c>
      <c r="U36" s="11"/>
      <c r="V36" s="10"/>
      <c r="W36" s="7">
        <v>0.8</v>
      </c>
      <c r="X36" s="11">
        <v>15</v>
      </c>
      <c r="Y36" s="10" t="s">
        <v>53</v>
      </c>
      <c r="Z36" s="11"/>
      <c r="AA36" s="10"/>
      <c r="AB36" s="11"/>
      <c r="AC36" s="10"/>
      <c r="AD36" s="11"/>
      <c r="AE36" s="10"/>
      <c r="AF36" s="11"/>
      <c r="AG36" s="10"/>
      <c r="AH36" s="7">
        <v>1.2</v>
      </c>
      <c r="AI36" s="7">
        <f t="shared" si="32"/>
        <v>2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4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x14ac:dyDescent="0.25">
      <c r="A37" s="6"/>
      <c r="B37" s="6"/>
      <c r="C37" s="6"/>
      <c r="D37" s="6" t="s">
        <v>87</v>
      </c>
      <c r="E37" s="3" t="s">
        <v>88</v>
      </c>
      <c r="F37" s="6">
        <f t="shared" si="20"/>
        <v>0</v>
      </c>
      <c r="G37" s="6">
        <f t="shared" si="21"/>
        <v>3</v>
      </c>
      <c r="H37" s="6">
        <f t="shared" si="22"/>
        <v>50</v>
      </c>
      <c r="I37" s="6">
        <f t="shared" si="23"/>
        <v>0</v>
      </c>
      <c r="J37" s="6">
        <f t="shared" si="24"/>
        <v>0</v>
      </c>
      <c r="K37" s="6">
        <f t="shared" si="25"/>
        <v>0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50</v>
      </c>
      <c r="P37" s="7">
        <f t="shared" si="30"/>
        <v>5</v>
      </c>
      <c r="Q37" s="7">
        <f t="shared" si="31"/>
        <v>5</v>
      </c>
      <c r="R37" s="7">
        <v>2.6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>
        <v>10</v>
      </c>
      <c r="AG37" s="10" t="s">
        <v>53</v>
      </c>
      <c r="AH37" s="7">
        <v>1</v>
      </c>
      <c r="AI37" s="7">
        <f t="shared" si="32"/>
        <v>1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>
        <v>20</v>
      </c>
      <c r="AX37" s="10" t="s">
        <v>53</v>
      </c>
      <c r="AY37" s="7">
        <v>2</v>
      </c>
      <c r="AZ37" s="7">
        <f t="shared" si="33"/>
        <v>2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>
        <v>20</v>
      </c>
      <c r="BO37" s="10" t="s">
        <v>53</v>
      </c>
      <c r="BP37" s="7">
        <v>2</v>
      </c>
      <c r="BQ37" s="7">
        <f t="shared" si="34"/>
        <v>2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5"/>
        <v>0</v>
      </c>
    </row>
    <row r="38" spans="1:86" x14ac:dyDescent="0.25">
      <c r="A38" s="6"/>
      <c r="B38" s="6"/>
      <c r="C38" s="6"/>
      <c r="D38" s="6" t="s">
        <v>89</v>
      </c>
      <c r="E38" s="3" t="s">
        <v>90</v>
      </c>
      <c r="F38" s="6">
        <f t="shared" si="20"/>
        <v>0</v>
      </c>
      <c r="G38" s="6">
        <f t="shared" si="21"/>
        <v>2</v>
      </c>
      <c r="H38" s="6">
        <f t="shared" si="22"/>
        <v>20</v>
      </c>
      <c r="I38" s="6">
        <f t="shared" si="23"/>
        <v>10</v>
      </c>
      <c r="J38" s="6">
        <f t="shared" si="24"/>
        <v>0</v>
      </c>
      <c r="K38" s="6">
        <f t="shared" si="25"/>
        <v>10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7">
        <f t="shared" si="30"/>
        <v>1</v>
      </c>
      <c r="Q38" s="7">
        <f t="shared" si="31"/>
        <v>0.5</v>
      </c>
      <c r="R38" s="7">
        <v>0.8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32"/>
        <v>0</v>
      </c>
      <c r="AJ38" s="11">
        <v>10</v>
      </c>
      <c r="AK38" s="10" t="s">
        <v>53</v>
      </c>
      <c r="AL38" s="11"/>
      <c r="AM38" s="10"/>
      <c r="AN38" s="7">
        <v>0.5</v>
      </c>
      <c r="AO38" s="11">
        <v>10</v>
      </c>
      <c r="AP38" s="10" t="s">
        <v>53</v>
      </c>
      <c r="AQ38" s="11"/>
      <c r="AR38" s="10"/>
      <c r="AS38" s="11"/>
      <c r="AT38" s="10"/>
      <c r="AU38" s="11"/>
      <c r="AV38" s="10"/>
      <c r="AW38" s="11"/>
      <c r="AX38" s="10"/>
      <c r="AY38" s="7">
        <v>0.5</v>
      </c>
      <c r="AZ38" s="7">
        <f t="shared" si="33"/>
        <v>1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34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35"/>
        <v>0</v>
      </c>
    </row>
    <row r="39" spans="1:86" x14ac:dyDescent="0.25">
      <c r="A39" s="6"/>
      <c r="B39" s="6"/>
      <c r="C39" s="6"/>
      <c r="D39" s="6" t="s">
        <v>91</v>
      </c>
      <c r="E39" s="3" t="s">
        <v>92</v>
      </c>
      <c r="F39" s="6">
        <f t="shared" si="20"/>
        <v>0</v>
      </c>
      <c r="G39" s="6">
        <f t="shared" si="21"/>
        <v>2</v>
      </c>
      <c r="H39" s="6">
        <f t="shared" si="22"/>
        <v>40</v>
      </c>
      <c r="I39" s="6">
        <f t="shared" si="23"/>
        <v>20</v>
      </c>
      <c r="J39" s="6">
        <f t="shared" si="24"/>
        <v>20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0</v>
      </c>
      <c r="P39" s="7">
        <f t="shared" si="30"/>
        <v>2</v>
      </c>
      <c r="Q39" s="7">
        <f t="shared" si="31"/>
        <v>0</v>
      </c>
      <c r="R39" s="7">
        <v>1.8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32"/>
        <v>0</v>
      </c>
      <c r="AJ39" s="11">
        <v>20</v>
      </c>
      <c r="AK39" s="10" t="s">
        <v>53</v>
      </c>
      <c r="AL39" s="11">
        <v>20</v>
      </c>
      <c r="AM39" s="10" t="s">
        <v>53</v>
      </c>
      <c r="AN39" s="7">
        <v>2</v>
      </c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33"/>
        <v>2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34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35"/>
        <v>0</v>
      </c>
    </row>
    <row r="40" spans="1:86" x14ac:dyDescent="0.25">
      <c r="A40" s="6"/>
      <c r="B40" s="6"/>
      <c r="C40" s="6"/>
      <c r="D40" s="6" t="s">
        <v>93</v>
      </c>
      <c r="E40" s="3" t="s">
        <v>94</v>
      </c>
      <c r="F40" s="6">
        <f t="shared" si="20"/>
        <v>0</v>
      </c>
      <c r="G40" s="6">
        <f t="shared" si="21"/>
        <v>3</v>
      </c>
      <c r="H40" s="6">
        <f t="shared" si="22"/>
        <v>30</v>
      </c>
      <c r="I40" s="6">
        <f t="shared" si="23"/>
        <v>10</v>
      </c>
      <c r="J40" s="6">
        <f t="shared" si="24"/>
        <v>10</v>
      </c>
      <c r="K40" s="6">
        <f t="shared" si="25"/>
        <v>10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7">
        <f t="shared" si="30"/>
        <v>2</v>
      </c>
      <c r="Q40" s="7">
        <f t="shared" si="31"/>
        <v>0.6</v>
      </c>
      <c r="R40" s="7">
        <v>1.2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32"/>
        <v>0</v>
      </c>
      <c r="AJ40" s="11">
        <v>10</v>
      </c>
      <c r="AK40" s="10" t="s">
        <v>53</v>
      </c>
      <c r="AL40" s="11">
        <v>10</v>
      </c>
      <c r="AM40" s="10" t="s">
        <v>53</v>
      </c>
      <c r="AN40" s="7">
        <v>1.4</v>
      </c>
      <c r="AO40" s="11">
        <v>10</v>
      </c>
      <c r="AP40" s="10" t="s">
        <v>53</v>
      </c>
      <c r="AQ40" s="11"/>
      <c r="AR40" s="10"/>
      <c r="AS40" s="11"/>
      <c r="AT40" s="10"/>
      <c r="AU40" s="11"/>
      <c r="AV40" s="10"/>
      <c r="AW40" s="11"/>
      <c r="AX40" s="10"/>
      <c r="AY40" s="7">
        <v>0.6</v>
      </c>
      <c r="AZ40" s="7">
        <f t="shared" si="33"/>
        <v>2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34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35"/>
        <v>0</v>
      </c>
    </row>
    <row r="41" spans="1:86" x14ac:dyDescent="0.25">
      <c r="A41" s="6"/>
      <c r="B41" s="6"/>
      <c r="C41" s="6"/>
      <c r="D41" s="6" t="s">
        <v>95</v>
      </c>
      <c r="E41" s="3" t="s">
        <v>96</v>
      </c>
      <c r="F41" s="6">
        <f t="shared" si="20"/>
        <v>0</v>
      </c>
      <c r="G41" s="6">
        <f t="shared" si="21"/>
        <v>3</v>
      </c>
      <c r="H41" s="6">
        <f t="shared" si="22"/>
        <v>60</v>
      </c>
      <c r="I41" s="6">
        <f t="shared" si="23"/>
        <v>10</v>
      </c>
      <c r="J41" s="6">
        <f t="shared" si="24"/>
        <v>10</v>
      </c>
      <c r="K41" s="6">
        <f t="shared" si="25"/>
        <v>40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7">
        <f t="shared" si="30"/>
        <v>3</v>
      </c>
      <c r="Q41" s="7">
        <f t="shared" si="31"/>
        <v>1.8</v>
      </c>
      <c r="R41" s="7">
        <v>2.5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32"/>
        <v>0</v>
      </c>
      <c r="AJ41" s="11">
        <v>10</v>
      </c>
      <c r="AK41" s="10" t="s">
        <v>53</v>
      </c>
      <c r="AL41" s="11">
        <v>10</v>
      </c>
      <c r="AM41" s="10" t="s">
        <v>53</v>
      </c>
      <c r="AN41" s="7">
        <v>1.2</v>
      </c>
      <c r="AO41" s="11">
        <v>40</v>
      </c>
      <c r="AP41" s="10" t="s">
        <v>53</v>
      </c>
      <c r="AQ41" s="11"/>
      <c r="AR41" s="10"/>
      <c r="AS41" s="11"/>
      <c r="AT41" s="10"/>
      <c r="AU41" s="11"/>
      <c r="AV41" s="10"/>
      <c r="AW41" s="11"/>
      <c r="AX41" s="10"/>
      <c r="AY41" s="7">
        <v>1.8</v>
      </c>
      <c r="AZ41" s="7">
        <f t="shared" si="33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34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35"/>
        <v>0</v>
      </c>
    </row>
    <row r="42" spans="1:86" x14ac:dyDescent="0.25">
      <c r="A42" s="6"/>
      <c r="B42" s="6"/>
      <c r="C42" s="6"/>
      <c r="D42" s="6" t="s">
        <v>97</v>
      </c>
      <c r="E42" s="3" t="s">
        <v>98</v>
      </c>
      <c r="F42" s="6">
        <f t="shared" si="20"/>
        <v>0</v>
      </c>
      <c r="G42" s="6">
        <f t="shared" si="21"/>
        <v>2</v>
      </c>
      <c r="H42" s="6">
        <f t="shared" si="22"/>
        <v>25</v>
      </c>
      <c r="I42" s="6">
        <f t="shared" si="23"/>
        <v>15</v>
      </c>
      <c r="J42" s="6">
        <f t="shared" si="24"/>
        <v>10</v>
      </c>
      <c r="K42" s="6">
        <f t="shared" si="25"/>
        <v>0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7">
        <f t="shared" si="30"/>
        <v>1</v>
      </c>
      <c r="Q42" s="7">
        <f t="shared" si="31"/>
        <v>0</v>
      </c>
      <c r="R42" s="7">
        <v>1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32"/>
        <v>0</v>
      </c>
      <c r="AJ42" s="11">
        <v>15</v>
      </c>
      <c r="AK42" s="10" t="s">
        <v>53</v>
      </c>
      <c r="AL42" s="11">
        <v>10</v>
      </c>
      <c r="AM42" s="10" t="s">
        <v>53</v>
      </c>
      <c r="AN42" s="7">
        <v>1</v>
      </c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33"/>
        <v>1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34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35"/>
        <v>0</v>
      </c>
    </row>
    <row r="43" spans="1:86" x14ac:dyDescent="0.25">
      <c r="A43" s="6"/>
      <c r="B43" s="6"/>
      <c r="C43" s="6"/>
      <c r="D43" s="6" t="s">
        <v>99</v>
      </c>
      <c r="E43" s="3" t="s">
        <v>100</v>
      </c>
      <c r="F43" s="6">
        <f t="shared" si="20"/>
        <v>0</v>
      </c>
      <c r="G43" s="6">
        <f t="shared" si="21"/>
        <v>2</v>
      </c>
      <c r="H43" s="6">
        <f t="shared" si="22"/>
        <v>20</v>
      </c>
      <c r="I43" s="6">
        <f t="shared" si="23"/>
        <v>10</v>
      </c>
      <c r="J43" s="6">
        <f t="shared" si="24"/>
        <v>10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0</v>
      </c>
      <c r="O43" s="6">
        <f t="shared" si="29"/>
        <v>0</v>
      </c>
      <c r="P43" s="7">
        <f t="shared" si="30"/>
        <v>1</v>
      </c>
      <c r="Q43" s="7">
        <f t="shared" si="31"/>
        <v>0</v>
      </c>
      <c r="R43" s="7">
        <v>0.8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32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33"/>
        <v>0</v>
      </c>
      <c r="BA43" s="11">
        <v>10</v>
      </c>
      <c r="BB43" s="10" t="s">
        <v>53</v>
      </c>
      <c r="BC43" s="11">
        <v>10</v>
      </c>
      <c r="BD43" s="10" t="s">
        <v>53</v>
      </c>
      <c r="BE43" s="7">
        <v>1</v>
      </c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34"/>
        <v>1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35"/>
        <v>0</v>
      </c>
    </row>
    <row r="44" spans="1:86" x14ac:dyDescent="0.25">
      <c r="A44" s="6"/>
      <c r="B44" s="6"/>
      <c r="C44" s="6"/>
      <c r="D44" s="6" t="s">
        <v>101</v>
      </c>
      <c r="E44" s="3" t="s">
        <v>102</v>
      </c>
      <c r="F44" s="6">
        <f t="shared" si="20"/>
        <v>0</v>
      </c>
      <c r="G44" s="6">
        <f t="shared" si="21"/>
        <v>1</v>
      </c>
      <c r="H44" s="6">
        <f t="shared" si="22"/>
        <v>20</v>
      </c>
      <c r="I44" s="6">
        <f t="shared" si="23"/>
        <v>20</v>
      </c>
      <c r="J44" s="6">
        <f t="shared" si="24"/>
        <v>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7">
        <f t="shared" si="30"/>
        <v>1</v>
      </c>
      <c r="Q44" s="7">
        <f t="shared" si="31"/>
        <v>0</v>
      </c>
      <c r="R44" s="7">
        <v>0.9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32"/>
        <v>0</v>
      </c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33"/>
        <v>0</v>
      </c>
      <c r="BA44" s="11">
        <v>20</v>
      </c>
      <c r="BB44" s="10" t="s">
        <v>53</v>
      </c>
      <c r="BC44" s="11"/>
      <c r="BD44" s="10"/>
      <c r="BE44" s="7">
        <v>1</v>
      </c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34"/>
        <v>1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35"/>
        <v>0</v>
      </c>
    </row>
    <row r="45" spans="1:86" x14ac:dyDescent="0.25">
      <c r="A45" s="6"/>
      <c r="B45" s="6"/>
      <c r="C45" s="6"/>
      <c r="D45" s="6" t="s">
        <v>103</v>
      </c>
      <c r="E45" s="3" t="s">
        <v>104</v>
      </c>
      <c r="F45" s="6">
        <f t="shared" si="20"/>
        <v>0</v>
      </c>
      <c r="G45" s="6">
        <f t="shared" si="21"/>
        <v>2</v>
      </c>
      <c r="H45" s="6">
        <f t="shared" si="22"/>
        <v>25</v>
      </c>
      <c r="I45" s="6">
        <f t="shared" si="23"/>
        <v>20</v>
      </c>
      <c r="J45" s="6">
        <f t="shared" si="24"/>
        <v>5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7">
        <f t="shared" si="30"/>
        <v>1</v>
      </c>
      <c r="Q45" s="7">
        <f t="shared" si="31"/>
        <v>0</v>
      </c>
      <c r="R45" s="7">
        <v>0.8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32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33"/>
        <v>0</v>
      </c>
      <c r="BA45" s="11">
        <v>20</v>
      </c>
      <c r="BB45" s="10" t="s">
        <v>53</v>
      </c>
      <c r="BC45" s="11">
        <v>5</v>
      </c>
      <c r="BD45" s="10" t="s">
        <v>53</v>
      </c>
      <c r="BE45" s="7">
        <v>1</v>
      </c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34"/>
        <v>1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35"/>
        <v>0</v>
      </c>
    </row>
    <row r="46" spans="1:86" x14ac:dyDescent="0.25">
      <c r="A46" s="6"/>
      <c r="B46" s="6"/>
      <c r="C46" s="6"/>
      <c r="D46" s="6" t="s">
        <v>105</v>
      </c>
      <c r="E46" s="3" t="s">
        <v>106</v>
      </c>
      <c r="F46" s="6">
        <f t="shared" si="20"/>
        <v>0</v>
      </c>
      <c r="G46" s="6">
        <f t="shared" si="21"/>
        <v>1</v>
      </c>
      <c r="H46" s="6">
        <f t="shared" si="22"/>
        <v>0</v>
      </c>
      <c r="I46" s="6">
        <f t="shared" si="23"/>
        <v>0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7">
        <f t="shared" si="30"/>
        <v>20</v>
      </c>
      <c r="Q46" s="7">
        <f t="shared" si="31"/>
        <v>20</v>
      </c>
      <c r="R46" s="7">
        <v>0.5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32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33"/>
        <v>0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>
        <v>0</v>
      </c>
      <c r="BK46" s="10" t="s">
        <v>53</v>
      </c>
      <c r="BL46" s="11"/>
      <c r="BM46" s="10"/>
      <c r="BN46" s="11"/>
      <c r="BO46" s="10"/>
      <c r="BP46" s="7">
        <v>20</v>
      </c>
      <c r="BQ46" s="7">
        <f t="shared" si="34"/>
        <v>20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35"/>
        <v>0</v>
      </c>
    </row>
    <row r="47" spans="1:86" x14ac:dyDescent="0.25">
      <c r="A47" s="6">
        <v>3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2"/>
        <v>20</v>
      </c>
      <c r="I47" s="6">
        <f t="shared" si="23"/>
        <v>20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7">
        <f t="shared" si="30"/>
        <v>1</v>
      </c>
      <c r="Q47" s="7">
        <f t="shared" si="31"/>
        <v>0</v>
      </c>
      <c r="R47" s="7">
        <f>$B$47*0.9</f>
        <v>0.9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32"/>
        <v>0</v>
      </c>
      <c r="AJ47" s="11">
        <f>$B$47*20</f>
        <v>20</v>
      </c>
      <c r="AK47" s="10"/>
      <c r="AL47" s="11"/>
      <c r="AM47" s="10"/>
      <c r="AN47" s="7">
        <f>$B$47*1</f>
        <v>1</v>
      </c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33"/>
        <v>1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34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35"/>
        <v>0</v>
      </c>
    </row>
    <row r="48" spans="1:86" ht="15.9" customHeight="1" x14ac:dyDescent="0.25">
      <c r="A48" s="6"/>
      <c r="B48" s="6"/>
      <c r="C48" s="6"/>
      <c r="D48" s="6"/>
      <c r="E48" s="6" t="s">
        <v>65</v>
      </c>
      <c r="F48" s="6">
        <f t="shared" ref="F48:AK48" si="36">SUM(F31:F47)</f>
        <v>3</v>
      </c>
      <c r="G48" s="6">
        <f t="shared" si="36"/>
        <v>32</v>
      </c>
      <c r="H48" s="6">
        <f t="shared" si="36"/>
        <v>520</v>
      </c>
      <c r="I48" s="6">
        <f t="shared" si="36"/>
        <v>230</v>
      </c>
      <c r="J48" s="6">
        <f t="shared" si="36"/>
        <v>110</v>
      </c>
      <c r="K48" s="6">
        <f t="shared" si="36"/>
        <v>130</v>
      </c>
      <c r="L48" s="6">
        <f t="shared" si="36"/>
        <v>0</v>
      </c>
      <c r="M48" s="6">
        <f t="shared" si="36"/>
        <v>0</v>
      </c>
      <c r="N48" s="6">
        <f t="shared" si="36"/>
        <v>0</v>
      </c>
      <c r="O48" s="6">
        <f t="shared" si="36"/>
        <v>50</v>
      </c>
      <c r="P48" s="7">
        <f t="shared" si="36"/>
        <v>54</v>
      </c>
      <c r="Q48" s="7">
        <f t="shared" si="36"/>
        <v>33.299999999999997</v>
      </c>
      <c r="R48" s="7">
        <f t="shared" si="36"/>
        <v>24.1</v>
      </c>
      <c r="S48" s="11">
        <f t="shared" si="36"/>
        <v>95</v>
      </c>
      <c r="T48" s="10">
        <f t="shared" si="36"/>
        <v>0</v>
      </c>
      <c r="U48" s="11">
        <f t="shared" si="36"/>
        <v>45</v>
      </c>
      <c r="V48" s="10">
        <f t="shared" si="36"/>
        <v>0</v>
      </c>
      <c r="W48" s="7">
        <f t="shared" si="36"/>
        <v>10.600000000000001</v>
      </c>
      <c r="X48" s="11">
        <f t="shared" si="36"/>
        <v>70</v>
      </c>
      <c r="Y48" s="10">
        <f t="shared" si="36"/>
        <v>0</v>
      </c>
      <c r="Z48" s="11">
        <f t="shared" si="36"/>
        <v>0</v>
      </c>
      <c r="AA48" s="10">
        <f t="shared" si="36"/>
        <v>0</v>
      </c>
      <c r="AB48" s="11">
        <f t="shared" si="36"/>
        <v>0</v>
      </c>
      <c r="AC48" s="10">
        <f t="shared" si="36"/>
        <v>0</v>
      </c>
      <c r="AD48" s="11">
        <f t="shared" si="36"/>
        <v>0</v>
      </c>
      <c r="AE48" s="10">
        <f t="shared" si="36"/>
        <v>0</v>
      </c>
      <c r="AF48" s="11">
        <f t="shared" si="36"/>
        <v>10</v>
      </c>
      <c r="AG48" s="10">
        <f t="shared" si="36"/>
        <v>0</v>
      </c>
      <c r="AH48" s="7">
        <f t="shared" si="36"/>
        <v>6.4</v>
      </c>
      <c r="AI48" s="7">
        <f t="shared" si="36"/>
        <v>17</v>
      </c>
      <c r="AJ48" s="11">
        <f t="shared" si="36"/>
        <v>85</v>
      </c>
      <c r="AK48" s="10">
        <f t="shared" si="36"/>
        <v>0</v>
      </c>
      <c r="AL48" s="11">
        <f t="shared" ref="AL48:BQ48" si="37">SUM(AL31:AL47)</f>
        <v>50</v>
      </c>
      <c r="AM48" s="10">
        <f t="shared" si="37"/>
        <v>0</v>
      </c>
      <c r="AN48" s="7">
        <f t="shared" si="37"/>
        <v>7.1</v>
      </c>
      <c r="AO48" s="11">
        <f t="shared" si="37"/>
        <v>60</v>
      </c>
      <c r="AP48" s="10">
        <f t="shared" si="37"/>
        <v>0</v>
      </c>
      <c r="AQ48" s="11">
        <f t="shared" si="37"/>
        <v>0</v>
      </c>
      <c r="AR48" s="10">
        <f t="shared" si="37"/>
        <v>0</v>
      </c>
      <c r="AS48" s="11">
        <f t="shared" si="37"/>
        <v>0</v>
      </c>
      <c r="AT48" s="10">
        <f t="shared" si="37"/>
        <v>0</v>
      </c>
      <c r="AU48" s="11">
        <f t="shared" si="37"/>
        <v>0</v>
      </c>
      <c r="AV48" s="10">
        <f t="shared" si="37"/>
        <v>0</v>
      </c>
      <c r="AW48" s="11">
        <f t="shared" si="37"/>
        <v>20</v>
      </c>
      <c r="AX48" s="10">
        <f t="shared" si="37"/>
        <v>0</v>
      </c>
      <c r="AY48" s="7">
        <f t="shared" si="37"/>
        <v>4.9000000000000004</v>
      </c>
      <c r="AZ48" s="7">
        <f t="shared" si="37"/>
        <v>12</v>
      </c>
      <c r="BA48" s="11">
        <f t="shared" si="37"/>
        <v>50</v>
      </c>
      <c r="BB48" s="10">
        <f t="shared" si="37"/>
        <v>0</v>
      </c>
      <c r="BC48" s="11">
        <f t="shared" si="37"/>
        <v>15</v>
      </c>
      <c r="BD48" s="10">
        <f t="shared" si="37"/>
        <v>0</v>
      </c>
      <c r="BE48" s="7">
        <f t="shared" si="37"/>
        <v>3</v>
      </c>
      <c r="BF48" s="11">
        <f t="shared" si="37"/>
        <v>0</v>
      </c>
      <c r="BG48" s="10">
        <f t="shared" si="37"/>
        <v>0</v>
      </c>
      <c r="BH48" s="11">
        <f t="shared" si="37"/>
        <v>0</v>
      </c>
      <c r="BI48" s="10">
        <f t="shared" si="37"/>
        <v>0</v>
      </c>
      <c r="BJ48" s="11">
        <f t="shared" si="37"/>
        <v>0</v>
      </c>
      <c r="BK48" s="10">
        <f t="shared" si="37"/>
        <v>0</v>
      </c>
      <c r="BL48" s="11">
        <f t="shared" si="37"/>
        <v>0</v>
      </c>
      <c r="BM48" s="10">
        <f t="shared" si="37"/>
        <v>0</v>
      </c>
      <c r="BN48" s="11">
        <f t="shared" si="37"/>
        <v>20</v>
      </c>
      <c r="BO48" s="10">
        <f t="shared" si="37"/>
        <v>0</v>
      </c>
      <c r="BP48" s="7">
        <f t="shared" si="37"/>
        <v>22</v>
      </c>
      <c r="BQ48" s="7">
        <f t="shared" si="37"/>
        <v>25</v>
      </c>
      <c r="BR48" s="11">
        <f t="shared" ref="BR48:CH48" si="38">SUM(BR31:BR47)</f>
        <v>0</v>
      </c>
      <c r="BS48" s="10">
        <f t="shared" si="38"/>
        <v>0</v>
      </c>
      <c r="BT48" s="11">
        <f t="shared" si="38"/>
        <v>0</v>
      </c>
      <c r="BU48" s="10">
        <f t="shared" si="38"/>
        <v>0</v>
      </c>
      <c r="BV48" s="7">
        <f t="shared" si="38"/>
        <v>0</v>
      </c>
      <c r="BW48" s="11">
        <f t="shared" si="38"/>
        <v>0</v>
      </c>
      <c r="BX48" s="10">
        <f t="shared" si="38"/>
        <v>0</v>
      </c>
      <c r="BY48" s="11">
        <f t="shared" si="38"/>
        <v>0</v>
      </c>
      <c r="BZ48" s="10">
        <f t="shared" si="38"/>
        <v>0</v>
      </c>
      <c r="CA48" s="11">
        <f t="shared" si="38"/>
        <v>0</v>
      </c>
      <c r="CB48" s="10">
        <f t="shared" si="38"/>
        <v>0</v>
      </c>
      <c r="CC48" s="11">
        <f t="shared" si="38"/>
        <v>0</v>
      </c>
      <c r="CD48" s="10">
        <f t="shared" si="38"/>
        <v>0</v>
      </c>
      <c r="CE48" s="11">
        <f t="shared" si="38"/>
        <v>0</v>
      </c>
      <c r="CF48" s="10">
        <f t="shared" si="38"/>
        <v>0</v>
      </c>
      <c r="CG48" s="7">
        <f t="shared" si="38"/>
        <v>0</v>
      </c>
      <c r="CH48" s="7">
        <f t="shared" si="38"/>
        <v>0</v>
      </c>
    </row>
    <row r="49" spans="1:86" ht="20.100000000000001" customHeight="1" x14ac:dyDescent="0.25">
      <c r="A49" s="12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2"/>
      <c r="CH49" s="13"/>
    </row>
    <row r="50" spans="1:86" x14ac:dyDescent="0.25">
      <c r="A50" s="6"/>
      <c r="B50" s="6"/>
      <c r="C50" s="6"/>
      <c r="D50" s="6" t="s">
        <v>110</v>
      </c>
      <c r="E50" s="3" t="s">
        <v>111</v>
      </c>
      <c r="F50" s="6">
        <f>COUNTIF(S50:CF50,"e")</f>
        <v>1</v>
      </c>
      <c r="G50" s="6">
        <f>COUNTIF(S50:CF50,"z")</f>
        <v>2</v>
      </c>
      <c r="H50" s="6">
        <f>SUM(I50:O50)</f>
        <v>45</v>
      </c>
      <c r="I50" s="6">
        <f>S50+AJ50+BA50+BR50</f>
        <v>20</v>
      </c>
      <c r="J50" s="6">
        <f>U50+AL50+BC50+BT50</f>
        <v>15</v>
      </c>
      <c r="K50" s="6">
        <f>X50+AO50+BF50+BW50</f>
        <v>10</v>
      </c>
      <c r="L50" s="6">
        <f>Z50+AQ50+BH50+BY50</f>
        <v>0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3</v>
      </c>
      <c r="Q50" s="7">
        <f>AH50+AY50+BP50+CG50</f>
        <v>1</v>
      </c>
      <c r="R50" s="7">
        <v>2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>
        <v>20</v>
      </c>
      <c r="AK50" s="10" t="s">
        <v>74</v>
      </c>
      <c r="AL50" s="11">
        <v>15</v>
      </c>
      <c r="AM50" s="10" t="s">
        <v>53</v>
      </c>
      <c r="AN50" s="7">
        <v>2</v>
      </c>
      <c r="AO50" s="11">
        <v>10</v>
      </c>
      <c r="AP50" s="10" t="s">
        <v>53</v>
      </c>
      <c r="AQ50" s="11"/>
      <c r="AR50" s="10"/>
      <c r="AS50" s="11"/>
      <c r="AT50" s="10"/>
      <c r="AU50" s="11"/>
      <c r="AV50" s="10"/>
      <c r="AW50" s="11"/>
      <c r="AX50" s="10"/>
      <c r="AY50" s="7">
        <v>1</v>
      </c>
      <c r="AZ50" s="7">
        <f>AN50+AY50</f>
        <v>3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>BE50+BP50</f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x14ac:dyDescent="0.25">
      <c r="A51" s="6"/>
      <c r="B51" s="6"/>
      <c r="C51" s="6"/>
      <c r="D51" s="6" t="s">
        <v>112</v>
      </c>
      <c r="E51" s="3" t="s">
        <v>113</v>
      </c>
      <c r="F51" s="6">
        <f>COUNTIF(S51:CF51,"e")</f>
        <v>1</v>
      </c>
      <c r="G51" s="6">
        <f>COUNTIF(S51:CF51,"z")</f>
        <v>1</v>
      </c>
      <c r="H51" s="6">
        <f>SUM(I51:O51)</f>
        <v>45</v>
      </c>
      <c r="I51" s="6">
        <f>S51+AJ51+BA51+BR51</f>
        <v>15</v>
      </c>
      <c r="J51" s="6">
        <f>U51+AL51+BC51+BT51</f>
        <v>0</v>
      </c>
      <c r="K51" s="6">
        <f>X51+AO51+BF51+BW51</f>
        <v>30</v>
      </c>
      <c r="L51" s="6">
        <f>Z51+AQ51+BH51+BY51</f>
        <v>0</v>
      </c>
      <c r="M51" s="6">
        <f>AB51+AS51+BJ51+CA51</f>
        <v>0</v>
      </c>
      <c r="N51" s="6">
        <f>AD51+AU51+BL51+CC51</f>
        <v>0</v>
      </c>
      <c r="O51" s="6">
        <f>AF51+AW51+BN51+CE51</f>
        <v>0</v>
      </c>
      <c r="P51" s="7">
        <f>AI51+AZ51+BQ51+CH51</f>
        <v>3</v>
      </c>
      <c r="Q51" s="7">
        <f>AH51+AY51+BP51+CG51</f>
        <v>2</v>
      </c>
      <c r="R51" s="7">
        <v>2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>W51+AH51</f>
        <v>0</v>
      </c>
      <c r="AJ51" s="11">
        <v>15</v>
      </c>
      <c r="AK51" s="10" t="s">
        <v>74</v>
      </c>
      <c r="AL51" s="11"/>
      <c r="AM51" s="10"/>
      <c r="AN51" s="7">
        <v>1</v>
      </c>
      <c r="AO51" s="11">
        <v>30</v>
      </c>
      <c r="AP51" s="10" t="s">
        <v>53</v>
      </c>
      <c r="AQ51" s="11"/>
      <c r="AR51" s="10"/>
      <c r="AS51" s="11"/>
      <c r="AT51" s="10"/>
      <c r="AU51" s="11"/>
      <c r="AV51" s="10"/>
      <c r="AW51" s="11"/>
      <c r="AX51" s="10"/>
      <c r="AY51" s="7">
        <v>2</v>
      </c>
      <c r="AZ51" s="7">
        <f>AN51+AY51</f>
        <v>3</v>
      </c>
      <c r="BA51" s="11"/>
      <c r="BB51" s="10"/>
      <c r="BC51" s="11"/>
      <c r="BD51" s="10"/>
      <c r="BE51" s="7"/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>BE51+BP51</f>
        <v>0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>BV51+CG51</f>
        <v>0</v>
      </c>
    </row>
    <row r="52" spans="1:86" x14ac:dyDescent="0.25">
      <c r="A52" s="6"/>
      <c r="B52" s="6"/>
      <c r="C52" s="6"/>
      <c r="D52" s="6" t="s">
        <v>114</v>
      </c>
      <c r="E52" s="3" t="s">
        <v>115</v>
      </c>
      <c r="F52" s="6">
        <f>COUNTIF(S52:CF52,"e")</f>
        <v>0</v>
      </c>
      <c r="G52" s="6">
        <f>COUNTIF(S52:CF52,"z")</f>
        <v>3</v>
      </c>
      <c r="H52" s="6">
        <f>SUM(I52:O52)</f>
        <v>40</v>
      </c>
      <c r="I52" s="6">
        <f>S52+AJ52+BA52+BR52</f>
        <v>20</v>
      </c>
      <c r="J52" s="6">
        <f>U52+AL52+BC52+BT52</f>
        <v>10</v>
      </c>
      <c r="K52" s="6">
        <f>X52+AO52+BF52+BW52</f>
        <v>10</v>
      </c>
      <c r="L52" s="6">
        <f>Z52+AQ52+BH52+BY52</f>
        <v>0</v>
      </c>
      <c r="M52" s="6">
        <f>AB52+AS52+BJ52+CA52</f>
        <v>0</v>
      </c>
      <c r="N52" s="6">
        <f>AD52+AU52+BL52+CC52</f>
        <v>0</v>
      </c>
      <c r="O52" s="6">
        <f>AF52+AW52+BN52+CE52</f>
        <v>0</v>
      </c>
      <c r="P52" s="7">
        <f>AI52+AZ52+BQ52+CH52</f>
        <v>3</v>
      </c>
      <c r="Q52" s="7">
        <f>AH52+AY52+BP52+CG52</f>
        <v>0.7</v>
      </c>
      <c r="R52" s="7">
        <v>1.7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>W52+AH52</f>
        <v>0</v>
      </c>
      <c r="AJ52" s="11">
        <v>20</v>
      </c>
      <c r="AK52" s="10" t="s">
        <v>53</v>
      </c>
      <c r="AL52" s="11">
        <v>10</v>
      </c>
      <c r="AM52" s="10" t="s">
        <v>53</v>
      </c>
      <c r="AN52" s="7">
        <v>2.2999999999999998</v>
      </c>
      <c r="AO52" s="11">
        <v>10</v>
      </c>
      <c r="AP52" s="10" t="s">
        <v>53</v>
      </c>
      <c r="AQ52" s="11"/>
      <c r="AR52" s="10"/>
      <c r="AS52" s="11"/>
      <c r="AT52" s="10"/>
      <c r="AU52" s="11"/>
      <c r="AV52" s="10"/>
      <c r="AW52" s="11"/>
      <c r="AX52" s="10"/>
      <c r="AY52" s="7">
        <v>0.7</v>
      </c>
      <c r="AZ52" s="7">
        <f>AN52+AY52</f>
        <v>3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>BE52+BP52</f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>BV52+CG52</f>
        <v>0</v>
      </c>
    </row>
    <row r="53" spans="1:86" x14ac:dyDescent="0.25">
      <c r="A53" s="6"/>
      <c r="B53" s="6"/>
      <c r="C53" s="6"/>
      <c r="D53" s="6" t="s">
        <v>116</v>
      </c>
      <c r="E53" s="3" t="s">
        <v>117</v>
      </c>
      <c r="F53" s="6">
        <f>COUNTIF(S53:CF53,"e")</f>
        <v>0</v>
      </c>
      <c r="G53" s="6">
        <f>COUNTIF(S53:CF53,"z")</f>
        <v>3</v>
      </c>
      <c r="H53" s="6">
        <f>SUM(I53:O53)</f>
        <v>50</v>
      </c>
      <c r="I53" s="6">
        <f>S53+AJ53+BA53+BR53</f>
        <v>20</v>
      </c>
      <c r="J53" s="6">
        <f>U53+AL53+BC53+BT53</f>
        <v>15</v>
      </c>
      <c r="K53" s="6">
        <f>X53+AO53+BF53+BW53</f>
        <v>15</v>
      </c>
      <c r="L53" s="6">
        <f>Z53+AQ53+BH53+BY53</f>
        <v>0</v>
      </c>
      <c r="M53" s="6">
        <f>AB53+AS53+BJ53+CA53</f>
        <v>0</v>
      </c>
      <c r="N53" s="6">
        <f>AD53+AU53+BL53+CC53</f>
        <v>0</v>
      </c>
      <c r="O53" s="6">
        <f>AF53+AW53+BN53+CE53</f>
        <v>0</v>
      </c>
      <c r="P53" s="7">
        <f>AI53+AZ53+BQ53+CH53</f>
        <v>3</v>
      </c>
      <c r="Q53" s="7">
        <f>AH53+AY53+BP53+CG53</f>
        <v>0.9</v>
      </c>
      <c r="R53" s="7">
        <v>2.2999999999999998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>W53+AH53</f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>AN53+AY53</f>
        <v>0</v>
      </c>
      <c r="BA53" s="11">
        <v>20</v>
      </c>
      <c r="BB53" s="10" t="s">
        <v>53</v>
      </c>
      <c r="BC53" s="11">
        <v>15</v>
      </c>
      <c r="BD53" s="10" t="s">
        <v>53</v>
      </c>
      <c r="BE53" s="7">
        <v>2.1</v>
      </c>
      <c r="BF53" s="11">
        <v>15</v>
      </c>
      <c r="BG53" s="10" t="s">
        <v>53</v>
      </c>
      <c r="BH53" s="11"/>
      <c r="BI53" s="10"/>
      <c r="BJ53" s="11"/>
      <c r="BK53" s="10"/>
      <c r="BL53" s="11"/>
      <c r="BM53" s="10"/>
      <c r="BN53" s="11"/>
      <c r="BO53" s="10"/>
      <c r="BP53" s="7">
        <v>0.9</v>
      </c>
      <c r="BQ53" s="7">
        <f>BE53+BP53</f>
        <v>3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>BV53+CG53</f>
        <v>0</v>
      </c>
    </row>
    <row r="54" spans="1:86" x14ac:dyDescent="0.25">
      <c r="A54" s="6"/>
      <c r="B54" s="6"/>
      <c r="C54" s="6"/>
      <c r="D54" s="6" t="s">
        <v>118</v>
      </c>
      <c r="E54" s="3" t="s">
        <v>119</v>
      </c>
      <c r="F54" s="6">
        <f>COUNTIF(S54:CF54,"e")</f>
        <v>0</v>
      </c>
      <c r="G54" s="6">
        <f>COUNTIF(S54:CF54,"z")</f>
        <v>1</v>
      </c>
      <c r="H54" s="6">
        <f>SUM(I54:O54)</f>
        <v>20</v>
      </c>
      <c r="I54" s="6">
        <f>S54+AJ54+BA54+BR54</f>
        <v>20</v>
      </c>
      <c r="J54" s="6">
        <f>U54+AL54+BC54+BT54</f>
        <v>0</v>
      </c>
      <c r="K54" s="6">
        <f>X54+AO54+BF54+BW54</f>
        <v>0</v>
      </c>
      <c r="L54" s="6">
        <f>Z54+AQ54+BH54+BY54</f>
        <v>0</v>
      </c>
      <c r="M54" s="6">
        <f>AB54+AS54+BJ54+CA54</f>
        <v>0</v>
      </c>
      <c r="N54" s="6">
        <f>AD54+AU54+BL54+CC54</f>
        <v>0</v>
      </c>
      <c r="O54" s="6">
        <f>AF54+AW54+BN54+CE54</f>
        <v>0</v>
      </c>
      <c r="P54" s="7">
        <f>AI54+AZ54+BQ54+CH54</f>
        <v>1</v>
      </c>
      <c r="Q54" s="7">
        <f>AH54+AY54+BP54+CG54</f>
        <v>0</v>
      </c>
      <c r="R54" s="7">
        <v>0.9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>W54+AH54</f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>AN54+AY54</f>
        <v>0</v>
      </c>
      <c r="BA54" s="11">
        <v>20</v>
      </c>
      <c r="BB54" s="10" t="s">
        <v>53</v>
      </c>
      <c r="BC54" s="11"/>
      <c r="BD54" s="10"/>
      <c r="BE54" s="7">
        <v>1</v>
      </c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>BE54+BP54</f>
        <v>1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>BV54+CG54</f>
        <v>0</v>
      </c>
    </row>
    <row r="55" spans="1:86" ht="15.9" customHeight="1" x14ac:dyDescent="0.25">
      <c r="A55" s="6"/>
      <c r="B55" s="6"/>
      <c r="C55" s="6"/>
      <c r="D55" s="6"/>
      <c r="E55" s="6" t="s">
        <v>65</v>
      </c>
      <c r="F55" s="6">
        <f t="shared" ref="F55:AK55" si="39">SUM(F50:F54)</f>
        <v>2</v>
      </c>
      <c r="G55" s="6">
        <f t="shared" si="39"/>
        <v>10</v>
      </c>
      <c r="H55" s="6">
        <f t="shared" si="39"/>
        <v>200</v>
      </c>
      <c r="I55" s="6">
        <f t="shared" si="39"/>
        <v>95</v>
      </c>
      <c r="J55" s="6">
        <f t="shared" si="39"/>
        <v>40</v>
      </c>
      <c r="K55" s="6">
        <f t="shared" si="39"/>
        <v>65</v>
      </c>
      <c r="L55" s="6">
        <f t="shared" si="39"/>
        <v>0</v>
      </c>
      <c r="M55" s="6">
        <f t="shared" si="39"/>
        <v>0</v>
      </c>
      <c r="N55" s="6">
        <f t="shared" si="39"/>
        <v>0</v>
      </c>
      <c r="O55" s="6">
        <f t="shared" si="39"/>
        <v>0</v>
      </c>
      <c r="P55" s="7">
        <f t="shared" si="39"/>
        <v>13</v>
      </c>
      <c r="Q55" s="7">
        <f t="shared" si="39"/>
        <v>4.6000000000000005</v>
      </c>
      <c r="R55" s="7">
        <f t="shared" si="39"/>
        <v>8.9</v>
      </c>
      <c r="S55" s="11">
        <f t="shared" si="39"/>
        <v>0</v>
      </c>
      <c r="T55" s="10">
        <f t="shared" si="39"/>
        <v>0</v>
      </c>
      <c r="U55" s="11">
        <f t="shared" si="39"/>
        <v>0</v>
      </c>
      <c r="V55" s="10">
        <f t="shared" si="39"/>
        <v>0</v>
      </c>
      <c r="W55" s="7">
        <f t="shared" si="39"/>
        <v>0</v>
      </c>
      <c r="X55" s="11">
        <f t="shared" si="39"/>
        <v>0</v>
      </c>
      <c r="Y55" s="10">
        <f t="shared" si="39"/>
        <v>0</v>
      </c>
      <c r="Z55" s="11">
        <f t="shared" si="39"/>
        <v>0</v>
      </c>
      <c r="AA55" s="10">
        <f t="shared" si="39"/>
        <v>0</v>
      </c>
      <c r="AB55" s="11">
        <f t="shared" si="39"/>
        <v>0</v>
      </c>
      <c r="AC55" s="10">
        <f t="shared" si="39"/>
        <v>0</v>
      </c>
      <c r="AD55" s="11">
        <f t="shared" si="39"/>
        <v>0</v>
      </c>
      <c r="AE55" s="10">
        <f t="shared" si="39"/>
        <v>0</v>
      </c>
      <c r="AF55" s="11">
        <f t="shared" si="39"/>
        <v>0</v>
      </c>
      <c r="AG55" s="10">
        <f t="shared" si="39"/>
        <v>0</v>
      </c>
      <c r="AH55" s="7">
        <f t="shared" si="39"/>
        <v>0</v>
      </c>
      <c r="AI55" s="7">
        <f t="shared" si="39"/>
        <v>0</v>
      </c>
      <c r="AJ55" s="11">
        <f t="shared" si="39"/>
        <v>55</v>
      </c>
      <c r="AK55" s="10">
        <f t="shared" si="39"/>
        <v>0</v>
      </c>
      <c r="AL55" s="11">
        <f t="shared" ref="AL55:BQ55" si="40">SUM(AL50:AL54)</f>
        <v>25</v>
      </c>
      <c r="AM55" s="10">
        <f t="shared" si="40"/>
        <v>0</v>
      </c>
      <c r="AN55" s="7">
        <f t="shared" si="40"/>
        <v>5.3</v>
      </c>
      <c r="AO55" s="11">
        <f t="shared" si="40"/>
        <v>50</v>
      </c>
      <c r="AP55" s="10">
        <f t="shared" si="40"/>
        <v>0</v>
      </c>
      <c r="AQ55" s="11">
        <f t="shared" si="40"/>
        <v>0</v>
      </c>
      <c r="AR55" s="10">
        <f t="shared" si="40"/>
        <v>0</v>
      </c>
      <c r="AS55" s="11">
        <f t="shared" si="40"/>
        <v>0</v>
      </c>
      <c r="AT55" s="10">
        <f t="shared" si="40"/>
        <v>0</v>
      </c>
      <c r="AU55" s="11">
        <f t="shared" si="40"/>
        <v>0</v>
      </c>
      <c r="AV55" s="10">
        <f t="shared" si="40"/>
        <v>0</v>
      </c>
      <c r="AW55" s="11">
        <f t="shared" si="40"/>
        <v>0</v>
      </c>
      <c r="AX55" s="10">
        <f t="shared" si="40"/>
        <v>0</v>
      </c>
      <c r="AY55" s="7">
        <f t="shared" si="40"/>
        <v>3.7</v>
      </c>
      <c r="AZ55" s="7">
        <f t="shared" si="40"/>
        <v>9</v>
      </c>
      <c r="BA55" s="11">
        <f t="shared" si="40"/>
        <v>40</v>
      </c>
      <c r="BB55" s="10">
        <f t="shared" si="40"/>
        <v>0</v>
      </c>
      <c r="BC55" s="11">
        <f t="shared" si="40"/>
        <v>15</v>
      </c>
      <c r="BD55" s="10">
        <f t="shared" si="40"/>
        <v>0</v>
      </c>
      <c r="BE55" s="7">
        <f t="shared" si="40"/>
        <v>3.1</v>
      </c>
      <c r="BF55" s="11">
        <f t="shared" si="40"/>
        <v>15</v>
      </c>
      <c r="BG55" s="10">
        <f t="shared" si="40"/>
        <v>0</v>
      </c>
      <c r="BH55" s="11">
        <f t="shared" si="40"/>
        <v>0</v>
      </c>
      <c r="BI55" s="10">
        <f t="shared" si="40"/>
        <v>0</v>
      </c>
      <c r="BJ55" s="11">
        <f t="shared" si="40"/>
        <v>0</v>
      </c>
      <c r="BK55" s="10">
        <f t="shared" si="40"/>
        <v>0</v>
      </c>
      <c r="BL55" s="11">
        <f t="shared" si="40"/>
        <v>0</v>
      </c>
      <c r="BM55" s="10">
        <f t="shared" si="40"/>
        <v>0</v>
      </c>
      <c r="BN55" s="11">
        <f t="shared" si="40"/>
        <v>0</v>
      </c>
      <c r="BO55" s="10">
        <f t="shared" si="40"/>
        <v>0</v>
      </c>
      <c r="BP55" s="7">
        <f t="shared" si="40"/>
        <v>0.9</v>
      </c>
      <c r="BQ55" s="7">
        <f t="shared" si="40"/>
        <v>4</v>
      </c>
      <c r="BR55" s="11">
        <f t="shared" ref="BR55:CH55" si="41">SUM(BR50:BR54)</f>
        <v>0</v>
      </c>
      <c r="BS55" s="10">
        <f t="shared" si="41"/>
        <v>0</v>
      </c>
      <c r="BT55" s="11">
        <f t="shared" si="41"/>
        <v>0</v>
      </c>
      <c r="BU55" s="10">
        <f t="shared" si="41"/>
        <v>0</v>
      </c>
      <c r="BV55" s="7">
        <f t="shared" si="41"/>
        <v>0</v>
      </c>
      <c r="BW55" s="11">
        <f t="shared" si="41"/>
        <v>0</v>
      </c>
      <c r="BX55" s="10">
        <f t="shared" si="41"/>
        <v>0</v>
      </c>
      <c r="BY55" s="11">
        <f t="shared" si="41"/>
        <v>0</v>
      </c>
      <c r="BZ55" s="10">
        <f t="shared" si="41"/>
        <v>0</v>
      </c>
      <c r="CA55" s="11">
        <f t="shared" si="41"/>
        <v>0</v>
      </c>
      <c r="CB55" s="10">
        <f t="shared" si="41"/>
        <v>0</v>
      </c>
      <c r="CC55" s="11">
        <f t="shared" si="41"/>
        <v>0</v>
      </c>
      <c r="CD55" s="10">
        <f t="shared" si="41"/>
        <v>0</v>
      </c>
      <c r="CE55" s="11">
        <f t="shared" si="41"/>
        <v>0</v>
      </c>
      <c r="CF55" s="10">
        <f t="shared" si="41"/>
        <v>0</v>
      </c>
      <c r="CG55" s="7">
        <f t="shared" si="41"/>
        <v>0</v>
      </c>
      <c r="CH55" s="7">
        <f t="shared" si="41"/>
        <v>0</v>
      </c>
    </row>
    <row r="56" spans="1:86" ht="20.100000000000001" customHeight="1" x14ac:dyDescent="0.25">
      <c r="A56" s="12" t="s">
        <v>120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2"/>
      <c r="CH56" s="13"/>
    </row>
    <row r="57" spans="1:86" x14ac:dyDescent="0.25">
      <c r="A57" s="15">
        <v>1</v>
      </c>
      <c r="B57" s="15">
        <v>1</v>
      </c>
      <c r="C57" s="6">
        <v>1</v>
      </c>
      <c r="D57" s="6" t="s">
        <v>121</v>
      </c>
      <c r="E57" s="3" t="s">
        <v>122</v>
      </c>
      <c r="F57" s="6">
        <f t="shared" ref="F57:F64" si="42">COUNTIF(S57:CF57,"e")</f>
        <v>0</v>
      </c>
      <c r="G57" s="6">
        <f t="shared" ref="G57:G64" si="43">COUNTIF(S57:CF57,"z")</f>
        <v>1</v>
      </c>
      <c r="H57" s="6">
        <f t="shared" ref="H57:H64" si="44">SUM(I57:O57)</f>
        <v>30</v>
      </c>
      <c r="I57" s="6">
        <f t="shared" ref="I57:I64" si="45">S57+AJ57+BA57+BR57</f>
        <v>30</v>
      </c>
      <c r="J57" s="6">
        <f t="shared" ref="J57:J64" si="46">U57+AL57+BC57+BT57</f>
        <v>0</v>
      </c>
      <c r="K57" s="6">
        <f t="shared" ref="K57:K64" si="47">X57+AO57+BF57+BW57</f>
        <v>0</v>
      </c>
      <c r="L57" s="6">
        <f t="shared" ref="L57:L64" si="48">Z57+AQ57+BH57+BY57</f>
        <v>0</v>
      </c>
      <c r="M57" s="6">
        <f t="shared" ref="M57:M64" si="49">AB57+AS57+BJ57+CA57</f>
        <v>0</v>
      </c>
      <c r="N57" s="6">
        <f t="shared" ref="N57:N64" si="50">AD57+AU57+BL57+CC57</f>
        <v>0</v>
      </c>
      <c r="O57" s="6">
        <f t="shared" ref="O57:O64" si="51">AF57+AW57+BN57+CE57</f>
        <v>0</v>
      </c>
      <c r="P57" s="7">
        <f t="shared" ref="P57:P64" si="52">AI57+AZ57+BQ57+CH57</f>
        <v>2</v>
      </c>
      <c r="Q57" s="7">
        <f t="shared" ref="Q57:Q64" si="53">AH57+AY57+BP57+CG57</f>
        <v>0</v>
      </c>
      <c r="R57" s="7">
        <v>1.3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ref="AI57:AI64" si="54">W57+AH57</f>
        <v>0</v>
      </c>
      <c r="AJ57" s="11">
        <v>30</v>
      </c>
      <c r="AK57" s="10" t="s">
        <v>53</v>
      </c>
      <c r="AL57" s="11"/>
      <c r="AM57" s="10"/>
      <c r="AN57" s="7">
        <v>2</v>
      </c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ref="AZ57:AZ64" si="55">AN57+AY57</f>
        <v>2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ref="BQ57:BQ64" si="56">BE57+BP57</f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ref="CH57:CH64" si="57">BV57+CG57</f>
        <v>0</v>
      </c>
    </row>
    <row r="58" spans="1:86" x14ac:dyDescent="0.25">
      <c r="A58" s="15">
        <v>1</v>
      </c>
      <c r="B58" s="15">
        <v>1</v>
      </c>
      <c r="C58" s="6">
        <v>2</v>
      </c>
      <c r="D58" s="6" t="s">
        <v>123</v>
      </c>
      <c r="E58" s="3" t="s">
        <v>124</v>
      </c>
      <c r="F58" s="6">
        <f t="shared" si="42"/>
        <v>0</v>
      </c>
      <c r="G58" s="6">
        <f t="shared" si="43"/>
        <v>1</v>
      </c>
      <c r="H58" s="6">
        <f t="shared" si="44"/>
        <v>30</v>
      </c>
      <c r="I58" s="6">
        <f t="shared" si="45"/>
        <v>30</v>
      </c>
      <c r="J58" s="6">
        <f t="shared" si="46"/>
        <v>0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7">
        <f t="shared" si="52"/>
        <v>2</v>
      </c>
      <c r="Q58" s="7">
        <f t="shared" si="53"/>
        <v>0</v>
      </c>
      <c r="R58" s="7">
        <v>1.3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54"/>
        <v>0</v>
      </c>
      <c r="AJ58" s="11">
        <v>30</v>
      </c>
      <c r="AK58" s="10" t="s">
        <v>53</v>
      </c>
      <c r="AL58" s="11"/>
      <c r="AM58" s="10"/>
      <c r="AN58" s="7">
        <v>2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55"/>
        <v>2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56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57"/>
        <v>0</v>
      </c>
    </row>
    <row r="59" spans="1:86" x14ac:dyDescent="0.25">
      <c r="A59" s="15">
        <v>2</v>
      </c>
      <c r="B59" s="15">
        <v>1</v>
      </c>
      <c r="C59" s="6">
        <v>1</v>
      </c>
      <c r="D59" s="6" t="s">
        <v>125</v>
      </c>
      <c r="E59" s="3" t="s">
        <v>126</v>
      </c>
      <c r="F59" s="6">
        <f t="shared" si="42"/>
        <v>1</v>
      </c>
      <c r="G59" s="6">
        <f t="shared" si="43"/>
        <v>0</v>
      </c>
      <c r="H59" s="6">
        <f t="shared" si="44"/>
        <v>30</v>
      </c>
      <c r="I59" s="6">
        <f t="shared" si="45"/>
        <v>0</v>
      </c>
      <c r="J59" s="6">
        <f t="shared" si="46"/>
        <v>0</v>
      </c>
      <c r="K59" s="6">
        <f t="shared" si="47"/>
        <v>0</v>
      </c>
      <c r="L59" s="6">
        <f t="shared" si="48"/>
        <v>30</v>
      </c>
      <c r="M59" s="6">
        <f t="shared" si="49"/>
        <v>0</v>
      </c>
      <c r="N59" s="6">
        <f t="shared" si="50"/>
        <v>0</v>
      </c>
      <c r="O59" s="6">
        <f t="shared" si="51"/>
        <v>0</v>
      </c>
      <c r="P59" s="7">
        <f t="shared" si="52"/>
        <v>3</v>
      </c>
      <c r="Q59" s="7">
        <f t="shared" si="53"/>
        <v>3</v>
      </c>
      <c r="R59" s="7">
        <v>1.3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54"/>
        <v>0</v>
      </c>
      <c r="AJ59" s="11"/>
      <c r="AK59" s="10"/>
      <c r="AL59" s="11"/>
      <c r="AM59" s="10"/>
      <c r="AN59" s="7"/>
      <c r="AO59" s="11"/>
      <c r="AP59" s="10"/>
      <c r="AQ59" s="11">
        <v>30</v>
      </c>
      <c r="AR59" s="10" t="s">
        <v>74</v>
      </c>
      <c r="AS59" s="11"/>
      <c r="AT59" s="10"/>
      <c r="AU59" s="11"/>
      <c r="AV59" s="10"/>
      <c r="AW59" s="11"/>
      <c r="AX59" s="10"/>
      <c r="AY59" s="7">
        <v>3</v>
      </c>
      <c r="AZ59" s="7">
        <f t="shared" si="55"/>
        <v>3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56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57"/>
        <v>0</v>
      </c>
    </row>
    <row r="60" spans="1:86" x14ac:dyDescent="0.25">
      <c r="A60" s="15">
        <v>2</v>
      </c>
      <c r="B60" s="15">
        <v>1</v>
      </c>
      <c r="C60" s="6">
        <v>2</v>
      </c>
      <c r="D60" s="6" t="s">
        <v>127</v>
      </c>
      <c r="E60" s="3" t="s">
        <v>128</v>
      </c>
      <c r="F60" s="6">
        <f t="shared" si="42"/>
        <v>1</v>
      </c>
      <c r="G60" s="6">
        <f t="shared" si="43"/>
        <v>0</v>
      </c>
      <c r="H60" s="6">
        <f t="shared" si="44"/>
        <v>30</v>
      </c>
      <c r="I60" s="6">
        <f t="shared" si="45"/>
        <v>0</v>
      </c>
      <c r="J60" s="6">
        <f t="shared" si="46"/>
        <v>0</v>
      </c>
      <c r="K60" s="6">
        <f t="shared" si="47"/>
        <v>0</v>
      </c>
      <c r="L60" s="6">
        <f t="shared" si="48"/>
        <v>30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7">
        <f t="shared" si="52"/>
        <v>3</v>
      </c>
      <c r="Q60" s="7">
        <f t="shared" si="53"/>
        <v>3</v>
      </c>
      <c r="R60" s="7">
        <v>1.3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54"/>
        <v>0</v>
      </c>
      <c r="AJ60" s="11"/>
      <c r="AK60" s="10"/>
      <c r="AL60" s="11"/>
      <c r="AM60" s="10"/>
      <c r="AN60" s="7"/>
      <c r="AO60" s="11"/>
      <c r="AP60" s="10"/>
      <c r="AQ60" s="11">
        <v>30</v>
      </c>
      <c r="AR60" s="10" t="s">
        <v>74</v>
      </c>
      <c r="AS60" s="11"/>
      <c r="AT60" s="10"/>
      <c r="AU60" s="11"/>
      <c r="AV60" s="10"/>
      <c r="AW60" s="11"/>
      <c r="AX60" s="10"/>
      <c r="AY60" s="7">
        <v>3</v>
      </c>
      <c r="AZ60" s="7">
        <f t="shared" si="55"/>
        <v>3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56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57"/>
        <v>0</v>
      </c>
    </row>
    <row r="61" spans="1:86" x14ac:dyDescent="0.25">
      <c r="A61" s="15">
        <v>4</v>
      </c>
      <c r="B61" s="15">
        <v>1</v>
      </c>
      <c r="C61" s="6">
        <v>1</v>
      </c>
      <c r="D61" s="6" t="s">
        <v>129</v>
      </c>
      <c r="E61" s="3" t="s">
        <v>130</v>
      </c>
      <c r="F61" s="6">
        <f t="shared" si="42"/>
        <v>0</v>
      </c>
      <c r="G61" s="6">
        <f t="shared" si="43"/>
        <v>1</v>
      </c>
      <c r="H61" s="6">
        <f t="shared" si="44"/>
        <v>15</v>
      </c>
      <c r="I61" s="6">
        <f t="shared" si="45"/>
        <v>15</v>
      </c>
      <c r="J61" s="6">
        <f t="shared" si="46"/>
        <v>0</v>
      </c>
      <c r="K61" s="6">
        <f t="shared" si="47"/>
        <v>0</v>
      </c>
      <c r="L61" s="6">
        <f t="shared" si="48"/>
        <v>0</v>
      </c>
      <c r="M61" s="6">
        <f t="shared" si="49"/>
        <v>0</v>
      </c>
      <c r="N61" s="6">
        <f t="shared" si="50"/>
        <v>0</v>
      </c>
      <c r="O61" s="6">
        <f t="shared" si="51"/>
        <v>0</v>
      </c>
      <c r="P61" s="7">
        <f t="shared" si="52"/>
        <v>1</v>
      </c>
      <c r="Q61" s="7">
        <f t="shared" si="53"/>
        <v>0</v>
      </c>
      <c r="R61" s="7">
        <v>0.7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54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55"/>
        <v>0</v>
      </c>
      <c r="BA61" s="11">
        <v>15</v>
      </c>
      <c r="BB61" s="10" t="s">
        <v>53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56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57"/>
        <v>0</v>
      </c>
    </row>
    <row r="62" spans="1:86" x14ac:dyDescent="0.25">
      <c r="A62" s="15">
        <v>4</v>
      </c>
      <c r="B62" s="15">
        <v>1</v>
      </c>
      <c r="C62" s="6">
        <v>2</v>
      </c>
      <c r="D62" s="6" t="s">
        <v>131</v>
      </c>
      <c r="E62" s="3" t="s">
        <v>132</v>
      </c>
      <c r="F62" s="6">
        <f t="shared" si="42"/>
        <v>0</v>
      </c>
      <c r="G62" s="6">
        <f t="shared" si="43"/>
        <v>1</v>
      </c>
      <c r="H62" s="6">
        <f t="shared" si="44"/>
        <v>15</v>
      </c>
      <c r="I62" s="6">
        <f t="shared" si="45"/>
        <v>15</v>
      </c>
      <c r="J62" s="6">
        <f t="shared" si="46"/>
        <v>0</v>
      </c>
      <c r="K62" s="6">
        <f t="shared" si="47"/>
        <v>0</v>
      </c>
      <c r="L62" s="6">
        <f t="shared" si="48"/>
        <v>0</v>
      </c>
      <c r="M62" s="6">
        <f t="shared" si="49"/>
        <v>0</v>
      </c>
      <c r="N62" s="6">
        <f t="shared" si="50"/>
        <v>0</v>
      </c>
      <c r="O62" s="6">
        <f t="shared" si="51"/>
        <v>0</v>
      </c>
      <c r="P62" s="7">
        <f t="shared" si="52"/>
        <v>1</v>
      </c>
      <c r="Q62" s="7">
        <f t="shared" si="53"/>
        <v>0</v>
      </c>
      <c r="R62" s="7">
        <v>0.7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54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55"/>
        <v>0</v>
      </c>
      <c r="BA62" s="11">
        <v>15</v>
      </c>
      <c r="BB62" s="10" t="s">
        <v>53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56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57"/>
        <v>0</v>
      </c>
    </row>
    <row r="63" spans="1:86" x14ac:dyDescent="0.25">
      <c r="A63" s="15">
        <v>3</v>
      </c>
      <c r="B63" s="15">
        <v>1</v>
      </c>
      <c r="C63" s="6">
        <v>1</v>
      </c>
      <c r="D63" s="6" t="s">
        <v>133</v>
      </c>
      <c r="E63" s="3" t="s">
        <v>134</v>
      </c>
      <c r="F63" s="6">
        <f t="shared" si="42"/>
        <v>0</v>
      </c>
      <c r="G63" s="6">
        <f t="shared" si="43"/>
        <v>1</v>
      </c>
      <c r="H63" s="6">
        <f t="shared" si="44"/>
        <v>20</v>
      </c>
      <c r="I63" s="6">
        <f t="shared" si="45"/>
        <v>20</v>
      </c>
      <c r="J63" s="6">
        <f t="shared" si="46"/>
        <v>0</v>
      </c>
      <c r="K63" s="6">
        <f t="shared" si="47"/>
        <v>0</v>
      </c>
      <c r="L63" s="6">
        <f t="shared" si="48"/>
        <v>0</v>
      </c>
      <c r="M63" s="6">
        <f t="shared" si="49"/>
        <v>0</v>
      </c>
      <c r="N63" s="6">
        <f t="shared" si="50"/>
        <v>0</v>
      </c>
      <c r="O63" s="6">
        <f t="shared" si="51"/>
        <v>0</v>
      </c>
      <c r="P63" s="7">
        <f t="shared" si="52"/>
        <v>1</v>
      </c>
      <c r="Q63" s="7">
        <f t="shared" si="53"/>
        <v>0</v>
      </c>
      <c r="R63" s="7">
        <v>0.9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54"/>
        <v>0</v>
      </c>
      <c r="AJ63" s="11">
        <v>20</v>
      </c>
      <c r="AK63" s="10" t="s">
        <v>53</v>
      </c>
      <c r="AL63" s="11"/>
      <c r="AM63" s="10"/>
      <c r="AN63" s="7">
        <v>1</v>
      </c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55"/>
        <v>1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56"/>
        <v>0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57"/>
        <v>0</v>
      </c>
    </row>
    <row r="64" spans="1:86" x14ac:dyDescent="0.25">
      <c r="A64" s="15">
        <v>3</v>
      </c>
      <c r="B64" s="15">
        <v>1</v>
      </c>
      <c r="C64" s="6">
        <v>2</v>
      </c>
      <c r="D64" s="6" t="s">
        <v>135</v>
      </c>
      <c r="E64" s="3" t="s">
        <v>136</v>
      </c>
      <c r="F64" s="6">
        <f t="shared" si="42"/>
        <v>0</v>
      </c>
      <c r="G64" s="6">
        <f t="shared" si="43"/>
        <v>1</v>
      </c>
      <c r="H64" s="6">
        <f t="shared" si="44"/>
        <v>20</v>
      </c>
      <c r="I64" s="6">
        <f t="shared" si="45"/>
        <v>20</v>
      </c>
      <c r="J64" s="6">
        <f t="shared" si="46"/>
        <v>0</v>
      </c>
      <c r="K64" s="6">
        <f t="shared" si="47"/>
        <v>0</v>
      </c>
      <c r="L64" s="6">
        <f t="shared" si="48"/>
        <v>0</v>
      </c>
      <c r="M64" s="6">
        <f t="shared" si="49"/>
        <v>0</v>
      </c>
      <c r="N64" s="6">
        <f t="shared" si="50"/>
        <v>0</v>
      </c>
      <c r="O64" s="6">
        <f t="shared" si="51"/>
        <v>0</v>
      </c>
      <c r="P64" s="7">
        <f t="shared" si="52"/>
        <v>1</v>
      </c>
      <c r="Q64" s="7">
        <f t="shared" si="53"/>
        <v>0</v>
      </c>
      <c r="R64" s="7">
        <v>0.9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54"/>
        <v>0</v>
      </c>
      <c r="AJ64" s="11">
        <v>20</v>
      </c>
      <c r="AK64" s="10" t="s">
        <v>53</v>
      </c>
      <c r="AL64" s="11"/>
      <c r="AM64" s="10"/>
      <c r="AN64" s="7">
        <v>1</v>
      </c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55"/>
        <v>1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56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57"/>
        <v>0</v>
      </c>
    </row>
    <row r="65" spans="1:86" ht="20.100000000000001" customHeight="1" x14ac:dyDescent="0.25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2"/>
      <c r="CH65" s="13"/>
    </row>
    <row r="66" spans="1:86" x14ac:dyDescent="0.25">
      <c r="A66" s="6"/>
      <c r="B66" s="6"/>
      <c r="C66" s="6"/>
      <c r="D66" s="6" t="s">
        <v>138</v>
      </c>
      <c r="E66" s="3" t="s">
        <v>139</v>
      </c>
      <c r="F66" s="6">
        <f>COUNTIF(S66:CF66,"e")</f>
        <v>0</v>
      </c>
      <c r="G66" s="6">
        <f>COUNTIF(S66:CF66,"z")</f>
        <v>1</v>
      </c>
      <c r="H66" s="6">
        <f>SUM(I66:O66)</f>
        <v>4</v>
      </c>
      <c r="I66" s="6">
        <f>S66+AJ66+BA66+BR66</f>
        <v>0</v>
      </c>
      <c r="J66" s="6">
        <f>U66+AL66+BC66+BT66</f>
        <v>0</v>
      </c>
      <c r="K66" s="6">
        <f>X66+AO66+BF66+BW66</f>
        <v>0</v>
      </c>
      <c r="L66" s="6">
        <f>Z66+AQ66+BH66+BY66</f>
        <v>0</v>
      </c>
      <c r="M66" s="6">
        <f>AB66+AS66+BJ66+CA66</f>
        <v>0</v>
      </c>
      <c r="N66" s="6">
        <f>AD66+AU66+BL66+CC66</f>
        <v>4</v>
      </c>
      <c r="O66" s="6">
        <f>AF66+AW66+BN66+CE66</f>
        <v>0</v>
      </c>
      <c r="P66" s="7">
        <f>AI66+AZ66+BQ66+CH66</f>
        <v>4</v>
      </c>
      <c r="Q66" s="7">
        <f>AH66+AY66+BP66+CG66</f>
        <v>4</v>
      </c>
      <c r="R66" s="7">
        <v>0.1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>W66+AH66</f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>
        <v>4</v>
      </c>
      <c r="AV66" s="10" t="s">
        <v>53</v>
      </c>
      <c r="AW66" s="11"/>
      <c r="AX66" s="10"/>
      <c r="AY66" s="7">
        <v>4</v>
      </c>
      <c r="AZ66" s="7">
        <f>AN66+AY66</f>
        <v>4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>BE66+BP66</f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>BV66+CG66</f>
        <v>0</v>
      </c>
    </row>
    <row r="67" spans="1:86" ht="15.9" customHeight="1" x14ac:dyDescent="0.25">
      <c r="A67" s="6"/>
      <c r="B67" s="6"/>
      <c r="C67" s="6"/>
      <c r="D67" s="6"/>
      <c r="E67" s="6" t="s">
        <v>65</v>
      </c>
      <c r="F67" s="6">
        <f t="shared" ref="F67:AK67" si="58">SUM(F66:F66)</f>
        <v>0</v>
      </c>
      <c r="G67" s="6">
        <f t="shared" si="58"/>
        <v>1</v>
      </c>
      <c r="H67" s="6">
        <f t="shared" si="58"/>
        <v>4</v>
      </c>
      <c r="I67" s="6">
        <f t="shared" si="58"/>
        <v>0</v>
      </c>
      <c r="J67" s="6">
        <f t="shared" si="58"/>
        <v>0</v>
      </c>
      <c r="K67" s="6">
        <f t="shared" si="58"/>
        <v>0</v>
      </c>
      <c r="L67" s="6">
        <f t="shared" si="58"/>
        <v>0</v>
      </c>
      <c r="M67" s="6">
        <f t="shared" si="58"/>
        <v>0</v>
      </c>
      <c r="N67" s="6">
        <f t="shared" si="58"/>
        <v>4</v>
      </c>
      <c r="O67" s="6">
        <f t="shared" si="58"/>
        <v>0</v>
      </c>
      <c r="P67" s="7">
        <f t="shared" si="58"/>
        <v>4</v>
      </c>
      <c r="Q67" s="7">
        <f t="shared" si="58"/>
        <v>4</v>
      </c>
      <c r="R67" s="7">
        <f t="shared" si="58"/>
        <v>0.1</v>
      </c>
      <c r="S67" s="11">
        <f t="shared" si="58"/>
        <v>0</v>
      </c>
      <c r="T67" s="10">
        <f t="shared" si="58"/>
        <v>0</v>
      </c>
      <c r="U67" s="11">
        <f t="shared" si="58"/>
        <v>0</v>
      </c>
      <c r="V67" s="10">
        <f t="shared" si="58"/>
        <v>0</v>
      </c>
      <c r="W67" s="7">
        <f t="shared" si="58"/>
        <v>0</v>
      </c>
      <c r="X67" s="11">
        <f t="shared" si="58"/>
        <v>0</v>
      </c>
      <c r="Y67" s="10">
        <f t="shared" si="58"/>
        <v>0</v>
      </c>
      <c r="Z67" s="11">
        <f t="shared" si="58"/>
        <v>0</v>
      </c>
      <c r="AA67" s="10">
        <f t="shared" si="58"/>
        <v>0</v>
      </c>
      <c r="AB67" s="11">
        <f t="shared" si="58"/>
        <v>0</v>
      </c>
      <c r="AC67" s="10">
        <f t="shared" si="58"/>
        <v>0</v>
      </c>
      <c r="AD67" s="11">
        <f t="shared" si="58"/>
        <v>0</v>
      </c>
      <c r="AE67" s="10">
        <f t="shared" si="58"/>
        <v>0</v>
      </c>
      <c r="AF67" s="11">
        <f t="shared" si="58"/>
        <v>0</v>
      </c>
      <c r="AG67" s="10">
        <f t="shared" si="58"/>
        <v>0</v>
      </c>
      <c r="AH67" s="7">
        <f t="shared" si="58"/>
        <v>0</v>
      </c>
      <c r="AI67" s="7">
        <f t="shared" si="58"/>
        <v>0</v>
      </c>
      <c r="AJ67" s="11">
        <f t="shared" si="58"/>
        <v>0</v>
      </c>
      <c r="AK67" s="10">
        <f t="shared" si="58"/>
        <v>0</v>
      </c>
      <c r="AL67" s="11">
        <f t="shared" ref="AL67:BQ67" si="59">SUM(AL66:AL66)</f>
        <v>0</v>
      </c>
      <c r="AM67" s="10">
        <f t="shared" si="59"/>
        <v>0</v>
      </c>
      <c r="AN67" s="7">
        <f t="shared" si="59"/>
        <v>0</v>
      </c>
      <c r="AO67" s="11">
        <f t="shared" si="59"/>
        <v>0</v>
      </c>
      <c r="AP67" s="10">
        <f t="shared" si="59"/>
        <v>0</v>
      </c>
      <c r="AQ67" s="11">
        <f t="shared" si="59"/>
        <v>0</v>
      </c>
      <c r="AR67" s="10">
        <f t="shared" si="59"/>
        <v>0</v>
      </c>
      <c r="AS67" s="11">
        <f t="shared" si="59"/>
        <v>0</v>
      </c>
      <c r="AT67" s="10">
        <f t="shared" si="59"/>
        <v>0</v>
      </c>
      <c r="AU67" s="11">
        <f t="shared" si="59"/>
        <v>4</v>
      </c>
      <c r="AV67" s="10">
        <f t="shared" si="59"/>
        <v>0</v>
      </c>
      <c r="AW67" s="11">
        <f t="shared" si="59"/>
        <v>0</v>
      </c>
      <c r="AX67" s="10">
        <f t="shared" si="59"/>
        <v>0</v>
      </c>
      <c r="AY67" s="7">
        <f t="shared" si="59"/>
        <v>4</v>
      </c>
      <c r="AZ67" s="7">
        <f t="shared" si="59"/>
        <v>4</v>
      </c>
      <c r="BA67" s="11">
        <f t="shared" si="59"/>
        <v>0</v>
      </c>
      <c r="BB67" s="10">
        <f t="shared" si="59"/>
        <v>0</v>
      </c>
      <c r="BC67" s="11">
        <f t="shared" si="59"/>
        <v>0</v>
      </c>
      <c r="BD67" s="10">
        <f t="shared" si="59"/>
        <v>0</v>
      </c>
      <c r="BE67" s="7">
        <f t="shared" si="59"/>
        <v>0</v>
      </c>
      <c r="BF67" s="11">
        <f t="shared" si="59"/>
        <v>0</v>
      </c>
      <c r="BG67" s="10">
        <f t="shared" si="59"/>
        <v>0</v>
      </c>
      <c r="BH67" s="11">
        <f t="shared" si="59"/>
        <v>0</v>
      </c>
      <c r="BI67" s="10">
        <f t="shared" si="59"/>
        <v>0</v>
      </c>
      <c r="BJ67" s="11">
        <f t="shared" si="59"/>
        <v>0</v>
      </c>
      <c r="BK67" s="10">
        <f t="shared" si="59"/>
        <v>0</v>
      </c>
      <c r="BL67" s="11">
        <f t="shared" si="59"/>
        <v>0</v>
      </c>
      <c r="BM67" s="10">
        <f t="shared" si="59"/>
        <v>0</v>
      </c>
      <c r="BN67" s="11">
        <f t="shared" si="59"/>
        <v>0</v>
      </c>
      <c r="BO67" s="10">
        <f t="shared" si="59"/>
        <v>0</v>
      </c>
      <c r="BP67" s="7">
        <f t="shared" si="59"/>
        <v>0</v>
      </c>
      <c r="BQ67" s="7">
        <f t="shared" si="59"/>
        <v>0</v>
      </c>
      <c r="BR67" s="11">
        <f t="shared" ref="BR67:CH67" si="60">SUM(BR66:BR66)</f>
        <v>0</v>
      </c>
      <c r="BS67" s="10">
        <f t="shared" si="60"/>
        <v>0</v>
      </c>
      <c r="BT67" s="11">
        <f t="shared" si="60"/>
        <v>0</v>
      </c>
      <c r="BU67" s="10">
        <f t="shared" si="60"/>
        <v>0</v>
      </c>
      <c r="BV67" s="7">
        <f t="shared" si="60"/>
        <v>0</v>
      </c>
      <c r="BW67" s="11">
        <f t="shared" si="60"/>
        <v>0</v>
      </c>
      <c r="BX67" s="10">
        <f t="shared" si="60"/>
        <v>0</v>
      </c>
      <c r="BY67" s="11">
        <f t="shared" si="60"/>
        <v>0</v>
      </c>
      <c r="BZ67" s="10">
        <f t="shared" si="60"/>
        <v>0</v>
      </c>
      <c r="CA67" s="11">
        <f t="shared" si="60"/>
        <v>0</v>
      </c>
      <c r="CB67" s="10">
        <f t="shared" si="60"/>
        <v>0</v>
      </c>
      <c r="CC67" s="11">
        <f t="shared" si="60"/>
        <v>0</v>
      </c>
      <c r="CD67" s="10">
        <f t="shared" si="60"/>
        <v>0</v>
      </c>
      <c r="CE67" s="11">
        <f t="shared" si="60"/>
        <v>0</v>
      </c>
      <c r="CF67" s="10">
        <f t="shared" si="60"/>
        <v>0</v>
      </c>
      <c r="CG67" s="7">
        <f t="shared" si="60"/>
        <v>0</v>
      </c>
      <c r="CH67" s="7">
        <f t="shared" si="60"/>
        <v>0</v>
      </c>
    </row>
    <row r="68" spans="1:86" ht="20.100000000000001" customHeight="1" x14ac:dyDescent="0.25">
      <c r="A68" s="12" t="s">
        <v>140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2"/>
      <c r="CH68" s="13"/>
    </row>
    <row r="69" spans="1:86" x14ac:dyDescent="0.25">
      <c r="A69" s="6"/>
      <c r="B69" s="6"/>
      <c r="C69" s="6"/>
      <c r="D69" s="6" t="s">
        <v>141</v>
      </c>
      <c r="E69" s="3" t="s">
        <v>142</v>
      </c>
      <c r="F69" s="6">
        <f>COUNTIF(S69:CF69,"e")</f>
        <v>0</v>
      </c>
      <c r="G69" s="6">
        <f>COUNTIF(S69:CF69,"z")</f>
        <v>1</v>
      </c>
      <c r="H69" s="6">
        <f>SUM(I69:O69)</f>
        <v>5</v>
      </c>
      <c r="I69" s="6">
        <f>S69+AJ69+BA69+BR69</f>
        <v>5</v>
      </c>
      <c r="J69" s="6">
        <f>U69+AL69+BC69+BT69</f>
        <v>0</v>
      </c>
      <c r="K69" s="6">
        <f>X69+AO69+BF69+BW69</f>
        <v>0</v>
      </c>
      <c r="L69" s="6">
        <f>Z69+AQ69+BH69+BY69</f>
        <v>0</v>
      </c>
      <c r="M69" s="6">
        <f>AB69+AS69+BJ69+CA69</f>
        <v>0</v>
      </c>
      <c r="N69" s="6">
        <f>AD69+AU69+BL69+CC69</f>
        <v>0</v>
      </c>
      <c r="O69" s="6">
        <f>AF69+AW69+BN69+CE69</f>
        <v>0</v>
      </c>
      <c r="P69" s="7">
        <f>AI69+AZ69+BQ69+CH69</f>
        <v>0</v>
      </c>
      <c r="Q69" s="7">
        <f>AH69+AY69+BP69+CG69</f>
        <v>0</v>
      </c>
      <c r="R69" s="7">
        <v>0</v>
      </c>
      <c r="S69" s="11">
        <v>5</v>
      </c>
      <c r="T69" s="10" t="s">
        <v>53</v>
      </c>
      <c r="U69" s="11"/>
      <c r="V69" s="10"/>
      <c r="W69" s="7">
        <v>0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>W69+AH69</f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>AN69+AY69</f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>BE69+BP69</f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>BV69+CG69</f>
        <v>0</v>
      </c>
    </row>
    <row r="70" spans="1:86" x14ac:dyDescent="0.25">
      <c r="A70" s="6"/>
      <c r="B70" s="6"/>
      <c r="C70" s="6"/>
      <c r="D70" s="6" t="s">
        <v>143</v>
      </c>
      <c r="E70" s="3" t="s">
        <v>144</v>
      </c>
      <c r="F70" s="6">
        <f>COUNTIF(S70:CF70,"e")</f>
        <v>0</v>
      </c>
      <c r="G70" s="6">
        <f>COUNTIF(S70:CF70,"z")</f>
        <v>1</v>
      </c>
      <c r="H70" s="6">
        <f>SUM(I70:O70)</f>
        <v>2</v>
      </c>
      <c r="I70" s="6">
        <f>S70+AJ70+BA70+BR70</f>
        <v>2</v>
      </c>
      <c r="J70" s="6">
        <f>U70+AL70+BC70+BT70</f>
        <v>0</v>
      </c>
      <c r="K70" s="6">
        <f>X70+AO70+BF70+BW70</f>
        <v>0</v>
      </c>
      <c r="L70" s="6">
        <f>Z70+AQ70+BH70+BY70</f>
        <v>0</v>
      </c>
      <c r="M70" s="6">
        <f>AB70+AS70+BJ70+CA70</f>
        <v>0</v>
      </c>
      <c r="N70" s="6">
        <f>AD70+AU70+BL70+CC70</f>
        <v>0</v>
      </c>
      <c r="O70" s="6">
        <f>AF70+AW70+BN70+CE70</f>
        <v>0</v>
      </c>
      <c r="P70" s="7">
        <f>AI70+AZ70+BQ70+CH70</f>
        <v>0</v>
      </c>
      <c r="Q70" s="7">
        <f>AH70+AY70+BP70+CG70</f>
        <v>0</v>
      </c>
      <c r="R70" s="7">
        <v>0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>W70+AH70</f>
        <v>0</v>
      </c>
      <c r="AJ70" s="11">
        <v>2</v>
      </c>
      <c r="AK70" s="10" t="s">
        <v>53</v>
      </c>
      <c r="AL70" s="11"/>
      <c r="AM70" s="10"/>
      <c r="AN70" s="7">
        <v>0</v>
      </c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>AN70+AY70</f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>BE70+BP70</f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>BV70+CG70</f>
        <v>0</v>
      </c>
    </row>
    <row r="71" spans="1:86" ht="15.9" customHeight="1" x14ac:dyDescent="0.25">
      <c r="A71" s="6"/>
      <c r="B71" s="6"/>
      <c r="C71" s="6"/>
      <c r="D71" s="6"/>
      <c r="E71" s="6" t="s">
        <v>65</v>
      </c>
      <c r="F71" s="6">
        <f t="shared" ref="F71:AK71" si="61">SUM(F69:F70)</f>
        <v>0</v>
      </c>
      <c r="G71" s="6">
        <f t="shared" si="61"/>
        <v>2</v>
      </c>
      <c r="H71" s="6">
        <f t="shared" si="61"/>
        <v>7</v>
      </c>
      <c r="I71" s="6">
        <f t="shared" si="61"/>
        <v>7</v>
      </c>
      <c r="J71" s="6">
        <f t="shared" si="61"/>
        <v>0</v>
      </c>
      <c r="K71" s="6">
        <f t="shared" si="61"/>
        <v>0</v>
      </c>
      <c r="L71" s="6">
        <f t="shared" si="61"/>
        <v>0</v>
      </c>
      <c r="M71" s="6">
        <f t="shared" si="61"/>
        <v>0</v>
      </c>
      <c r="N71" s="6">
        <f t="shared" si="61"/>
        <v>0</v>
      </c>
      <c r="O71" s="6">
        <f t="shared" si="61"/>
        <v>0</v>
      </c>
      <c r="P71" s="7">
        <f t="shared" si="61"/>
        <v>0</v>
      </c>
      <c r="Q71" s="7">
        <f t="shared" si="61"/>
        <v>0</v>
      </c>
      <c r="R71" s="7">
        <f t="shared" si="61"/>
        <v>0</v>
      </c>
      <c r="S71" s="11">
        <f t="shared" si="61"/>
        <v>5</v>
      </c>
      <c r="T71" s="10">
        <f t="shared" si="61"/>
        <v>0</v>
      </c>
      <c r="U71" s="11">
        <f t="shared" si="61"/>
        <v>0</v>
      </c>
      <c r="V71" s="10">
        <f t="shared" si="61"/>
        <v>0</v>
      </c>
      <c r="W71" s="7">
        <f t="shared" si="61"/>
        <v>0</v>
      </c>
      <c r="X71" s="11">
        <f t="shared" si="61"/>
        <v>0</v>
      </c>
      <c r="Y71" s="10">
        <f t="shared" si="61"/>
        <v>0</v>
      </c>
      <c r="Z71" s="11">
        <f t="shared" si="61"/>
        <v>0</v>
      </c>
      <c r="AA71" s="10">
        <f t="shared" si="61"/>
        <v>0</v>
      </c>
      <c r="AB71" s="11">
        <f t="shared" si="61"/>
        <v>0</v>
      </c>
      <c r="AC71" s="10">
        <f t="shared" si="61"/>
        <v>0</v>
      </c>
      <c r="AD71" s="11">
        <f t="shared" si="61"/>
        <v>0</v>
      </c>
      <c r="AE71" s="10">
        <f t="shared" si="61"/>
        <v>0</v>
      </c>
      <c r="AF71" s="11">
        <f t="shared" si="61"/>
        <v>0</v>
      </c>
      <c r="AG71" s="10">
        <f t="shared" si="61"/>
        <v>0</v>
      </c>
      <c r="AH71" s="7">
        <f t="shared" si="61"/>
        <v>0</v>
      </c>
      <c r="AI71" s="7">
        <f t="shared" si="61"/>
        <v>0</v>
      </c>
      <c r="AJ71" s="11">
        <f t="shared" si="61"/>
        <v>2</v>
      </c>
      <c r="AK71" s="10">
        <f t="shared" si="61"/>
        <v>0</v>
      </c>
      <c r="AL71" s="11">
        <f t="shared" ref="AL71:BQ71" si="62">SUM(AL69:AL70)</f>
        <v>0</v>
      </c>
      <c r="AM71" s="10">
        <f t="shared" si="62"/>
        <v>0</v>
      </c>
      <c r="AN71" s="7">
        <f t="shared" si="62"/>
        <v>0</v>
      </c>
      <c r="AO71" s="11">
        <f t="shared" si="62"/>
        <v>0</v>
      </c>
      <c r="AP71" s="10">
        <f t="shared" si="62"/>
        <v>0</v>
      </c>
      <c r="AQ71" s="11">
        <f t="shared" si="62"/>
        <v>0</v>
      </c>
      <c r="AR71" s="10">
        <f t="shared" si="62"/>
        <v>0</v>
      </c>
      <c r="AS71" s="11">
        <f t="shared" si="62"/>
        <v>0</v>
      </c>
      <c r="AT71" s="10">
        <f t="shared" si="62"/>
        <v>0</v>
      </c>
      <c r="AU71" s="11">
        <f t="shared" si="62"/>
        <v>0</v>
      </c>
      <c r="AV71" s="10">
        <f t="shared" si="62"/>
        <v>0</v>
      </c>
      <c r="AW71" s="11">
        <f t="shared" si="62"/>
        <v>0</v>
      </c>
      <c r="AX71" s="10">
        <f t="shared" si="62"/>
        <v>0</v>
      </c>
      <c r="AY71" s="7">
        <f t="shared" si="62"/>
        <v>0</v>
      </c>
      <c r="AZ71" s="7">
        <f t="shared" si="62"/>
        <v>0</v>
      </c>
      <c r="BA71" s="11">
        <f t="shared" si="62"/>
        <v>0</v>
      </c>
      <c r="BB71" s="10">
        <f t="shared" si="62"/>
        <v>0</v>
      </c>
      <c r="BC71" s="11">
        <f t="shared" si="62"/>
        <v>0</v>
      </c>
      <c r="BD71" s="10">
        <f t="shared" si="62"/>
        <v>0</v>
      </c>
      <c r="BE71" s="7">
        <f t="shared" si="62"/>
        <v>0</v>
      </c>
      <c r="BF71" s="11">
        <f t="shared" si="62"/>
        <v>0</v>
      </c>
      <c r="BG71" s="10">
        <f t="shared" si="62"/>
        <v>0</v>
      </c>
      <c r="BH71" s="11">
        <f t="shared" si="62"/>
        <v>0</v>
      </c>
      <c r="BI71" s="10">
        <f t="shared" si="62"/>
        <v>0</v>
      </c>
      <c r="BJ71" s="11">
        <f t="shared" si="62"/>
        <v>0</v>
      </c>
      <c r="BK71" s="10">
        <f t="shared" si="62"/>
        <v>0</v>
      </c>
      <c r="BL71" s="11">
        <f t="shared" si="62"/>
        <v>0</v>
      </c>
      <c r="BM71" s="10">
        <f t="shared" si="62"/>
        <v>0</v>
      </c>
      <c r="BN71" s="11">
        <f t="shared" si="62"/>
        <v>0</v>
      </c>
      <c r="BO71" s="10">
        <f t="shared" si="62"/>
        <v>0</v>
      </c>
      <c r="BP71" s="7">
        <f t="shared" si="62"/>
        <v>0</v>
      </c>
      <c r="BQ71" s="7">
        <f t="shared" si="62"/>
        <v>0</v>
      </c>
      <c r="BR71" s="11">
        <f t="shared" ref="BR71:CH71" si="63">SUM(BR69:BR70)</f>
        <v>0</v>
      </c>
      <c r="BS71" s="10">
        <f t="shared" si="63"/>
        <v>0</v>
      </c>
      <c r="BT71" s="11">
        <f t="shared" si="63"/>
        <v>0</v>
      </c>
      <c r="BU71" s="10">
        <f t="shared" si="63"/>
        <v>0</v>
      </c>
      <c r="BV71" s="7">
        <f t="shared" si="63"/>
        <v>0</v>
      </c>
      <c r="BW71" s="11">
        <f t="shared" si="63"/>
        <v>0</v>
      </c>
      <c r="BX71" s="10">
        <f t="shared" si="63"/>
        <v>0</v>
      </c>
      <c r="BY71" s="11">
        <f t="shared" si="63"/>
        <v>0</v>
      </c>
      <c r="BZ71" s="10">
        <f t="shared" si="63"/>
        <v>0</v>
      </c>
      <c r="CA71" s="11">
        <f t="shared" si="63"/>
        <v>0</v>
      </c>
      <c r="CB71" s="10">
        <f t="shared" si="63"/>
        <v>0</v>
      </c>
      <c r="CC71" s="11">
        <f t="shared" si="63"/>
        <v>0</v>
      </c>
      <c r="CD71" s="10">
        <f t="shared" si="63"/>
        <v>0</v>
      </c>
      <c r="CE71" s="11">
        <f t="shared" si="63"/>
        <v>0</v>
      </c>
      <c r="CF71" s="10">
        <f t="shared" si="63"/>
        <v>0</v>
      </c>
      <c r="CG71" s="7">
        <f t="shared" si="63"/>
        <v>0</v>
      </c>
      <c r="CH71" s="7">
        <f t="shared" si="63"/>
        <v>0</v>
      </c>
    </row>
    <row r="72" spans="1:86" ht="20.100000000000001" customHeight="1" x14ac:dyDescent="0.25">
      <c r="A72" s="6"/>
      <c r="B72" s="6"/>
      <c r="C72" s="6"/>
      <c r="D72" s="6"/>
      <c r="E72" s="8" t="s">
        <v>145</v>
      </c>
      <c r="F72" s="6">
        <f>F24+F29+F48+F55+F67+F71</f>
        <v>6</v>
      </c>
      <c r="G72" s="6">
        <f>G24+G29+G48+G55+G67+G71</f>
        <v>59</v>
      </c>
      <c r="H72" s="6">
        <f t="shared" ref="H72:O72" si="64">H24+H29+H48+H55+H71</f>
        <v>967</v>
      </c>
      <c r="I72" s="6">
        <f t="shared" si="64"/>
        <v>487</v>
      </c>
      <c r="J72" s="6">
        <f t="shared" si="64"/>
        <v>190</v>
      </c>
      <c r="K72" s="6">
        <f t="shared" si="64"/>
        <v>210</v>
      </c>
      <c r="L72" s="6">
        <f t="shared" si="64"/>
        <v>30</v>
      </c>
      <c r="M72" s="6">
        <f t="shared" si="64"/>
        <v>0</v>
      </c>
      <c r="N72" s="6">
        <f t="shared" si="64"/>
        <v>0</v>
      </c>
      <c r="O72" s="6">
        <f t="shared" si="64"/>
        <v>50</v>
      </c>
      <c r="P72" s="7">
        <f>P24+P29+P48+P55+P67+P71</f>
        <v>90</v>
      </c>
      <c r="Q72" s="7">
        <f>Q24+Q29+Q48+Q55+Q67+Q71</f>
        <v>45.9</v>
      </c>
      <c r="R72" s="7">
        <f>R24+R29+R48+R55+R67+R71</f>
        <v>45.1</v>
      </c>
      <c r="S72" s="11">
        <f>S24+S29+S48+S55+S71</f>
        <v>210</v>
      </c>
      <c r="T72" s="10">
        <f>T24+T29+T48+T55+T71</f>
        <v>0</v>
      </c>
      <c r="U72" s="11">
        <f>U24+U29+U48+U55+U71</f>
        <v>85</v>
      </c>
      <c r="V72" s="10">
        <f>V24+V29+V48+V55+V71</f>
        <v>0</v>
      </c>
      <c r="W72" s="7">
        <f>W24+W29+W48+W55+W67+W71</f>
        <v>22.6</v>
      </c>
      <c r="X72" s="11">
        <f t="shared" ref="X72:AG72" si="65">X24+X29+X48+X55+X71</f>
        <v>85</v>
      </c>
      <c r="Y72" s="10">
        <f t="shared" si="65"/>
        <v>0</v>
      </c>
      <c r="Z72" s="11">
        <f t="shared" si="65"/>
        <v>0</v>
      </c>
      <c r="AA72" s="10">
        <f t="shared" si="65"/>
        <v>0</v>
      </c>
      <c r="AB72" s="11">
        <f t="shared" si="65"/>
        <v>0</v>
      </c>
      <c r="AC72" s="10">
        <f t="shared" si="65"/>
        <v>0</v>
      </c>
      <c r="AD72" s="11">
        <f t="shared" si="65"/>
        <v>0</v>
      </c>
      <c r="AE72" s="10">
        <f t="shared" si="65"/>
        <v>0</v>
      </c>
      <c r="AF72" s="11">
        <f t="shared" si="65"/>
        <v>10</v>
      </c>
      <c r="AG72" s="10">
        <f t="shared" si="65"/>
        <v>0</v>
      </c>
      <c r="AH72" s="7">
        <f>AH24+AH29+AH48+AH55+AH67+AH71</f>
        <v>7.4</v>
      </c>
      <c r="AI72" s="7">
        <f>AI24+AI29+AI48+AI55+AI67+AI71</f>
        <v>30</v>
      </c>
      <c r="AJ72" s="11">
        <f>AJ24+AJ29+AJ48+AJ55+AJ71</f>
        <v>172</v>
      </c>
      <c r="AK72" s="10">
        <f>AK24+AK29+AK48+AK55+AK71</f>
        <v>0</v>
      </c>
      <c r="AL72" s="11">
        <f>AL24+AL29+AL48+AL55+AL71</f>
        <v>75</v>
      </c>
      <c r="AM72" s="10">
        <f>AM24+AM29+AM48+AM55+AM71</f>
        <v>0</v>
      </c>
      <c r="AN72" s="7">
        <f>AN24+AN29+AN48+AN55+AN67+AN71</f>
        <v>14.399999999999999</v>
      </c>
      <c r="AO72" s="11">
        <f t="shared" ref="AO72:AX72" si="66">AO24+AO29+AO48+AO55+AO71</f>
        <v>110</v>
      </c>
      <c r="AP72" s="10">
        <f t="shared" si="66"/>
        <v>0</v>
      </c>
      <c r="AQ72" s="11">
        <f t="shared" si="66"/>
        <v>30</v>
      </c>
      <c r="AR72" s="10">
        <f t="shared" si="66"/>
        <v>0</v>
      </c>
      <c r="AS72" s="11">
        <f t="shared" si="66"/>
        <v>0</v>
      </c>
      <c r="AT72" s="10">
        <f t="shared" si="66"/>
        <v>0</v>
      </c>
      <c r="AU72" s="11">
        <f t="shared" si="66"/>
        <v>0</v>
      </c>
      <c r="AV72" s="10">
        <f t="shared" si="66"/>
        <v>0</v>
      </c>
      <c r="AW72" s="11">
        <f t="shared" si="66"/>
        <v>20</v>
      </c>
      <c r="AX72" s="10">
        <f t="shared" si="66"/>
        <v>0</v>
      </c>
      <c r="AY72" s="7">
        <f>AY24+AY29+AY48+AY55+AY67+AY71</f>
        <v>15.600000000000001</v>
      </c>
      <c r="AZ72" s="7">
        <f>AZ24+AZ29+AZ48+AZ55+AZ67+AZ71</f>
        <v>30</v>
      </c>
      <c r="BA72" s="11">
        <f>BA24+BA29+BA48+BA55+BA71</f>
        <v>105</v>
      </c>
      <c r="BB72" s="10">
        <f>BB24+BB29+BB48+BB55+BB71</f>
        <v>0</v>
      </c>
      <c r="BC72" s="11">
        <f>BC24+BC29+BC48+BC55+BC71</f>
        <v>30</v>
      </c>
      <c r="BD72" s="10">
        <f>BD24+BD29+BD48+BD55+BD71</f>
        <v>0</v>
      </c>
      <c r="BE72" s="7">
        <f>BE24+BE29+BE48+BE55+BE67+BE71</f>
        <v>7.1</v>
      </c>
      <c r="BF72" s="11">
        <f t="shared" ref="BF72:BO72" si="67">BF24+BF29+BF48+BF55+BF71</f>
        <v>15</v>
      </c>
      <c r="BG72" s="10">
        <f t="shared" si="67"/>
        <v>0</v>
      </c>
      <c r="BH72" s="11">
        <f t="shared" si="67"/>
        <v>0</v>
      </c>
      <c r="BI72" s="10">
        <f t="shared" si="67"/>
        <v>0</v>
      </c>
      <c r="BJ72" s="11">
        <f t="shared" si="67"/>
        <v>0</v>
      </c>
      <c r="BK72" s="10">
        <f t="shared" si="67"/>
        <v>0</v>
      </c>
      <c r="BL72" s="11">
        <f t="shared" si="67"/>
        <v>0</v>
      </c>
      <c r="BM72" s="10">
        <f t="shared" si="67"/>
        <v>0</v>
      </c>
      <c r="BN72" s="11">
        <f t="shared" si="67"/>
        <v>20</v>
      </c>
      <c r="BO72" s="10">
        <f t="shared" si="67"/>
        <v>0</v>
      </c>
      <c r="BP72" s="7">
        <f>BP24+BP29+BP48+BP55+BP67+BP71</f>
        <v>22.9</v>
      </c>
      <c r="BQ72" s="7">
        <f>BQ24+BQ29+BQ48+BQ55+BQ67+BQ71</f>
        <v>30</v>
      </c>
      <c r="BR72" s="11">
        <f>BR24+BR29+BR48+BR55+BR71</f>
        <v>0</v>
      </c>
      <c r="BS72" s="10">
        <f>BS24+BS29+BS48+BS55+BS71</f>
        <v>0</v>
      </c>
      <c r="BT72" s="11">
        <f>BT24+BT29+BT48+BT55+BT71</f>
        <v>0</v>
      </c>
      <c r="BU72" s="10">
        <f>BU24+BU29+BU48+BU55+BU71</f>
        <v>0</v>
      </c>
      <c r="BV72" s="7">
        <f>BV24+BV29+BV48+BV55+BV67+BV71</f>
        <v>0</v>
      </c>
      <c r="BW72" s="11">
        <f t="shared" ref="BW72:CF72" si="68">BW24+BW29+BW48+BW55+BW71</f>
        <v>0</v>
      </c>
      <c r="BX72" s="10">
        <f t="shared" si="68"/>
        <v>0</v>
      </c>
      <c r="BY72" s="11">
        <f t="shared" si="68"/>
        <v>0</v>
      </c>
      <c r="BZ72" s="10">
        <f t="shared" si="68"/>
        <v>0</v>
      </c>
      <c r="CA72" s="11">
        <f t="shared" si="68"/>
        <v>0</v>
      </c>
      <c r="CB72" s="10">
        <f t="shared" si="68"/>
        <v>0</v>
      </c>
      <c r="CC72" s="11">
        <f t="shared" si="68"/>
        <v>0</v>
      </c>
      <c r="CD72" s="10">
        <f t="shared" si="68"/>
        <v>0</v>
      </c>
      <c r="CE72" s="11">
        <f t="shared" si="68"/>
        <v>0</v>
      </c>
      <c r="CF72" s="10">
        <f t="shared" si="68"/>
        <v>0</v>
      </c>
      <c r="CG72" s="7">
        <f>CG24+CG29+CG48+CG55+CG67+CG71</f>
        <v>0</v>
      </c>
      <c r="CH72" s="7">
        <f>CH24+CH29+CH48+CH55+CH67+CH71</f>
        <v>0</v>
      </c>
    </row>
    <row r="74" spans="1:86" x14ac:dyDescent="0.25">
      <c r="D74" s="3" t="s">
        <v>22</v>
      </c>
      <c r="E74" s="3" t="s">
        <v>146</v>
      </c>
    </row>
    <row r="75" spans="1:86" x14ac:dyDescent="0.25">
      <c r="D75" s="3" t="s">
        <v>26</v>
      </c>
      <c r="E75" s="3" t="s">
        <v>147</v>
      </c>
    </row>
    <row r="76" spans="1:86" x14ac:dyDescent="0.25">
      <c r="D76" s="14" t="s">
        <v>32</v>
      </c>
      <c r="E76" s="14"/>
    </row>
    <row r="77" spans="1:86" x14ac:dyDescent="0.25">
      <c r="D77" s="3" t="s">
        <v>34</v>
      </c>
      <c r="E77" s="3" t="s">
        <v>148</v>
      </c>
    </row>
    <row r="78" spans="1:86" x14ac:dyDescent="0.25">
      <c r="D78" s="3" t="s">
        <v>35</v>
      </c>
      <c r="E78" s="3" t="s">
        <v>149</v>
      </c>
    </row>
    <row r="79" spans="1:86" x14ac:dyDescent="0.25">
      <c r="D79" s="14" t="s">
        <v>33</v>
      </c>
      <c r="E79" s="14"/>
    </row>
    <row r="80" spans="1:86" x14ac:dyDescent="0.25">
      <c r="D80" s="3" t="s">
        <v>36</v>
      </c>
      <c r="E80" s="3" t="s">
        <v>150</v>
      </c>
      <c r="M80" s="9"/>
      <c r="U80" s="9"/>
      <c r="AC80" s="9"/>
    </row>
    <row r="81" spans="4:5" x14ac:dyDescent="0.25">
      <c r="D81" s="3" t="s">
        <v>37</v>
      </c>
      <c r="E81" s="3" t="s">
        <v>151</v>
      </c>
    </row>
    <row r="82" spans="4:5" x14ac:dyDescent="0.25">
      <c r="D82" s="3" t="s">
        <v>38</v>
      </c>
      <c r="E82" s="3" t="s">
        <v>152</v>
      </c>
    </row>
    <row r="83" spans="4:5" x14ac:dyDescent="0.25">
      <c r="D83" s="3" t="s">
        <v>39</v>
      </c>
      <c r="E83" s="3" t="s">
        <v>153</v>
      </c>
    </row>
    <row r="84" spans="4:5" x14ac:dyDescent="0.25">
      <c r="D84" s="3" t="s">
        <v>40</v>
      </c>
      <c r="E84" s="3" t="s">
        <v>154</v>
      </c>
    </row>
  </sheetData>
  <mergeCells count="86"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AJ14:AM14"/>
    <mergeCell ref="AJ15:AK15"/>
    <mergeCell ref="BF15:BG15"/>
    <mergeCell ref="BH15:BI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A25:CH25"/>
    <mergeCell ref="A30:CH30"/>
    <mergeCell ref="A49:CH49"/>
    <mergeCell ref="A56:CH56"/>
    <mergeCell ref="A57:A58"/>
    <mergeCell ref="B57:B58"/>
    <mergeCell ref="A65:CH65"/>
    <mergeCell ref="A68:CH68"/>
    <mergeCell ref="D76:E76"/>
    <mergeCell ref="D79:E79"/>
    <mergeCell ref="A59:A60"/>
    <mergeCell ref="B59:B60"/>
    <mergeCell ref="A61:A62"/>
    <mergeCell ref="B61:B62"/>
    <mergeCell ref="A63:A64"/>
    <mergeCell ref="B63:B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4"/>
  <sheetViews>
    <sheetView tabSelected="1"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hidden="1" customWidth="1"/>
    <col min="71" max="71" width="2" hidden="1" customWidth="1"/>
    <col min="72" max="72" width="3.5546875" hidden="1" customWidth="1"/>
    <col min="73" max="73" width="2" hidden="1" customWidth="1"/>
    <col min="74" max="74" width="3.88671875" hidden="1" customWidth="1"/>
    <col min="75" max="75" width="3.5546875" hidden="1" customWidth="1"/>
    <col min="76" max="76" width="2" hidden="1" customWidth="1"/>
    <col min="77" max="77" width="3.5546875" hidden="1" customWidth="1"/>
    <col min="78" max="78" width="2" hidden="1" customWidth="1"/>
    <col min="79" max="79" width="3.5546875" hidden="1" customWidth="1"/>
    <col min="80" max="80" width="2" hidden="1" customWidth="1"/>
    <col min="81" max="81" width="3.5546875" hidden="1" customWidth="1"/>
    <col min="82" max="82" width="2" hidden="1" customWidth="1"/>
    <col min="83" max="83" width="3.5546875" hidden="1" customWidth="1"/>
    <col min="84" max="84" width="2" hidden="1" customWidth="1"/>
    <col min="85" max="86" width="3.88671875" hidden="1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109</v>
      </c>
      <c r="AH8" t="s">
        <v>16</v>
      </c>
    </row>
    <row r="9" spans="1:86" x14ac:dyDescent="0.25">
      <c r="E9" t="s">
        <v>17</v>
      </c>
      <c r="F9" s="1" t="s">
        <v>18</v>
      </c>
      <c r="AH9" t="s">
        <v>165</v>
      </c>
    </row>
    <row r="11" spans="1:8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7" t="s">
        <v>46</v>
      </c>
      <c r="X14" s="19" t="s">
        <v>33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7" t="s">
        <v>46</v>
      </c>
      <c r="AO14" s="19" t="s">
        <v>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7" t="s">
        <v>46</v>
      </c>
      <c r="BF14" s="19" t="s">
        <v>33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7" t="s">
        <v>46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7"/>
      <c r="X15" s="16" t="s">
        <v>36</v>
      </c>
      <c r="Y15" s="16"/>
      <c r="Z15" s="16" t="s">
        <v>37</v>
      </c>
      <c r="AA15" s="16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7"/>
      <c r="AO15" s="16" t="s">
        <v>36</v>
      </c>
      <c r="AP15" s="16"/>
      <c r="AQ15" s="16" t="s">
        <v>37</v>
      </c>
      <c r="AR15" s="16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7"/>
      <c r="BF15" s="16" t="s">
        <v>36</v>
      </c>
      <c r="BG15" s="16"/>
      <c r="BH15" s="16" t="s">
        <v>37</v>
      </c>
      <c r="BI15" s="16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7"/>
      <c r="BW15" s="16" t="s">
        <v>36</v>
      </c>
      <c r="BX15" s="16"/>
      <c r="BY15" s="16" t="s">
        <v>37</v>
      </c>
      <c r="BZ15" s="16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5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2</v>
      </c>
      <c r="H17" s="6">
        <f t="shared" ref="H17:H23" si="0">SUM(I17:O17)</f>
        <v>20</v>
      </c>
      <c r="I17" s="6">
        <f t="shared" ref="I17:I23" si="1">S17+AJ17+BA17+BR17</f>
        <v>15</v>
      </c>
      <c r="J17" s="6">
        <f t="shared" ref="J17:J23" si="2">U17+AL17+BC17+BT17</f>
        <v>5</v>
      </c>
      <c r="K17" s="6">
        <f t="shared" ref="K17:K23" si="3">X17+AO17+BF17+BW17</f>
        <v>0</v>
      </c>
      <c r="L17" s="6">
        <f t="shared" ref="L17:L23" si="4">Z17+AQ17+BH17+BY17</f>
        <v>0</v>
      </c>
      <c r="M17" s="6">
        <f t="shared" ref="M17:M23" si="5">AB17+AS17+BJ17+CA17</f>
        <v>0</v>
      </c>
      <c r="N17" s="6">
        <f t="shared" ref="N17:N23" si="6">AD17+AU17+BL17+CC17</f>
        <v>0</v>
      </c>
      <c r="O17" s="6">
        <f t="shared" ref="O17:O23" si="7">AF17+AW17+BN17+CE17</f>
        <v>0</v>
      </c>
      <c r="P17" s="7">
        <f t="shared" ref="P17:P23" si="8">AI17+AZ17+BQ17+CH17</f>
        <v>2</v>
      </c>
      <c r="Q17" s="7">
        <f t="shared" ref="Q17:Q23" si="9">AH17+AY17+BP17+CG17</f>
        <v>0</v>
      </c>
      <c r="R17" s="7">
        <v>0.9</v>
      </c>
      <c r="S17" s="11">
        <v>15</v>
      </c>
      <c r="T17" s="10" t="s">
        <v>53</v>
      </c>
      <c r="U17" s="11">
        <v>5</v>
      </c>
      <c r="V17" s="10" t="s">
        <v>53</v>
      </c>
      <c r="W17" s="7">
        <v>2</v>
      </c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t="shared" ref="AI17:AI23" si="10">W17+AH17</f>
        <v>2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t="shared" ref="AZ17:AZ23" si="11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t="shared" ref="BQ17:BQ23" si="1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t="shared" ref="CH17:CH23" si="13">BV17+CG17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0.7</v>
      </c>
      <c r="S18" s="11">
        <v>15</v>
      </c>
      <c r="T18" s="10" t="s">
        <v>53</v>
      </c>
      <c r="U18" s="11"/>
      <c r="V18" s="10"/>
      <c r="W18" s="7">
        <v>1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1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2</v>
      </c>
      <c r="H19" s="6">
        <f t="shared" si="0"/>
        <v>30</v>
      </c>
      <c r="I19" s="6">
        <f t="shared" si="1"/>
        <v>20</v>
      </c>
      <c r="J19" s="6">
        <f t="shared" si="2"/>
        <v>10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1.5</v>
      </c>
      <c r="S19" s="11">
        <v>20</v>
      </c>
      <c r="T19" s="10" t="s">
        <v>53</v>
      </c>
      <c r="U19" s="11">
        <v>10</v>
      </c>
      <c r="V19" s="10" t="s">
        <v>53</v>
      </c>
      <c r="W19" s="7">
        <v>2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2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25</v>
      </c>
      <c r="I20" s="6">
        <f t="shared" si="1"/>
        <v>15</v>
      </c>
      <c r="J20" s="6">
        <f t="shared" si="2"/>
        <v>10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1.3</v>
      </c>
      <c r="S20" s="11">
        <v>15</v>
      </c>
      <c r="T20" s="10" t="s">
        <v>53</v>
      </c>
      <c r="U20" s="11">
        <v>10</v>
      </c>
      <c r="V20" s="10" t="s">
        <v>53</v>
      </c>
      <c r="W20" s="7">
        <v>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1</v>
      </c>
      <c r="B21" s="6">
        <v>1</v>
      </c>
      <c r="C21" s="6">
        <v>1</v>
      </c>
      <c r="D21" s="6"/>
      <c r="E21" s="3" t="s">
        <v>62</v>
      </c>
      <c r="F21" s="6"/>
      <c r="G21" s="6">
        <f>$B$21*1</f>
        <v>1</v>
      </c>
      <c r="H21" s="6">
        <f t="shared" si="0"/>
        <v>30</v>
      </c>
      <c r="I21" s="6">
        <f t="shared" si="1"/>
        <v>30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f>$B$21*1.3</f>
        <v>1.3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f>$B$21*30</f>
        <v>30</v>
      </c>
      <c r="AK21" s="10"/>
      <c r="AL21" s="11"/>
      <c r="AM21" s="10"/>
      <c r="AN21" s="7">
        <f>$B$21*2</f>
        <v>2</v>
      </c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2</v>
      </c>
      <c r="B22" s="6">
        <v>1</v>
      </c>
      <c r="C22" s="6">
        <v>1</v>
      </c>
      <c r="D22" s="6"/>
      <c r="E22" s="3" t="s">
        <v>63</v>
      </c>
      <c r="F22" s="6">
        <f>$B$22*1</f>
        <v>1</v>
      </c>
      <c r="G22" s="6"/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30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$B$22*1.3</f>
        <v>1.3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>
        <f>$B$22*30</f>
        <v>30</v>
      </c>
      <c r="AR22" s="10"/>
      <c r="AS22" s="11"/>
      <c r="AT22" s="10"/>
      <c r="AU22" s="11"/>
      <c r="AV22" s="10"/>
      <c r="AW22" s="11"/>
      <c r="AX22" s="10"/>
      <c r="AY22" s="7">
        <f>$B$22*3</f>
        <v>3</v>
      </c>
      <c r="AZ22" s="7">
        <f t="shared" si="11"/>
        <v>3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x14ac:dyDescent="0.25">
      <c r="A23" s="6">
        <v>4</v>
      </c>
      <c r="B23" s="6">
        <v>1</v>
      </c>
      <c r="C23" s="6">
        <v>1</v>
      </c>
      <c r="D23" s="6"/>
      <c r="E23" s="3" t="s">
        <v>64</v>
      </c>
      <c r="F23" s="6"/>
      <c r="G23" s="6">
        <f>$B$23*1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1</v>
      </c>
      <c r="Q23" s="7">
        <f t="shared" si="9"/>
        <v>0</v>
      </c>
      <c r="R23" s="7">
        <f>$B$23*0.7</f>
        <v>0.7</v>
      </c>
      <c r="S23" s="11"/>
      <c r="T23" s="10"/>
      <c r="U23" s="11"/>
      <c r="V23" s="10"/>
      <c r="W23" s="7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/>
      <c r="AK23" s="10"/>
      <c r="AL23" s="11"/>
      <c r="AM23" s="10"/>
      <c r="AN23" s="7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>
        <f>$B$23*15</f>
        <v>15</v>
      </c>
      <c r="BB23" s="10"/>
      <c r="BC23" s="11"/>
      <c r="BD23" s="10"/>
      <c r="BE23" s="7">
        <f>$B$23*1</f>
        <v>1</v>
      </c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1</v>
      </c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5.9" customHeight="1" x14ac:dyDescent="0.25">
      <c r="A24" s="6"/>
      <c r="B24" s="6"/>
      <c r="C24" s="6"/>
      <c r="D24" s="6"/>
      <c r="E24" s="6" t="s">
        <v>65</v>
      </c>
      <c r="F24" s="6">
        <f t="shared" ref="F24:AK24" si="14">SUM(F17:F23)</f>
        <v>1</v>
      </c>
      <c r="G24" s="6">
        <f t="shared" si="14"/>
        <v>9</v>
      </c>
      <c r="H24" s="6">
        <f t="shared" si="14"/>
        <v>165</v>
      </c>
      <c r="I24" s="6">
        <f t="shared" si="14"/>
        <v>110</v>
      </c>
      <c r="J24" s="6">
        <f t="shared" si="14"/>
        <v>25</v>
      </c>
      <c r="K24" s="6">
        <f t="shared" si="14"/>
        <v>0</v>
      </c>
      <c r="L24" s="6">
        <f t="shared" si="14"/>
        <v>30</v>
      </c>
      <c r="M24" s="6">
        <f t="shared" si="14"/>
        <v>0</v>
      </c>
      <c r="N24" s="6">
        <f t="shared" si="14"/>
        <v>0</v>
      </c>
      <c r="O24" s="6">
        <f t="shared" si="14"/>
        <v>0</v>
      </c>
      <c r="P24" s="7">
        <f t="shared" si="14"/>
        <v>13</v>
      </c>
      <c r="Q24" s="7">
        <f t="shared" si="14"/>
        <v>3</v>
      </c>
      <c r="R24" s="7">
        <f t="shared" si="14"/>
        <v>7.7</v>
      </c>
      <c r="S24" s="11">
        <f t="shared" si="14"/>
        <v>65</v>
      </c>
      <c r="T24" s="10">
        <f t="shared" si="14"/>
        <v>0</v>
      </c>
      <c r="U24" s="11">
        <f t="shared" si="14"/>
        <v>25</v>
      </c>
      <c r="V24" s="10">
        <f t="shared" si="14"/>
        <v>0</v>
      </c>
      <c r="W24" s="7">
        <f t="shared" si="14"/>
        <v>7</v>
      </c>
      <c r="X24" s="11">
        <f t="shared" si="14"/>
        <v>0</v>
      </c>
      <c r="Y24" s="10">
        <f t="shared" si="14"/>
        <v>0</v>
      </c>
      <c r="Z24" s="11">
        <f t="shared" si="14"/>
        <v>0</v>
      </c>
      <c r="AA24" s="10">
        <f t="shared" si="14"/>
        <v>0</v>
      </c>
      <c r="AB24" s="11">
        <f t="shared" si="14"/>
        <v>0</v>
      </c>
      <c r="AC24" s="10">
        <f t="shared" si="14"/>
        <v>0</v>
      </c>
      <c r="AD24" s="11">
        <f t="shared" si="14"/>
        <v>0</v>
      </c>
      <c r="AE24" s="10">
        <f t="shared" si="14"/>
        <v>0</v>
      </c>
      <c r="AF24" s="11">
        <f t="shared" si="14"/>
        <v>0</v>
      </c>
      <c r="AG24" s="10">
        <f t="shared" si="14"/>
        <v>0</v>
      </c>
      <c r="AH24" s="7">
        <f t="shared" si="14"/>
        <v>0</v>
      </c>
      <c r="AI24" s="7">
        <f t="shared" si="14"/>
        <v>7</v>
      </c>
      <c r="AJ24" s="11">
        <f t="shared" si="14"/>
        <v>30</v>
      </c>
      <c r="AK24" s="10">
        <f t="shared" si="14"/>
        <v>0</v>
      </c>
      <c r="AL24" s="11">
        <f t="shared" ref="AL24:BQ24" si="15">SUM(AL17:AL23)</f>
        <v>0</v>
      </c>
      <c r="AM24" s="10">
        <f t="shared" si="15"/>
        <v>0</v>
      </c>
      <c r="AN24" s="7">
        <f t="shared" si="15"/>
        <v>2</v>
      </c>
      <c r="AO24" s="11">
        <f t="shared" si="15"/>
        <v>0</v>
      </c>
      <c r="AP24" s="10">
        <f t="shared" si="15"/>
        <v>0</v>
      </c>
      <c r="AQ24" s="11">
        <f t="shared" si="15"/>
        <v>30</v>
      </c>
      <c r="AR24" s="10">
        <f t="shared" si="15"/>
        <v>0</v>
      </c>
      <c r="AS24" s="11">
        <f t="shared" si="15"/>
        <v>0</v>
      </c>
      <c r="AT24" s="10">
        <f t="shared" si="15"/>
        <v>0</v>
      </c>
      <c r="AU24" s="11">
        <f t="shared" si="15"/>
        <v>0</v>
      </c>
      <c r="AV24" s="10">
        <f t="shared" si="15"/>
        <v>0</v>
      </c>
      <c r="AW24" s="11">
        <f t="shared" si="15"/>
        <v>0</v>
      </c>
      <c r="AX24" s="10">
        <f t="shared" si="15"/>
        <v>0</v>
      </c>
      <c r="AY24" s="7">
        <f t="shared" si="15"/>
        <v>3</v>
      </c>
      <c r="AZ24" s="7">
        <f t="shared" si="15"/>
        <v>5</v>
      </c>
      <c r="BA24" s="11">
        <f t="shared" si="15"/>
        <v>15</v>
      </c>
      <c r="BB24" s="10">
        <f t="shared" si="15"/>
        <v>0</v>
      </c>
      <c r="BC24" s="11">
        <f t="shared" si="15"/>
        <v>0</v>
      </c>
      <c r="BD24" s="10">
        <f t="shared" si="15"/>
        <v>0</v>
      </c>
      <c r="BE24" s="7">
        <f t="shared" si="15"/>
        <v>1</v>
      </c>
      <c r="BF24" s="11">
        <f t="shared" si="15"/>
        <v>0</v>
      </c>
      <c r="BG24" s="10">
        <f t="shared" si="15"/>
        <v>0</v>
      </c>
      <c r="BH24" s="11">
        <f t="shared" si="15"/>
        <v>0</v>
      </c>
      <c r="BI24" s="10">
        <f t="shared" si="15"/>
        <v>0</v>
      </c>
      <c r="BJ24" s="11">
        <f t="shared" si="15"/>
        <v>0</v>
      </c>
      <c r="BK24" s="10">
        <f t="shared" si="15"/>
        <v>0</v>
      </c>
      <c r="BL24" s="11">
        <f t="shared" si="15"/>
        <v>0</v>
      </c>
      <c r="BM24" s="10">
        <f t="shared" si="15"/>
        <v>0</v>
      </c>
      <c r="BN24" s="11">
        <f t="shared" si="15"/>
        <v>0</v>
      </c>
      <c r="BO24" s="10">
        <f t="shared" si="15"/>
        <v>0</v>
      </c>
      <c r="BP24" s="7">
        <f t="shared" si="15"/>
        <v>0</v>
      </c>
      <c r="BQ24" s="7">
        <f t="shared" si="15"/>
        <v>1</v>
      </c>
      <c r="BR24" s="11">
        <f t="shared" ref="BR24:CH24" si="16">SUM(BR17:BR23)</f>
        <v>0</v>
      </c>
      <c r="BS24" s="10">
        <f t="shared" si="16"/>
        <v>0</v>
      </c>
      <c r="BT24" s="11">
        <f t="shared" si="16"/>
        <v>0</v>
      </c>
      <c r="BU24" s="10">
        <f t="shared" si="16"/>
        <v>0</v>
      </c>
      <c r="BV24" s="7">
        <f t="shared" si="16"/>
        <v>0</v>
      </c>
      <c r="BW24" s="11">
        <f t="shared" si="16"/>
        <v>0</v>
      </c>
      <c r="BX24" s="10">
        <f t="shared" si="16"/>
        <v>0</v>
      </c>
      <c r="BY24" s="11">
        <f t="shared" si="16"/>
        <v>0</v>
      </c>
      <c r="BZ24" s="10">
        <f t="shared" si="16"/>
        <v>0</v>
      </c>
      <c r="CA24" s="11">
        <f t="shared" si="16"/>
        <v>0</v>
      </c>
      <c r="CB24" s="10">
        <f t="shared" si="16"/>
        <v>0</v>
      </c>
      <c r="CC24" s="11">
        <f t="shared" si="16"/>
        <v>0</v>
      </c>
      <c r="CD24" s="10">
        <f t="shared" si="16"/>
        <v>0</v>
      </c>
      <c r="CE24" s="11">
        <f t="shared" si="16"/>
        <v>0</v>
      </c>
      <c r="CF24" s="10">
        <f t="shared" si="16"/>
        <v>0</v>
      </c>
      <c r="CG24" s="7">
        <f t="shared" si="16"/>
        <v>0</v>
      </c>
      <c r="CH24" s="7">
        <f t="shared" si="16"/>
        <v>0</v>
      </c>
    </row>
    <row r="25" spans="1:86" ht="20.100000000000001" customHeight="1" x14ac:dyDescent="0.25">
      <c r="A25" s="12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2"/>
      <c r="CH25" s="13"/>
    </row>
    <row r="26" spans="1:86" x14ac:dyDescent="0.25">
      <c r="A26" s="6"/>
      <c r="B26" s="6"/>
      <c r="C26" s="6"/>
      <c r="D26" s="6" t="s">
        <v>67</v>
      </c>
      <c r="E26" s="3" t="s">
        <v>68</v>
      </c>
      <c r="F26" s="6">
        <f>COUNTIF(S26:CF26,"e")</f>
        <v>0</v>
      </c>
      <c r="G26" s="6">
        <f>COUNTIF(S26:CF26,"z")</f>
        <v>1</v>
      </c>
      <c r="H26" s="6">
        <f>SUM(I26:O26)</f>
        <v>20</v>
      </c>
      <c r="I26" s="6">
        <f>S26+AJ26+BA26+BR26</f>
        <v>20</v>
      </c>
      <c r="J26" s="6">
        <f>U26+AL26+BC26+BT26</f>
        <v>0</v>
      </c>
      <c r="K26" s="6">
        <f>X26+AO26+BF26+BW26</f>
        <v>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0.9</v>
      </c>
      <c r="S26" s="11">
        <v>20</v>
      </c>
      <c r="T26" s="10" t="s">
        <v>53</v>
      </c>
      <c r="U26" s="11"/>
      <c r="V26" s="10"/>
      <c r="W26" s="7">
        <v>1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7"/>
      <c r="AI26" s="7">
        <f>W26+AH26</f>
        <v>1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x14ac:dyDescent="0.25">
      <c r="A27" s="6"/>
      <c r="B27" s="6"/>
      <c r="C27" s="6"/>
      <c r="D27" s="6" t="s">
        <v>69</v>
      </c>
      <c r="E27" s="3" t="s">
        <v>70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15</v>
      </c>
      <c r="K27" s="6">
        <f>X27+AO27+BF27+BW27</f>
        <v>0</v>
      </c>
      <c r="L27" s="6">
        <f>Z27+AQ27+BH27+BY27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3</v>
      </c>
      <c r="Q27" s="7">
        <f>AH27+AY27+BP27+CG27</f>
        <v>0</v>
      </c>
      <c r="R27" s="7">
        <v>2</v>
      </c>
      <c r="S27" s="11">
        <v>15</v>
      </c>
      <c r="T27" s="10" t="s">
        <v>53</v>
      </c>
      <c r="U27" s="11">
        <v>15</v>
      </c>
      <c r="V27" s="10" t="s">
        <v>53</v>
      </c>
      <c r="W27" s="7">
        <v>3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>W27+AH27</f>
        <v>3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71</v>
      </c>
      <c r="E28" s="3" t="s">
        <v>72</v>
      </c>
      <c r="F28" s="6">
        <f>COUNTIF(S28:CF28,"e")</f>
        <v>0</v>
      </c>
      <c r="G28" s="6">
        <f>COUNTIF(S28:CF28,"z")</f>
        <v>2</v>
      </c>
      <c r="H28" s="6">
        <f>SUM(I28:O28)</f>
        <v>25</v>
      </c>
      <c r="I28" s="6">
        <f>S28+AJ28+BA28+BR28</f>
        <v>10</v>
      </c>
      <c r="J28" s="6">
        <f>U28+AL28+BC28+BT28</f>
        <v>0</v>
      </c>
      <c r="K28" s="6">
        <f>X28+AO28+BF28+BW28</f>
        <v>15</v>
      </c>
      <c r="L28" s="6">
        <f>Z28+AQ28+BH28+BY28</f>
        <v>0</v>
      </c>
      <c r="M28" s="6">
        <f>AB28+AS28+BJ28+CA28</f>
        <v>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</v>
      </c>
      <c r="R28" s="7">
        <v>1.4</v>
      </c>
      <c r="S28" s="11">
        <v>10</v>
      </c>
      <c r="T28" s="10" t="s">
        <v>53</v>
      </c>
      <c r="U28" s="11"/>
      <c r="V28" s="10"/>
      <c r="W28" s="7">
        <v>1</v>
      </c>
      <c r="X28" s="11">
        <v>15</v>
      </c>
      <c r="Y28" s="10" t="s">
        <v>53</v>
      </c>
      <c r="Z28" s="11"/>
      <c r="AA28" s="10"/>
      <c r="AB28" s="11"/>
      <c r="AC28" s="10"/>
      <c r="AD28" s="11"/>
      <c r="AE28" s="10"/>
      <c r="AF28" s="11"/>
      <c r="AG28" s="10"/>
      <c r="AH28" s="7">
        <v>1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ht="15.9" customHeight="1" x14ac:dyDescent="0.25">
      <c r="A29" s="6"/>
      <c r="B29" s="6"/>
      <c r="C29" s="6"/>
      <c r="D29" s="6"/>
      <c r="E29" s="6" t="s">
        <v>65</v>
      </c>
      <c r="F29" s="6">
        <f t="shared" ref="F29:AK29" si="17">SUM(F26:F28)</f>
        <v>0</v>
      </c>
      <c r="G29" s="6">
        <f t="shared" si="17"/>
        <v>5</v>
      </c>
      <c r="H29" s="6">
        <f t="shared" si="17"/>
        <v>75</v>
      </c>
      <c r="I29" s="6">
        <f t="shared" si="17"/>
        <v>45</v>
      </c>
      <c r="J29" s="6">
        <f t="shared" si="17"/>
        <v>15</v>
      </c>
      <c r="K29" s="6">
        <f t="shared" si="17"/>
        <v>15</v>
      </c>
      <c r="L29" s="6">
        <f t="shared" si="17"/>
        <v>0</v>
      </c>
      <c r="M29" s="6">
        <f t="shared" si="17"/>
        <v>0</v>
      </c>
      <c r="N29" s="6">
        <f t="shared" si="17"/>
        <v>0</v>
      </c>
      <c r="O29" s="6">
        <f t="shared" si="17"/>
        <v>0</v>
      </c>
      <c r="P29" s="7">
        <f t="shared" si="17"/>
        <v>6</v>
      </c>
      <c r="Q29" s="7">
        <f t="shared" si="17"/>
        <v>1</v>
      </c>
      <c r="R29" s="7">
        <f t="shared" si="17"/>
        <v>4.3</v>
      </c>
      <c r="S29" s="11">
        <f t="shared" si="17"/>
        <v>45</v>
      </c>
      <c r="T29" s="10">
        <f t="shared" si="17"/>
        <v>0</v>
      </c>
      <c r="U29" s="11">
        <f t="shared" si="17"/>
        <v>15</v>
      </c>
      <c r="V29" s="10">
        <f t="shared" si="17"/>
        <v>0</v>
      </c>
      <c r="W29" s="7">
        <f t="shared" si="17"/>
        <v>5</v>
      </c>
      <c r="X29" s="11">
        <f t="shared" si="17"/>
        <v>15</v>
      </c>
      <c r="Y29" s="10">
        <f t="shared" si="17"/>
        <v>0</v>
      </c>
      <c r="Z29" s="11">
        <f t="shared" si="17"/>
        <v>0</v>
      </c>
      <c r="AA29" s="10">
        <f t="shared" si="17"/>
        <v>0</v>
      </c>
      <c r="AB29" s="11">
        <f t="shared" si="17"/>
        <v>0</v>
      </c>
      <c r="AC29" s="10">
        <f t="shared" si="17"/>
        <v>0</v>
      </c>
      <c r="AD29" s="11">
        <f t="shared" si="17"/>
        <v>0</v>
      </c>
      <c r="AE29" s="10">
        <f t="shared" si="17"/>
        <v>0</v>
      </c>
      <c r="AF29" s="11">
        <f t="shared" si="17"/>
        <v>0</v>
      </c>
      <c r="AG29" s="10">
        <f t="shared" si="17"/>
        <v>0</v>
      </c>
      <c r="AH29" s="7">
        <f t="shared" si="17"/>
        <v>1</v>
      </c>
      <c r="AI29" s="7">
        <f t="shared" si="17"/>
        <v>6</v>
      </c>
      <c r="AJ29" s="11">
        <f t="shared" si="17"/>
        <v>0</v>
      </c>
      <c r="AK29" s="10">
        <f t="shared" si="17"/>
        <v>0</v>
      </c>
      <c r="AL29" s="11">
        <f t="shared" ref="AL29:BQ29" si="18">SUM(AL26:AL28)</f>
        <v>0</v>
      </c>
      <c r="AM29" s="10">
        <f t="shared" si="18"/>
        <v>0</v>
      </c>
      <c r="AN29" s="7">
        <f t="shared" si="18"/>
        <v>0</v>
      </c>
      <c r="AO29" s="11">
        <f t="shared" si="18"/>
        <v>0</v>
      </c>
      <c r="AP29" s="10">
        <f t="shared" si="18"/>
        <v>0</v>
      </c>
      <c r="AQ29" s="11">
        <f t="shared" si="18"/>
        <v>0</v>
      </c>
      <c r="AR29" s="10">
        <f t="shared" si="18"/>
        <v>0</v>
      </c>
      <c r="AS29" s="11">
        <f t="shared" si="18"/>
        <v>0</v>
      </c>
      <c r="AT29" s="10">
        <f t="shared" si="18"/>
        <v>0</v>
      </c>
      <c r="AU29" s="11">
        <f t="shared" si="18"/>
        <v>0</v>
      </c>
      <c r="AV29" s="10">
        <f t="shared" si="18"/>
        <v>0</v>
      </c>
      <c r="AW29" s="11">
        <f t="shared" si="18"/>
        <v>0</v>
      </c>
      <c r="AX29" s="10">
        <f t="shared" si="18"/>
        <v>0</v>
      </c>
      <c r="AY29" s="7">
        <f t="shared" si="18"/>
        <v>0</v>
      </c>
      <c r="AZ29" s="7">
        <f t="shared" si="18"/>
        <v>0</v>
      </c>
      <c r="BA29" s="11">
        <f t="shared" si="18"/>
        <v>0</v>
      </c>
      <c r="BB29" s="10">
        <f t="shared" si="18"/>
        <v>0</v>
      </c>
      <c r="BC29" s="11">
        <f t="shared" si="18"/>
        <v>0</v>
      </c>
      <c r="BD29" s="10">
        <f t="shared" si="18"/>
        <v>0</v>
      </c>
      <c r="BE29" s="7">
        <f t="shared" si="18"/>
        <v>0</v>
      </c>
      <c r="BF29" s="11">
        <f t="shared" si="18"/>
        <v>0</v>
      </c>
      <c r="BG29" s="10">
        <f t="shared" si="18"/>
        <v>0</v>
      </c>
      <c r="BH29" s="11">
        <f t="shared" si="18"/>
        <v>0</v>
      </c>
      <c r="BI29" s="10">
        <f t="shared" si="18"/>
        <v>0</v>
      </c>
      <c r="BJ29" s="11">
        <f t="shared" si="18"/>
        <v>0</v>
      </c>
      <c r="BK29" s="10">
        <f t="shared" si="18"/>
        <v>0</v>
      </c>
      <c r="BL29" s="11">
        <f t="shared" si="18"/>
        <v>0</v>
      </c>
      <c r="BM29" s="10">
        <f t="shared" si="18"/>
        <v>0</v>
      </c>
      <c r="BN29" s="11">
        <f t="shared" si="18"/>
        <v>0</v>
      </c>
      <c r="BO29" s="10">
        <f t="shared" si="18"/>
        <v>0</v>
      </c>
      <c r="BP29" s="7">
        <f t="shared" si="18"/>
        <v>0</v>
      </c>
      <c r="BQ29" s="7">
        <f t="shared" si="18"/>
        <v>0</v>
      </c>
      <c r="BR29" s="11">
        <f t="shared" ref="BR29:CH29" si="19">SUM(BR26:BR28)</f>
        <v>0</v>
      </c>
      <c r="BS29" s="10">
        <f t="shared" si="19"/>
        <v>0</v>
      </c>
      <c r="BT29" s="11">
        <f t="shared" si="19"/>
        <v>0</v>
      </c>
      <c r="BU29" s="10">
        <f t="shared" si="19"/>
        <v>0</v>
      </c>
      <c r="BV29" s="7">
        <f t="shared" si="19"/>
        <v>0</v>
      </c>
      <c r="BW29" s="11">
        <f t="shared" si="19"/>
        <v>0</v>
      </c>
      <c r="BX29" s="10">
        <f t="shared" si="19"/>
        <v>0</v>
      </c>
      <c r="BY29" s="11">
        <f t="shared" si="19"/>
        <v>0</v>
      </c>
      <c r="BZ29" s="10">
        <f t="shared" si="19"/>
        <v>0</v>
      </c>
      <c r="CA29" s="11">
        <f t="shared" si="19"/>
        <v>0</v>
      </c>
      <c r="CB29" s="10">
        <f t="shared" si="19"/>
        <v>0</v>
      </c>
      <c r="CC29" s="11">
        <f t="shared" si="19"/>
        <v>0</v>
      </c>
      <c r="CD29" s="10">
        <f t="shared" si="19"/>
        <v>0</v>
      </c>
      <c r="CE29" s="11">
        <f t="shared" si="19"/>
        <v>0</v>
      </c>
      <c r="CF29" s="10">
        <f t="shared" si="19"/>
        <v>0</v>
      </c>
      <c r="CG29" s="7">
        <f t="shared" si="19"/>
        <v>0</v>
      </c>
      <c r="CH29" s="7">
        <f t="shared" si="19"/>
        <v>0</v>
      </c>
    </row>
    <row r="30" spans="1:86" ht="20.100000000000001" customHeight="1" x14ac:dyDescent="0.25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x14ac:dyDescent="0.25">
      <c r="A31" s="6"/>
      <c r="B31" s="6"/>
      <c r="C31" s="6"/>
      <c r="D31" s="6" t="s">
        <v>75</v>
      </c>
      <c r="E31" s="3" t="s">
        <v>76</v>
      </c>
      <c r="F31" s="6">
        <f t="shared" ref="F31:F46" si="20">COUNTIF(S31:CF31,"e")</f>
        <v>1</v>
      </c>
      <c r="G31" s="6">
        <f t="shared" ref="G31:G46" si="21">COUNTIF(S31:CF31,"z")</f>
        <v>1</v>
      </c>
      <c r="H31" s="6">
        <f t="shared" ref="H31:H47" si="22">SUM(I31:O31)</f>
        <v>45</v>
      </c>
      <c r="I31" s="6">
        <f t="shared" ref="I31:I47" si="23">S31+AJ31+BA31+BR31</f>
        <v>30</v>
      </c>
      <c r="J31" s="6">
        <f t="shared" ref="J31:J47" si="24">U31+AL31+BC31+BT31</f>
        <v>15</v>
      </c>
      <c r="K31" s="6">
        <f t="shared" ref="K31:K47" si="25">X31+AO31+BF31+BW31</f>
        <v>0</v>
      </c>
      <c r="L31" s="6">
        <f t="shared" ref="L31:L47" si="26">Z31+AQ31+BH31+BY31</f>
        <v>0</v>
      </c>
      <c r="M31" s="6">
        <f t="shared" ref="M31:M47" si="27">AB31+AS31+BJ31+CA31</f>
        <v>0</v>
      </c>
      <c r="N31" s="6">
        <f t="shared" ref="N31:N47" si="28">AD31+AU31+BL31+CC31</f>
        <v>0</v>
      </c>
      <c r="O31" s="6">
        <f t="shared" ref="O31:O47" si="29">AF31+AW31+BN31+CE31</f>
        <v>0</v>
      </c>
      <c r="P31" s="7">
        <f t="shared" ref="P31:P47" si="30">AI31+AZ31+BQ31+CH31</f>
        <v>3</v>
      </c>
      <c r="Q31" s="7">
        <f t="shared" ref="Q31:Q47" si="31">AH31+AY31+BP31+CG31</f>
        <v>0</v>
      </c>
      <c r="R31" s="7">
        <v>2</v>
      </c>
      <c r="S31" s="11">
        <v>30</v>
      </c>
      <c r="T31" s="10" t="s">
        <v>74</v>
      </c>
      <c r="U31" s="11">
        <v>15</v>
      </c>
      <c r="V31" s="10" t="s">
        <v>53</v>
      </c>
      <c r="W31" s="7">
        <v>3</v>
      </c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ref="AI31:AI47" si="32">W31+AH31</f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ref="AZ31:AZ47" si="33"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ref="BQ31:BQ47" si="34">BE31+BP31</f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ref="CH31:CH47" si="35">BV31+CG31</f>
        <v>0</v>
      </c>
    </row>
    <row r="32" spans="1:86" x14ac:dyDescent="0.25">
      <c r="A32" s="6"/>
      <c r="B32" s="6"/>
      <c r="C32" s="6"/>
      <c r="D32" s="6" t="s">
        <v>77</v>
      </c>
      <c r="E32" s="3" t="s">
        <v>78</v>
      </c>
      <c r="F32" s="6">
        <f t="shared" si="20"/>
        <v>1</v>
      </c>
      <c r="G32" s="6">
        <f t="shared" si="21"/>
        <v>2</v>
      </c>
      <c r="H32" s="6">
        <f t="shared" si="22"/>
        <v>45</v>
      </c>
      <c r="I32" s="6">
        <f t="shared" si="23"/>
        <v>15</v>
      </c>
      <c r="J32" s="6">
        <f t="shared" si="24"/>
        <v>20</v>
      </c>
      <c r="K32" s="6">
        <f t="shared" si="25"/>
        <v>10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0.7</v>
      </c>
      <c r="R32" s="7">
        <v>2.1</v>
      </c>
      <c r="S32" s="11">
        <v>15</v>
      </c>
      <c r="T32" s="10" t="s">
        <v>74</v>
      </c>
      <c r="U32" s="11">
        <v>20</v>
      </c>
      <c r="V32" s="10" t="s">
        <v>53</v>
      </c>
      <c r="W32" s="7">
        <v>2.2999999999999998</v>
      </c>
      <c r="X32" s="11">
        <v>10</v>
      </c>
      <c r="Y32" s="10" t="s">
        <v>53</v>
      </c>
      <c r="Z32" s="11"/>
      <c r="AA32" s="10"/>
      <c r="AB32" s="11"/>
      <c r="AC32" s="10"/>
      <c r="AD32" s="11"/>
      <c r="AE32" s="10"/>
      <c r="AF32" s="11"/>
      <c r="AG32" s="10"/>
      <c r="AH32" s="7">
        <v>0.7</v>
      </c>
      <c r="AI32" s="7">
        <f t="shared" si="32"/>
        <v>3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4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x14ac:dyDescent="0.25">
      <c r="A33" s="6"/>
      <c r="B33" s="6"/>
      <c r="C33" s="6"/>
      <c r="D33" s="6" t="s">
        <v>79</v>
      </c>
      <c r="E33" s="3" t="s">
        <v>80</v>
      </c>
      <c r="F33" s="6">
        <f t="shared" si="20"/>
        <v>1</v>
      </c>
      <c r="G33" s="6">
        <f t="shared" si="21"/>
        <v>1</v>
      </c>
      <c r="H33" s="6">
        <f t="shared" si="22"/>
        <v>45</v>
      </c>
      <c r="I33" s="6">
        <f t="shared" si="23"/>
        <v>15</v>
      </c>
      <c r="J33" s="6">
        <f t="shared" si="24"/>
        <v>0</v>
      </c>
      <c r="K33" s="6">
        <f t="shared" si="25"/>
        <v>30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3</v>
      </c>
      <c r="Q33" s="7">
        <f t="shared" si="31"/>
        <v>2</v>
      </c>
      <c r="R33" s="7">
        <v>1</v>
      </c>
      <c r="S33" s="11">
        <v>15</v>
      </c>
      <c r="T33" s="10" t="s">
        <v>74</v>
      </c>
      <c r="U33" s="11"/>
      <c r="V33" s="10"/>
      <c r="W33" s="7">
        <v>1</v>
      </c>
      <c r="X33" s="11">
        <v>30</v>
      </c>
      <c r="Y33" s="10" t="s">
        <v>53</v>
      </c>
      <c r="Z33" s="11"/>
      <c r="AA33" s="10"/>
      <c r="AB33" s="11"/>
      <c r="AC33" s="10"/>
      <c r="AD33" s="11"/>
      <c r="AE33" s="10"/>
      <c r="AF33" s="11"/>
      <c r="AG33" s="10"/>
      <c r="AH33" s="7">
        <v>2</v>
      </c>
      <c r="AI33" s="7">
        <f t="shared" si="32"/>
        <v>3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x14ac:dyDescent="0.25">
      <c r="A34" s="6"/>
      <c r="B34" s="6"/>
      <c r="C34" s="6"/>
      <c r="D34" s="6" t="s">
        <v>81</v>
      </c>
      <c r="E34" s="3" t="s">
        <v>82</v>
      </c>
      <c r="F34" s="6">
        <f t="shared" si="20"/>
        <v>0</v>
      </c>
      <c r="G34" s="6">
        <f t="shared" si="21"/>
        <v>2</v>
      </c>
      <c r="H34" s="6">
        <f t="shared" si="22"/>
        <v>25</v>
      </c>
      <c r="I34" s="6">
        <f t="shared" si="23"/>
        <v>15</v>
      </c>
      <c r="J34" s="6">
        <f t="shared" si="24"/>
        <v>10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7">
        <f t="shared" si="30"/>
        <v>2</v>
      </c>
      <c r="Q34" s="7">
        <f t="shared" si="31"/>
        <v>0</v>
      </c>
      <c r="R34" s="7">
        <v>1.4</v>
      </c>
      <c r="S34" s="11">
        <v>15</v>
      </c>
      <c r="T34" s="10" t="s">
        <v>53</v>
      </c>
      <c r="U34" s="11">
        <v>10</v>
      </c>
      <c r="V34" s="10" t="s">
        <v>53</v>
      </c>
      <c r="W34" s="7">
        <v>2</v>
      </c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32"/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5"/>
        <v>0</v>
      </c>
    </row>
    <row r="35" spans="1:86" x14ac:dyDescent="0.25">
      <c r="A35" s="6"/>
      <c r="B35" s="6"/>
      <c r="C35" s="6"/>
      <c r="D35" s="6" t="s">
        <v>83</v>
      </c>
      <c r="E35" s="3" t="s">
        <v>84</v>
      </c>
      <c r="F35" s="6">
        <f t="shared" si="20"/>
        <v>0</v>
      </c>
      <c r="G35" s="6">
        <f t="shared" si="21"/>
        <v>2</v>
      </c>
      <c r="H35" s="6">
        <f t="shared" si="22"/>
        <v>25</v>
      </c>
      <c r="I35" s="6">
        <f t="shared" si="23"/>
        <v>10</v>
      </c>
      <c r="J35" s="6">
        <f t="shared" si="24"/>
        <v>0</v>
      </c>
      <c r="K35" s="6">
        <f t="shared" si="25"/>
        <v>15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7">
        <f t="shared" si="30"/>
        <v>3</v>
      </c>
      <c r="Q35" s="7">
        <f t="shared" si="31"/>
        <v>1.5</v>
      </c>
      <c r="R35" s="7">
        <v>2.4</v>
      </c>
      <c r="S35" s="11">
        <v>10</v>
      </c>
      <c r="T35" s="10" t="s">
        <v>53</v>
      </c>
      <c r="U35" s="11"/>
      <c r="V35" s="10"/>
      <c r="W35" s="7">
        <v>1.5</v>
      </c>
      <c r="X35" s="11">
        <v>15</v>
      </c>
      <c r="Y35" s="10" t="s">
        <v>53</v>
      </c>
      <c r="Z35" s="11"/>
      <c r="AA35" s="10"/>
      <c r="AB35" s="11"/>
      <c r="AC35" s="10"/>
      <c r="AD35" s="11"/>
      <c r="AE35" s="10"/>
      <c r="AF35" s="11"/>
      <c r="AG35" s="10"/>
      <c r="AH35" s="7">
        <v>1.5</v>
      </c>
      <c r="AI35" s="7">
        <f t="shared" si="32"/>
        <v>3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x14ac:dyDescent="0.25">
      <c r="A36" s="6"/>
      <c r="B36" s="6"/>
      <c r="C36" s="6"/>
      <c r="D36" s="6" t="s">
        <v>85</v>
      </c>
      <c r="E36" s="3" t="s">
        <v>86</v>
      </c>
      <c r="F36" s="6">
        <f t="shared" si="20"/>
        <v>0</v>
      </c>
      <c r="G36" s="6">
        <f t="shared" si="21"/>
        <v>2</v>
      </c>
      <c r="H36" s="6">
        <f t="shared" si="22"/>
        <v>25</v>
      </c>
      <c r="I36" s="6">
        <f t="shared" si="23"/>
        <v>10</v>
      </c>
      <c r="J36" s="6">
        <f t="shared" si="24"/>
        <v>0</v>
      </c>
      <c r="K36" s="6">
        <f t="shared" si="25"/>
        <v>15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1.4</v>
      </c>
      <c r="S36" s="11">
        <v>10</v>
      </c>
      <c r="T36" s="10" t="s">
        <v>53</v>
      </c>
      <c r="U36" s="11"/>
      <c r="V36" s="10"/>
      <c r="W36" s="7">
        <v>0.8</v>
      </c>
      <c r="X36" s="11">
        <v>15</v>
      </c>
      <c r="Y36" s="10" t="s">
        <v>53</v>
      </c>
      <c r="Z36" s="11"/>
      <c r="AA36" s="10"/>
      <c r="AB36" s="11"/>
      <c r="AC36" s="10"/>
      <c r="AD36" s="11"/>
      <c r="AE36" s="10"/>
      <c r="AF36" s="11"/>
      <c r="AG36" s="10"/>
      <c r="AH36" s="7">
        <v>1.2</v>
      </c>
      <c r="AI36" s="7">
        <f t="shared" si="32"/>
        <v>2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4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x14ac:dyDescent="0.25">
      <c r="A37" s="6"/>
      <c r="B37" s="6"/>
      <c r="C37" s="6"/>
      <c r="D37" s="6" t="s">
        <v>87</v>
      </c>
      <c r="E37" s="3" t="s">
        <v>88</v>
      </c>
      <c r="F37" s="6">
        <f t="shared" si="20"/>
        <v>0</v>
      </c>
      <c r="G37" s="6">
        <f t="shared" si="21"/>
        <v>3</v>
      </c>
      <c r="H37" s="6">
        <f t="shared" si="22"/>
        <v>50</v>
      </c>
      <c r="I37" s="6">
        <f t="shared" si="23"/>
        <v>0</v>
      </c>
      <c r="J37" s="6">
        <f t="shared" si="24"/>
        <v>0</v>
      </c>
      <c r="K37" s="6">
        <f t="shared" si="25"/>
        <v>0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50</v>
      </c>
      <c r="P37" s="7">
        <f t="shared" si="30"/>
        <v>5</v>
      </c>
      <c r="Q37" s="7">
        <f t="shared" si="31"/>
        <v>5</v>
      </c>
      <c r="R37" s="7">
        <v>2.6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>
        <v>10</v>
      </c>
      <c r="AG37" s="10" t="s">
        <v>53</v>
      </c>
      <c r="AH37" s="7">
        <v>1</v>
      </c>
      <c r="AI37" s="7">
        <f t="shared" si="32"/>
        <v>1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>
        <v>20</v>
      </c>
      <c r="AX37" s="10" t="s">
        <v>53</v>
      </c>
      <c r="AY37" s="7">
        <v>2</v>
      </c>
      <c r="AZ37" s="7">
        <f t="shared" si="33"/>
        <v>2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>
        <v>20</v>
      </c>
      <c r="BO37" s="10" t="s">
        <v>53</v>
      </c>
      <c r="BP37" s="7">
        <v>2</v>
      </c>
      <c r="BQ37" s="7">
        <f t="shared" si="34"/>
        <v>2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5"/>
        <v>0</v>
      </c>
    </row>
    <row r="38" spans="1:86" x14ac:dyDescent="0.25">
      <c r="A38" s="6"/>
      <c r="B38" s="6"/>
      <c r="C38" s="6"/>
      <c r="D38" s="6" t="s">
        <v>89</v>
      </c>
      <c r="E38" s="3" t="s">
        <v>90</v>
      </c>
      <c r="F38" s="6">
        <f t="shared" si="20"/>
        <v>0</v>
      </c>
      <c r="G38" s="6">
        <f t="shared" si="21"/>
        <v>2</v>
      </c>
      <c r="H38" s="6">
        <f t="shared" si="22"/>
        <v>20</v>
      </c>
      <c r="I38" s="6">
        <f t="shared" si="23"/>
        <v>10</v>
      </c>
      <c r="J38" s="6">
        <f t="shared" si="24"/>
        <v>0</v>
      </c>
      <c r="K38" s="6">
        <f t="shared" si="25"/>
        <v>10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7">
        <f t="shared" si="30"/>
        <v>1</v>
      </c>
      <c r="Q38" s="7">
        <f t="shared" si="31"/>
        <v>0.5</v>
      </c>
      <c r="R38" s="7">
        <v>0.8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32"/>
        <v>0</v>
      </c>
      <c r="AJ38" s="11">
        <v>10</v>
      </c>
      <c r="AK38" s="10" t="s">
        <v>53</v>
      </c>
      <c r="AL38" s="11"/>
      <c r="AM38" s="10"/>
      <c r="AN38" s="7">
        <v>0.5</v>
      </c>
      <c r="AO38" s="11">
        <v>10</v>
      </c>
      <c r="AP38" s="10" t="s">
        <v>53</v>
      </c>
      <c r="AQ38" s="11"/>
      <c r="AR38" s="10"/>
      <c r="AS38" s="11"/>
      <c r="AT38" s="10"/>
      <c r="AU38" s="11"/>
      <c r="AV38" s="10"/>
      <c r="AW38" s="11"/>
      <c r="AX38" s="10"/>
      <c r="AY38" s="7">
        <v>0.5</v>
      </c>
      <c r="AZ38" s="7">
        <f t="shared" si="33"/>
        <v>1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34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35"/>
        <v>0</v>
      </c>
    </row>
    <row r="39" spans="1:86" x14ac:dyDescent="0.25">
      <c r="A39" s="6"/>
      <c r="B39" s="6"/>
      <c r="C39" s="6"/>
      <c r="D39" s="6" t="s">
        <v>91</v>
      </c>
      <c r="E39" s="3" t="s">
        <v>92</v>
      </c>
      <c r="F39" s="6">
        <f t="shared" si="20"/>
        <v>0</v>
      </c>
      <c r="G39" s="6">
        <f t="shared" si="21"/>
        <v>2</v>
      </c>
      <c r="H39" s="6">
        <f t="shared" si="22"/>
        <v>40</v>
      </c>
      <c r="I39" s="6">
        <f t="shared" si="23"/>
        <v>20</v>
      </c>
      <c r="J39" s="6">
        <f t="shared" si="24"/>
        <v>20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0</v>
      </c>
      <c r="P39" s="7">
        <f t="shared" si="30"/>
        <v>2</v>
      </c>
      <c r="Q39" s="7">
        <f t="shared" si="31"/>
        <v>0</v>
      </c>
      <c r="R39" s="7">
        <v>1.8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32"/>
        <v>0</v>
      </c>
      <c r="AJ39" s="11">
        <v>20</v>
      </c>
      <c r="AK39" s="10" t="s">
        <v>53</v>
      </c>
      <c r="AL39" s="11">
        <v>20</v>
      </c>
      <c r="AM39" s="10" t="s">
        <v>53</v>
      </c>
      <c r="AN39" s="7">
        <v>2</v>
      </c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33"/>
        <v>2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34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35"/>
        <v>0</v>
      </c>
    </row>
    <row r="40" spans="1:86" x14ac:dyDescent="0.25">
      <c r="A40" s="6"/>
      <c r="B40" s="6"/>
      <c r="C40" s="6"/>
      <c r="D40" s="6" t="s">
        <v>93</v>
      </c>
      <c r="E40" s="3" t="s">
        <v>94</v>
      </c>
      <c r="F40" s="6">
        <f t="shared" si="20"/>
        <v>0</v>
      </c>
      <c r="G40" s="6">
        <f t="shared" si="21"/>
        <v>3</v>
      </c>
      <c r="H40" s="6">
        <f t="shared" si="22"/>
        <v>30</v>
      </c>
      <c r="I40" s="6">
        <f t="shared" si="23"/>
        <v>10</v>
      </c>
      <c r="J40" s="6">
        <f t="shared" si="24"/>
        <v>10</v>
      </c>
      <c r="K40" s="6">
        <f t="shared" si="25"/>
        <v>10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7">
        <f t="shared" si="30"/>
        <v>2</v>
      </c>
      <c r="Q40" s="7">
        <f t="shared" si="31"/>
        <v>0.6</v>
      </c>
      <c r="R40" s="7">
        <v>1.2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32"/>
        <v>0</v>
      </c>
      <c r="AJ40" s="11">
        <v>10</v>
      </c>
      <c r="AK40" s="10" t="s">
        <v>53</v>
      </c>
      <c r="AL40" s="11">
        <v>10</v>
      </c>
      <c r="AM40" s="10" t="s">
        <v>53</v>
      </c>
      <c r="AN40" s="7">
        <v>1.4</v>
      </c>
      <c r="AO40" s="11">
        <v>10</v>
      </c>
      <c r="AP40" s="10" t="s">
        <v>53</v>
      </c>
      <c r="AQ40" s="11"/>
      <c r="AR40" s="10"/>
      <c r="AS40" s="11"/>
      <c r="AT40" s="10"/>
      <c r="AU40" s="11"/>
      <c r="AV40" s="10"/>
      <c r="AW40" s="11"/>
      <c r="AX40" s="10"/>
      <c r="AY40" s="7">
        <v>0.6</v>
      </c>
      <c r="AZ40" s="7">
        <f t="shared" si="33"/>
        <v>2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34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35"/>
        <v>0</v>
      </c>
    </row>
    <row r="41" spans="1:86" x14ac:dyDescent="0.25">
      <c r="A41" s="6"/>
      <c r="B41" s="6"/>
      <c r="C41" s="6"/>
      <c r="D41" s="6" t="s">
        <v>95</v>
      </c>
      <c r="E41" s="3" t="s">
        <v>96</v>
      </c>
      <c r="F41" s="6">
        <f t="shared" si="20"/>
        <v>0</v>
      </c>
      <c r="G41" s="6">
        <f t="shared" si="21"/>
        <v>3</v>
      </c>
      <c r="H41" s="6">
        <f t="shared" si="22"/>
        <v>60</v>
      </c>
      <c r="I41" s="6">
        <f t="shared" si="23"/>
        <v>10</v>
      </c>
      <c r="J41" s="6">
        <f t="shared" si="24"/>
        <v>10</v>
      </c>
      <c r="K41" s="6">
        <f t="shared" si="25"/>
        <v>40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7">
        <f t="shared" si="30"/>
        <v>3</v>
      </c>
      <c r="Q41" s="7">
        <f t="shared" si="31"/>
        <v>1.8</v>
      </c>
      <c r="R41" s="7">
        <v>2.5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32"/>
        <v>0</v>
      </c>
      <c r="AJ41" s="11">
        <v>10</v>
      </c>
      <c r="AK41" s="10" t="s">
        <v>53</v>
      </c>
      <c r="AL41" s="11">
        <v>10</v>
      </c>
      <c r="AM41" s="10" t="s">
        <v>53</v>
      </c>
      <c r="AN41" s="7">
        <v>1.2</v>
      </c>
      <c r="AO41" s="11">
        <v>40</v>
      </c>
      <c r="AP41" s="10" t="s">
        <v>53</v>
      </c>
      <c r="AQ41" s="11"/>
      <c r="AR41" s="10"/>
      <c r="AS41" s="11"/>
      <c r="AT41" s="10"/>
      <c r="AU41" s="11"/>
      <c r="AV41" s="10"/>
      <c r="AW41" s="11"/>
      <c r="AX41" s="10"/>
      <c r="AY41" s="7">
        <v>1.8</v>
      </c>
      <c r="AZ41" s="7">
        <f t="shared" si="33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34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35"/>
        <v>0</v>
      </c>
    </row>
    <row r="42" spans="1:86" x14ac:dyDescent="0.25">
      <c r="A42" s="6"/>
      <c r="B42" s="6"/>
      <c r="C42" s="6"/>
      <c r="D42" s="6" t="s">
        <v>97</v>
      </c>
      <c r="E42" s="3" t="s">
        <v>98</v>
      </c>
      <c r="F42" s="6">
        <f t="shared" si="20"/>
        <v>0</v>
      </c>
      <c r="G42" s="6">
        <f t="shared" si="21"/>
        <v>2</v>
      </c>
      <c r="H42" s="6">
        <f t="shared" si="22"/>
        <v>25</v>
      </c>
      <c r="I42" s="6">
        <f t="shared" si="23"/>
        <v>15</v>
      </c>
      <c r="J42" s="6">
        <f t="shared" si="24"/>
        <v>10</v>
      </c>
      <c r="K42" s="6">
        <f t="shared" si="25"/>
        <v>0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7">
        <f t="shared" si="30"/>
        <v>1</v>
      </c>
      <c r="Q42" s="7">
        <f t="shared" si="31"/>
        <v>0</v>
      </c>
      <c r="R42" s="7">
        <v>1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32"/>
        <v>0</v>
      </c>
      <c r="AJ42" s="11">
        <v>15</v>
      </c>
      <c r="AK42" s="10" t="s">
        <v>53</v>
      </c>
      <c r="AL42" s="11">
        <v>10</v>
      </c>
      <c r="AM42" s="10" t="s">
        <v>53</v>
      </c>
      <c r="AN42" s="7">
        <v>1</v>
      </c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33"/>
        <v>1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34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35"/>
        <v>0</v>
      </c>
    </row>
    <row r="43" spans="1:86" x14ac:dyDescent="0.25">
      <c r="A43" s="6"/>
      <c r="B43" s="6"/>
      <c r="C43" s="6"/>
      <c r="D43" s="6" t="s">
        <v>99</v>
      </c>
      <c r="E43" s="3" t="s">
        <v>100</v>
      </c>
      <c r="F43" s="6">
        <f t="shared" si="20"/>
        <v>0</v>
      </c>
      <c r="G43" s="6">
        <f t="shared" si="21"/>
        <v>2</v>
      </c>
      <c r="H43" s="6">
        <f t="shared" si="22"/>
        <v>20</v>
      </c>
      <c r="I43" s="6">
        <f t="shared" si="23"/>
        <v>10</v>
      </c>
      <c r="J43" s="6">
        <f t="shared" si="24"/>
        <v>10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0</v>
      </c>
      <c r="O43" s="6">
        <f t="shared" si="29"/>
        <v>0</v>
      </c>
      <c r="P43" s="7">
        <f t="shared" si="30"/>
        <v>1</v>
      </c>
      <c r="Q43" s="7">
        <f t="shared" si="31"/>
        <v>0</v>
      </c>
      <c r="R43" s="7">
        <v>0.8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32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33"/>
        <v>0</v>
      </c>
      <c r="BA43" s="11">
        <v>10</v>
      </c>
      <c r="BB43" s="10" t="s">
        <v>53</v>
      </c>
      <c r="BC43" s="11">
        <v>10</v>
      </c>
      <c r="BD43" s="10" t="s">
        <v>53</v>
      </c>
      <c r="BE43" s="7">
        <v>1</v>
      </c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34"/>
        <v>1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35"/>
        <v>0</v>
      </c>
    </row>
    <row r="44" spans="1:86" x14ac:dyDescent="0.25">
      <c r="A44" s="6"/>
      <c r="B44" s="6"/>
      <c r="C44" s="6"/>
      <c r="D44" s="6" t="s">
        <v>101</v>
      </c>
      <c r="E44" s="3" t="s">
        <v>102</v>
      </c>
      <c r="F44" s="6">
        <f t="shared" si="20"/>
        <v>0</v>
      </c>
      <c r="G44" s="6">
        <f t="shared" si="21"/>
        <v>1</v>
      </c>
      <c r="H44" s="6">
        <f t="shared" si="22"/>
        <v>20</v>
      </c>
      <c r="I44" s="6">
        <f t="shared" si="23"/>
        <v>20</v>
      </c>
      <c r="J44" s="6">
        <f t="shared" si="24"/>
        <v>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7">
        <f t="shared" si="30"/>
        <v>1</v>
      </c>
      <c r="Q44" s="7">
        <f t="shared" si="31"/>
        <v>0</v>
      </c>
      <c r="R44" s="7">
        <v>0.9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32"/>
        <v>0</v>
      </c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33"/>
        <v>0</v>
      </c>
      <c r="BA44" s="11">
        <v>20</v>
      </c>
      <c r="BB44" s="10" t="s">
        <v>53</v>
      </c>
      <c r="BC44" s="11"/>
      <c r="BD44" s="10"/>
      <c r="BE44" s="7">
        <v>1</v>
      </c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34"/>
        <v>1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35"/>
        <v>0</v>
      </c>
    </row>
    <row r="45" spans="1:86" x14ac:dyDescent="0.25">
      <c r="A45" s="6"/>
      <c r="B45" s="6"/>
      <c r="C45" s="6"/>
      <c r="D45" s="6" t="s">
        <v>103</v>
      </c>
      <c r="E45" s="3" t="s">
        <v>104</v>
      </c>
      <c r="F45" s="6">
        <f t="shared" si="20"/>
        <v>0</v>
      </c>
      <c r="G45" s="6">
        <f t="shared" si="21"/>
        <v>2</v>
      </c>
      <c r="H45" s="6">
        <f t="shared" si="22"/>
        <v>25</v>
      </c>
      <c r="I45" s="6">
        <f t="shared" si="23"/>
        <v>20</v>
      </c>
      <c r="J45" s="6">
        <f t="shared" si="24"/>
        <v>5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7">
        <f t="shared" si="30"/>
        <v>1</v>
      </c>
      <c r="Q45" s="7">
        <f t="shared" si="31"/>
        <v>0</v>
      </c>
      <c r="R45" s="7">
        <v>0.8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32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33"/>
        <v>0</v>
      </c>
      <c r="BA45" s="11">
        <v>20</v>
      </c>
      <c r="BB45" s="10" t="s">
        <v>53</v>
      </c>
      <c r="BC45" s="11">
        <v>5</v>
      </c>
      <c r="BD45" s="10" t="s">
        <v>53</v>
      </c>
      <c r="BE45" s="7">
        <v>1</v>
      </c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34"/>
        <v>1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35"/>
        <v>0</v>
      </c>
    </row>
    <row r="46" spans="1:86" x14ac:dyDescent="0.25">
      <c r="A46" s="6"/>
      <c r="B46" s="6"/>
      <c r="C46" s="6"/>
      <c r="D46" s="6" t="s">
        <v>105</v>
      </c>
      <c r="E46" s="3" t="s">
        <v>106</v>
      </c>
      <c r="F46" s="6">
        <f t="shared" si="20"/>
        <v>0</v>
      </c>
      <c r="G46" s="6">
        <f t="shared" si="21"/>
        <v>1</v>
      </c>
      <c r="H46" s="6">
        <f t="shared" si="22"/>
        <v>0</v>
      </c>
      <c r="I46" s="6">
        <f t="shared" si="23"/>
        <v>0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7">
        <f t="shared" si="30"/>
        <v>20</v>
      </c>
      <c r="Q46" s="7">
        <f t="shared" si="31"/>
        <v>20</v>
      </c>
      <c r="R46" s="7">
        <v>0.5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32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33"/>
        <v>0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>
        <v>0</v>
      </c>
      <c r="BK46" s="10" t="s">
        <v>53</v>
      </c>
      <c r="BL46" s="11"/>
      <c r="BM46" s="10"/>
      <c r="BN46" s="11"/>
      <c r="BO46" s="10"/>
      <c r="BP46" s="7">
        <v>20</v>
      </c>
      <c r="BQ46" s="7">
        <f t="shared" si="34"/>
        <v>20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35"/>
        <v>0</v>
      </c>
    </row>
    <row r="47" spans="1:86" x14ac:dyDescent="0.25">
      <c r="A47" s="6">
        <v>3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2"/>
        <v>20</v>
      </c>
      <c r="I47" s="6">
        <f t="shared" si="23"/>
        <v>20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7">
        <f t="shared" si="30"/>
        <v>1</v>
      </c>
      <c r="Q47" s="7">
        <f t="shared" si="31"/>
        <v>0</v>
      </c>
      <c r="R47" s="7">
        <f>$B$47*0.9</f>
        <v>0.9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32"/>
        <v>0</v>
      </c>
      <c r="AJ47" s="11">
        <f>$B$47*20</f>
        <v>20</v>
      </c>
      <c r="AK47" s="10"/>
      <c r="AL47" s="11"/>
      <c r="AM47" s="10"/>
      <c r="AN47" s="7">
        <f>$B$47*1</f>
        <v>1</v>
      </c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33"/>
        <v>1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34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35"/>
        <v>0</v>
      </c>
    </row>
    <row r="48" spans="1:86" ht="15.9" customHeight="1" x14ac:dyDescent="0.25">
      <c r="A48" s="6"/>
      <c r="B48" s="6"/>
      <c r="C48" s="6"/>
      <c r="D48" s="6"/>
      <c r="E48" s="6" t="s">
        <v>65</v>
      </c>
      <c r="F48" s="6">
        <f t="shared" ref="F48:AK48" si="36">SUM(F31:F47)</f>
        <v>3</v>
      </c>
      <c r="G48" s="6">
        <f t="shared" si="36"/>
        <v>32</v>
      </c>
      <c r="H48" s="6">
        <f t="shared" si="36"/>
        <v>520</v>
      </c>
      <c r="I48" s="6">
        <f t="shared" si="36"/>
        <v>230</v>
      </c>
      <c r="J48" s="6">
        <f t="shared" si="36"/>
        <v>110</v>
      </c>
      <c r="K48" s="6">
        <f t="shared" si="36"/>
        <v>130</v>
      </c>
      <c r="L48" s="6">
        <f t="shared" si="36"/>
        <v>0</v>
      </c>
      <c r="M48" s="6">
        <f t="shared" si="36"/>
        <v>0</v>
      </c>
      <c r="N48" s="6">
        <f t="shared" si="36"/>
        <v>0</v>
      </c>
      <c r="O48" s="6">
        <f t="shared" si="36"/>
        <v>50</v>
      </c>
      <c r="P48" s="7">
        <f t="shared" si="36"/>
        <v>54</v>
      </c>
      <c r="Q48" s="7">
        <f t="shared" si="36"/>
        <v>33.299999999999997</v>
      </c>
      <c r="R48" s="7">
        <f t="shared" si="36"/>
        <v>24.1</v>
      </c>
      <c r="S48" s="11">
        <f t="shared" si="36"/>
        <v>95</v>
      </c>
      <c r="T48" s="10">
        <f t="shared" si="36"/>
        <v>0</v>
      </c>
      <c r="U48" s="11">
        <f t="shared" si="36"/>
        <v>45</v>
      </c>
      <c r="V48" s="10">
        <f t="shared" si="36"/>
        <v>0</v>
      </c>
      <c r="W48" s="7">
        <f t="shared" si="36"/>
        <v>10.600000000000001</v>
      </c>
      <c r="X48" s="11">
        <f t="shared" si="36"/>
        <v>70</v>
      </c>
      <c r="Y48" s="10">
        <f t="shared" si="36"/>
        <v>0</v>
      </c>
      <c r="Z48" s="11">
        <f t="shared" si="36"/>
        <v>0</v>
      </c>
      <c r="AA48" s="10">
        <f t="shared" si="36"/>
        <v>0</v>
      </c>
      <c r="AB48" s="11">
        <f t="shared" si="36"/>
        <v>0</v>
      </c>
      <c r="AC48" s="10">
        <f t="shared" si="36"/>
        <v>0</v>
      </c>
      <c r="AD48" s="11">
        <f t="shared" si="36"/>
        <v>0</v>
      </c>
      <c r="AE48" s="10">
        <f t="shared" si="36"/>
        <v>0</v>
      </c>
      <c r="AF48" s="11">
        <f t="shared" si="36"/>
        <v>10</v>
      </c>
      <c r="AG48" s="10">
        <f t="shared" si="36"/>
        <v>0</v>
      </c>
      <c r="AH48" s="7">
        <f t="shared" si="36"/>
        <v>6.4</v>
      </c>
      <c r="AI48" s="7">
        <f t="shared" si="36"/>
        <v>17</v>
      </c>
      <c r="AJ48" s="11">
        <f t="shared" si="36"/>
        <v>85</v>
      </c>
      <c r="AK48" s="10">
        <f t="shared" si="36"/>
        <v>0</v>
      </c>
      <c r="AL48" s="11">
        <f t="shared" ref="AL48:BQ48" si="37">SUM(AL31:AL47)</f>
        <v>50</v>
      </c>
      <c r="AM48" s="10">
        <f t="shared" si="37"/>
        <v>0</v>
      </c>
      <c r="AN48" s="7">
        <f t="shared" si="37"/>
        <v>7.1</v>
      </c>
      <c r="AO48" s="11">
        <f t="shared" si="37"/>
        <v>60</v>
      </c>
      <c r="AP48" s="10">
        <f t="shared" si="37"/>
        <v>0</v>
      </c>
      <c r="AQ48" s="11">
        <f t="shared" si="37"/>
        <v>0</v>
      </c>
      <c r="AR48" s="10">
        <f t="shared" si="37"/>
        <v>0</v>
      </c>
      <c r="AS48" s="11">
        <f t="shared" si="37"/>
        <v>0</v>
      </c>
      <c r="AT48" s="10">
        <f t="shared" si="37"/>
        <v>0</v>
      </c>
      <c r="AU48" s="11">
        <f t="shared" si="37"/>
        <v>0</v>
      </c>
      <c r="AV48" s="10">
        <f t="shared" si="37"/>
        <v>0</v>
      </c>
      <c r="AW48" s="11">
        <f t="shared" si="37"/>
        <v>20</v>
      </c>
      <c r="AX48" s="10">
        <f t="shared" si="37"/>
        <v>0</v>
      </c>
      <c r="AY48" s="7">
        <f t="shared" si="37"/>
        <v>4.9000000000000004</v>
      </c>
      <c r="AZ48" s="7">
        <f t="shared" si="37"/>
        <v>12</v>
      </c>
      <c r="BA48" s="11">
        <f t="shared" si="37"/>
        <v>50</v>
      </c>
      <c r="BB48" s="10">
        <f t="shared" si="37"/>
        <v>0</v>
      </c>
      <c r="BC48" s="11">
        <f t="shared" si="37"/>
        <v>15</v>
      </c>
      <c r="BD48" s="10">
        <f t="shared" si="37"/>
        <v>0</v>
      </c>
      <c r="BE48" s="7">
        <f t="shared" si="37"/>
        <v>3</v>
      </c>
      <c r="BF48" s="11">
        <f t="shared" si="37"/>
        <v>0</v>
      </c>
      <c r="BG48" s="10">
        <f t="shared" si="37"/>
        <v>0</v>
      </c>
      <c r="BH48" s="11">
        <f t="shared" si="37"/>
        <v>0</v>
      </c>
      <c r="BI48" s="10">
        <f t="shared" si="37"/>
        <v>0</v>
      </c>
      <c r="BJ48" s="11">
        <f t="shared" si="37"/>
        <v>0</v>
      </c>
      <c r="BK48" s="10">
        <f t="shared" si="37"/>
        <v>0</v>
      </c>
      <c r="BL48" s="11">
        <f t="shared" si="37"/>
        <v>0</v>
      </c>
      <c r="BM48" s="10">
        <f t="shared" si="37"/>
        <v>0</v>
      </c>
      <c r="BN48" s="11">
        <f t="shared" si="37"/>
        <v>20</v>
      </c>
      <c r="BO48" s="10">
        <f t="shared" si="37"/>
        <v>0</v>
      </c>
      <c r="BP48" s="7">
        <f t="shared" si="37"/>
        <v>22</v>
      </c>
      <c r="BQ48" s="7">
        <f t="shared" si="37"/>
        <v>25</v>
      </c>
      <c r="BR48" s="11">
        <f t="shared" ref="BR48:CH48" si="38">SUM(BR31:BR47)</f>
        <v>0</v>
      </c>
      <c r="BS48" s="10">
        <f t="shared" si="38"/>
        <v>0</v>
      </c>
      <c r="BT48" s="11">
        <f t="shared" si="38"/>
        <v>0</v>
      </c>
      <c r="BU48" s="10">
        <f t="shared" si="38"/>
        <v>0</v>
      </c>
      <c r="BV48" s="7">
        <f t="shared" si="38"/>
        <v>0</v>
      </c>
      <c r="BW48" s="11">
        <f t="shared" si="38"/>
        <v>0</v>
      </c>
      <c r="BX48" s="10">
        <f t="shared" si="38"/>
        <v>0</v>
      </c>
      <c r="BY48" s="11">
        <f t="shared" si="38"/>
        <v>0</v>
      </c>
      <c r="BZ48" s="10">
        <f t="shared" si="38"/>
        <v>0</v>
      </c>
      <c r="CA48" s="11">
        <f t="shared" si="38"/>
        <v>0</v>
      </c>
      <c r="CB48" s="10">
        <f t="shared" si="38"/>
        <v>0</v>
      </c>
      <c r="CC48" s="11">
        <f t="shared" si="38"/>
        <v>0</v>
      </c>
      <c r="CD48" s="10">
        <f t="shared" si="38"/>
        <v>0</v>
      </c>
      <c r="CE48" s="11">
        <f t="shared" si="38"/>
        <v>0</v>
      </c>
      <c r="CF48" s="10">
        <f t="shared" si="38"/>
        <v>0</v>
      </c>
      <c r="CG48" s="7">
        <f t="shared" si="38"/>
        <v>0</v>
      </c>
      <c r="CH48" s="7">
        <f t="shared" si="38"/>
        <v>0</v>
      </c>
    </row>
    <row r="49" spans="1:86" ht="20.100000000000001" customHeight="1" x14ac:dyDescent="0.25">
      <c r="A49" s="12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2"/>
      <c r="CH49" s="13"/>
    </row>
    <row r="50" spans="1:86" x14ac:dyDescent="0.25">
      <c r="A50" s="6"/>
      <c r="B50" s="6"/>
      <c r="C50" s="6"/>
      <c r="D50" s="6" t="s">
        <v>155</v>
      </c>
      <c r="E50" s="3" t="s">
        <v>156</v>
      </c>
      <c r="F50" s="6">
        <f>COUNTIF(S50:CF50,"e")</f>
        <v>1</v>
      </c>
      <c r="G50" s="6">
        <f>COUNTIF(S50:CF50,"z")</f>
        <v>2</v>
      </c>
      <c r="H50" s="6">
        <f>SUM(I50:O50)</f>
        <v>45</v>
      </c>
      <c r="I50" s="6">
        <f>S50+AJ50+BA50+BR50</f>
        <v>20</v>
      </c>
      <c r="J50" s="6">
        <f>U50+AL50+BC50+BT50</f>
        <v>15</v>
      </c>
      <c r="K50" s="6">
        <f>X50+AO50+BF50+BW50</f>
        <v>10</v>
      </c>
      <c r="L50" s="6">
        <f>Z50+AQ50+BH50+BY50</f>
        <v>0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3</v>
      </c>
      <c r="Q50" s="7">
        <f>AH50+AY50+BP50+CG50</f>
        <v>1</v>
      </c>
      <c r="R50" s="7">
        <v>2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>
        <v>20</v>
      </c>
      <c r="AK50" s="10" t="s">
        <v>74</v>
      </c>
      <c r="AL50" s="11">
        <v>15</v>
      </c>
      <c r="AM50" s="10" t="s">
        <v>53</v>
      </c>
      <c r="AN50" s="7">
        <v>2</v>
      </c>
      <c r="AO50" s="11">
        <v>10</v>
      </c>
      <c r="AP50" s="10" t="s">
        <v>53</v>
      </c>
      <c r="AQ50" s="11"/>
      <c r="AR50" s="10"/>
      <c r="AS50" s="11"/>
      <c r="AT50" s="10"/>
      <c r="AU50" s="11"/>
      <c r="AV50" s="10"/>
      <c r="AW50" s="11"/>
      <c r="AX50" s="10"/>
      <c r="AY50" s="7">
        <v>1</v>
      </c>
      <c r="AZ50" s="7">
        <f>AN50+AY50</f>
        <v>3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>BE50+BP50</f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x14ac:dyDescent="0.25">
      <c r="A51" s="6"/>
      <c r="B51" s="6"/>
      <c r="C51" s="6"/>
      <c r="D51" s="6" t="s">
        <v>157</v>
      </c>
      <c r="E51" s="3" t="s">
        <v>158</v>
      </c>
      <c r="F51" s="6">
        <f>COUNTIF(S51:CF51,"e")</f>
        <v>1</v>
      </c>
      <c r="G51" s="6">
        <f>COUNTIF(S51:CF51,"z")</f>
        <v>1</v>
      </c>
      <c r="H51" s="6">
        <f>SUM(I51:O51)</f>
        <v>45</v>
      </c>
      <c r="I51" s="6">
        <f>S51+AJ51+BA51+BR51</f>
        <v>15</v>
      </c>
      <c r="J51" s="6">
        <f>U51+AL51+BC51+BT51</f>
        <v>0</v>
      </c>
      <c r="K51" s="6">
        <f>X51+AO51+BF51+BW51</f>
        <v>30</v>
      </c>
      <c r="L51" s="6">
        <f>Z51+AQ51+BH51+BY51</f>
        <v>0</v>
      </c>
      <c r="M51" s="6">
        <f>AB51+AS51+BJ51+CA51</f>
        <v>0</v>
      </c>
      <c r="N51" s="6">
        <f>AD51+AU51+BL51+CC51</f>
        <v>0</v>
      </c>
      <c r="O51" s="6">
        <f>AF51+AW51+BN51+CE51</f>
        <v>0</v>
      </c>
      <c r="P51" s="7">
        <f>AI51+AZ51+BQ51+CH51</f>
        <v>3</v>
      </c>
      <c r="Q51" s="7">
        <f>AH51+AY51+BP51+CG51</f>
        <v>2</v>
      </c>
      <c r="R51" s="7">
        <v>2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>W51+AH51</f>
        <v>0</v>
      </c>
      <c r="AJ51" s="11">
        <v>15</v>
      </c>
      <c r="AK51" s="10" t="s">
        <v>74</v>
      </c>
      <c r="AL51" s="11"/>
      <c r="AM51" s="10"/>
      <c r="AN51" s="7">
        <v>1</v>
      </c>
      <c r="AO51" s="11">
        <v>30</v>
      </c>
      <c r="AP51" s="10" t="s">
        <v>53</v>
      </c>
      <c r="AQ51" s="11"/>
      <c r="AR51" s="10"/>
      <c r="AS51" s="11"/>
      <c r="AT51" s="10"/>
      <c r="AU51" s="11"/>
      <c r="AV51" s="10"/>
      <c r="AW51" s="11"/>
      <c r="AX51" s="10"/>
      <c r="AY51" s="7">
        <v>2</v>
      </c>
      <c r="AZ51" s="7">
        <f>AN51+AY51</f>
        <v>3</v>
      </c>
      <c r="BA51" s="11"/>
      <c r="BB51" s="10"/>
      <c r="BC51" s="11"/>
      <c r="BD51" s="10"/>
      <c r="BE51" s="7"/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>BE51+BP51</f>
        <v>0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>BV51+CG51</f>
        <v>0</v>
      </c>
    </row>
    <row r="52" spans="1:86" x14ac:dyDescent="0.25">
      <c r="A52" s="6"/>
      <c r="B52" s="6"/>
      <c r="C52" s="6"/>
      <c r="D52" s="6" t="s">
        <v>159</v>
      </c>
      <c r="E52" s="3" t="s">
        <v>160</v>
      </c>
      <c r="F52" s="6">
        <f>COUNTIF(S52:CF52,"e")</f>
        <v>0</v>
      </c>
      <c r="G52" s="6">
        <f>COUNTIF(S52:CF52,"z")</f>
        <v>3</v>
      </c>
      <c r="H52" s="6">
        <f>SUM(I52:O52)</f>
        <v>40</v>
      </c>
      <c r="I52" s="6">
        <f>S52+AJ52+BA52+BR52</f>
        <v>20</v>
      </c>
      <c r="J52" s="6">
        <f>U52+AL52+BC52+BT52</f>
        <v>10</v>
      </c>
      <c r="K52" s="6">
        <f>X52+AO52+BF52+BW52</f>
        <v>10</v>
      </c>
      <c r="L52" s="6">
        <f>Z52+AQ52+BH52+BY52</f>
        <v>0</v>
      </c>
      <c r="M52" s="6">
        <f>AB52+AS52+BJ52+CA52</f>
        <v>0</v>
      </c>
      <c r="N52" s="6">
        <f>AD52+AU52+BL52+CC52</f>
        <v>0</v>
      </c>
      <c r="O52" s="6">
        <f>AF52+AW52+BN52+CE52</f>
        <v>0</v>
      </c>
      <c r="P52" s="7">
        <f>AI52+AZ52+BQ52+CH52</f>
        <v>3</v>
      </c>
      <c r="Q52" s="7">
        <f>AH52+AY52+BP52+CG52</f>
        <v>0.7</v>
      </c>
      <c r="R52" s="7">
        <v>1.7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>W52+AH52</f>
        <v>0</v>
      </c>
      <c r="AJ52" s="11">
        <v>20</v>
      </c>
      <c r="AK52" s="10" t="s">
        <v>53</v>
      </c>
      <c r="AL52" s="11">
        <v>10</v>
      </c>
      <c r="AM52" s="10" t="s">
        <v>53</v>
      </c>
      <c r="AN52" s="7">
        <v>2.2999999999999998</v>
      </c>
      <c r="AO52" s="11">
        <v>10</v>
      </c>
      <c r="AP52" s="10" t="s">
        <v>53</v>
      </c>
      <c r="AQ52" s="11"/>
      <c r="AR52" s="10"/>
      <c r="AS52" s="11"/>
      <c r="AT52" s="10"/>
      <c r="AU52" s="11"/>
      <c r="AV52" s="10"/>
      <c r="AW52" s="11"/>
      <c r="AX52" s="10"/>
      <c r="AY52" s="7">
        <v>0.7</v>
      </c>
      <c r="AZ52" s="7">
        <f>AN52+AY52</f>
        <v>3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>BE52+BP52</f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>BV52+CG52</f>
        <v>0</v>
      </c>
    </row>
    <row r="53" spans="1:86" x14ac:dyDescent="0.25">
      <c r="A53" s="6"/>
      <c r="B53" s="6"/>
      <c r="C53" s="6"/>
      <c r="D53" s="6" t="s">
        <v>161</v>
      </c>
      <c r="E53" s="3" t="s">
        <v>162</v>
      </c>
      <c r="F53" s="6">
        <f>COUNTIF(S53:CF53,"e")</f>
        <v>0</v>
      </c>
      <c r="G53" s="6">
        <f>COUNTIF(S53:CF53,"z")</f>
        <v>3</v>
      </c>
      <c r="H53" s="6">
        <f>SUM(I53:O53)</f>
        <v>50</v>
      </c>
      <c r="I53" s="6">
        <f>S53+AJ53+BA53+BR53</f>
        <v>20</v>
      </c>
      <c r="J53" s="6">
        <f>U53+AL53+BC53+BT53</f>
        <v>15</v>
      </c>
      <c r="K53" s="6">
        <f>X53+AO53+BF53+BW53</f>
        <v>15</v>
      </c>
      <c r="L53" s="6">
        <f>Z53+AQ53+BH53+BY53</f>
        <v>0</v>
      </c>
      <c r="M53" s="6">
        <f>AB53+AS53+BJ53+CA53</f>
        <v>0</v>
      </c>
      <c r="N53" s="6">
        <f>AD53+AU53+BL53+CC53</f>
        <v>0</v>
      </c>
      <c r="O53" s="6">
        <f>AF53+AW53+BN53+CE53</f>
        <v>0</v>
      </c>
      <c r="P53" s="7">
        <f>AI53+AZ53+BQ53+CH53</f>
        <v>3</v>
      </c>
      <c r="Q53" s="7">
        <f>AH53+AY53+BP53+CG53</f>
        <v>0.9</v>
      </c>
      <c r="R53" s="7">
        <v>2.2999999999999998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>W53+AH53</f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>AN53+AY53</f>
        <v>0</v>
      </c>
      <c r="BA53" s="11">
        <v>20</v>
      </c>
      <c r="BB53" s="10" t="s">
        <v>53</v>
      </c>
      <c r="BC53" s="11">
        <v>15</v>
      </c>
      <c r="BD53" s="10" t="s">
        <v>53</v>
      </c>
      <c r="BE53" s="7">
        <v>2.1</v>
      </c>
      <c r="BF53" s="11">
        <v>15</v>
      </c>
      <c r="BG53" s="10" t="s">
        <v>53</v>
      </c>
      <c r="BH53" s="11"/>
      <c r="BI53" s="10"/>
      <c r="BJ53" s="11"/>
      <c r="BK53" s="10"/>
      <c r="BL53" s="11"/>
      <c r="BM53" s="10"/>
      <c r="BN53" s="11"/>
      <c r="BO53" s="10"/>
      <c r="BP53" s="7">
        <v>0.9</v>
      </c>
      <c r="BQ53" s="7">
        <f>BE53+BP53</f>
        <v>3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>BV53+CG53</f>
        <v>0</v>
      </c>
    </row>
    <row r="54" spans="1:86" x14ac:dyDescent="0.25">
      <c r="A54" s="6"/>
      <c r="B54" s="6"/>
      <c r="C54" s="6"/>
      <c r="D54" s="6" t="s">
        <v>163</v>
      </c>
      <c r="E54" s="3" t="s">
        <v>164</v>
      </c>
      <c r="F54" s="6">
        <f>COUNTIF(S54:CF54,"e")</f>
        <v>0</v>
      </c>
      <c r="G54" s="6">
        <f>COUNTIF(S54:CF54,"z")</f>
        <v>1</v>
      </c>
      <c r="H54" s="6">
        <f>SUM(I54:O54)</f>
        <v>20</v>
      </c>
      <c r="I54" s="6">
        <f>S54+AJ54+BA54+BR54</f>
        <v>20</v>
      </c>
      <c r="J54" s="6">
        <f>U54+AL54+BC54+BT54</f>
        <v>0</v>
      </c>
      <c r="K54" s="6">
        <f>X54+AO54+BF54+BW54</f>
        <v>0</v>
      </c>
      <c r="L54" s="6">
        <f>Z54+AQ54+BH54+BY54</f>
        <v>0</v>
      </c>
      <c r="M54" s="6">
        <f>AB54+AS54+BJ54+CA54</f>
        <v>0</v>
      </c>
      <c r="N54" s="6">
        <f>AD54+AU54+BL54+CC54</f>
        <v>0</v>
      </c>
      <c r="O54" s="6">
        <f>AF54+AW54+BN54+CE54</f>
        <v>0</v>
      </c>
      <c r="P54" s="7">
        <f>AI54+AZ54+BQ54+CH54</f>
        <v>1</v>
      </c>
      <c r="Q54" s="7">
        <f>AH54+AY54+BP54+CG54</f>
        <v>0</v>
      </c>
      <c r="R54" s="7">
        <v>0.9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>W54+AH54</f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>AN54+AY54</f>
        <v>0</v>
      </c>
      <c r="BA54" s="11">
        <v>20</v>
      </c>
      <c r="BB54" s="10" t="s">
        <v>53</v>
      </c>
      <c r="BC54" s="11"/>
      <c r="BD54" s="10"/>
      <c r="BE54" s="7">
        <v>1</v>
      </c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>BE54+BP54</f>
        <v>1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>BV54+CG54</f>
        <v>0</v>
      </c>
    </row>
    <row r="55" spans="1:86" ht="15.9" customHeight="1" x14ac:dyDescent="0.25">
      <c r="A55" s="6"/>
      <c r="B55" s="6"/>
      <c r="C55" s="6"/>
      <c r="D55" s="6"/>
      <c r="E55" s="6" t="s">
        <v>65</v>
      </c>
      <c r="F55" s="6">
        <f t="shared" ref="F55:AK55" si="39">SUM(F50:F54)</f>
        <v>2</v>
      </c>
      <c r="G55" s="6">
        <f t="shared" si="39"/>
        <v>10</v>
      </c>
      <c r="H55" s="6">
        <f t="shared" si="39"/>
        <v>200</v>
      </c>
      <c r="I55" s="6">
        <f t="shared" si="39"/>
        <v>95</v>
      </c>
      <c r="J55" s="6">
        <f t="shared" si="39"/>
        <v>40</v>
      </c>
      <c r="K55" s="6">
        <f t="shared" si="39"/>
        <v>65</v>
      </c>
      <c r="L55" s="6">
        <f t="shared" si="39"/>
        <v>0</v>
      </c>
      <c r="M55" s="6">
        <f t="shared" si="39"/>
        <v>0</v>
      </c>
      <c r="N55" s="6">
        <f t="shared" si="39"/>
        <v>0</v>
      </c>
      <c r="O55" s="6">
        <f t="shared" si="39"/>
        <v>0</v>
      </c>
      <c r="P55" s="7">
        <f t="shared" si="39"/>
        <v>13</v>
      </c>
      <c r="Q55" s="7">
        <f t="shared" si="39"/>
        <v>4.6000000000000005</v>
      </c>
      <c r="R55" s="7">
        <f t="shared" si="39"/>
        <v>8.9</v>
      </c>
      <c r="S55" s="11">
        <f t="shared" si="39"/>
        <v>0</v>
      </c>
      <c r="T55" s="10">
        <f t="shared" si="39"/>
        <v>0</v>
      </c>
      <c r="U55" s="11">
        <f t="shared" si="39"/>
        <v>0</v>
      </c>
      <c r="V55" s="10">
        <f t="shared" si="39"/>
        <v>0</v>
      </c>
      <c r="W55" s="7">
        <f t="shared" si="39"/>
        <v>0</v>
      </c>
      <c r="X55" s="11">
        <f t="shared" si="39"/>
        <v>0</v>
      </c>
      <c r="Y55" s="10">
        <f t="shared" si="39"/>
        <v>0</v>
      </c>
      <c r="Z55" s="11">
        <f t="shared" si="39"/>
        <v>0</v>
      </c>
      <c r="AA55" s="10">
        <f t="shared" si="39"/>
        <v>0</v>
      </c>
      <c r="AB55" s="11">
        <f t="shared" si="39"/>
        <v>0</v>
      </c>
      <c r="AC55" s="10">
        <f t="shared" si="39"/>
        <v>0</v>
      </c>
      <c r="AD55" s="11">
        <f t="shared" si="39"/>
        <v>0</v>
      </c>
      <c r="AE55" s="10">
        <f t="shared" si="39"/>
        <v>0</v>
      </c>
      <c r="AF55" s="11">
        <f t="shared" si="39"/>
        <v>0</v>
      </c>
      <c r="AG55" s="10">
        <f t="shared" si="39"/>
        <v>0</v>
      </c>
      <c r="AH55" s="7">
        <f t="shared" si="39"/>
        <v>0</v>
      </c>
      <c r="AI55" s="7">
        <f t="shared" si="39"/>
        <v>0</v>
      </c>
      <c r="AJ55" s="11">
        <f t="shared" si="39"/>
        <v>55</v>
      </c>
      <c r="AK55" s="10">
        <f t="shared" si="39"/>
        <v>0</v>
      </c>
      <c r="AL55" s="11">
        <f t="shared" ref="AL55:BQ55" si="40">SUM(AL50:AL54)</f>
        <v>25</v>
      </c>
      <c r="AM55" s="10">
        <f t="shared" si="40"/>
        <v>0</v>
      </c>
      <c r="AN55" s="7">
        <f t="shared" si="40"/>
        <v>5.3</v>
      </c>
      <c r="AO55" s="11">
        <f t="shared" si="40"/>
        <v>50</v>
      </c>
      <c r="AP55" s="10">
        <f t="shared" si="40"/>
        <v>0</v>
      </c>
      <c r="AQ55" s="11">
        <f t="shared" si="40"/>
        <v>0</v>
      </c>
      <c r="AR55" s="10">
        <f t="shared" si="40"/>
        <v>0</v>
      </c>
      <c r="AS55" s="11">
        <f t="shared" si="40"/>
        <v>0</v>
      </c>
      <c r="AT55" s="10">
        <f t="shared" si="40"/>
        <v>0</v>
      </c>
      <c r="AU55" s="11">
        <f t="shared" si="40"/>
        <v>0</v>
      </c>
      <c r="AV55" s="10">
        <f t="shared" si="40"/>
        <v>0</v>
      </c>
      <c r="AW55" s="11">
        <f t="shared" si="40"/>
        <v>0</v>
      </c>
      <c r="AX55" s="10">
        <f t="shared" si="40"/>
        <v>0</v>
      </c>
      <c r="AY55" s="7">
        <f t="shared" si="40"/>
        <v>3.7</v>
      </c>
      <c r="AZ55" s="7">
        <f t="shared" si="40"/>
        <v>9</v>
      </c>
      <c r="BA55" s="11">
        <f t="shared" si="40"/>
        <v>40</v>
      </c>
      <c r="BB55" s="10">
        <f t="shared" si="40"/>
        <v>0</v>
      </c>
      <c r="BC55" s="11">
        <f t="shared" si="40"/>
        <v>15</v>
      </c>
      <c r="BD55" s="10">
        <f t="shared" si="40"/>
        <v>0</v>
      </c>
      <c r="BE55" s="7">
        <f t="shared" si="40"/>
        <v>3.1</v>
      </c>
      <c r="BF55" s="11">
        <f t="shared" si="40"/>
        <v>15</v>
      </c>
      <c r="BG55" s="10">
        <f t="shared" si="40"/>
        <v>0</v>
      </c>
      <c r="BH55" s="11">
        <f t="shared" si="40"/>
        <v>0</v>
      </c>
      <c r="BI55" s="10">
        <f t="shared" si="40"/>
        <v>0</v>
      </c>
      <c r="BJ55" s="11">
        <f t="shared" si="40"/>
        <v>0</v>
      </c>
      <c r="BK55" s="10">
        <f t="shared" si="40"/>
        <v>0</v>
      </c>
      <c r="BL55" s="11">
        <f t="shared" si="40"/>
        <v>0</v>
      </c>
      <c r="BM55" s="10">
        <f t="shared" si="40"/>
        <v>0</v>
      </c>
      <c r="BN55" s="11">
        <f t="shared" si="40"/>
        <v>0</v>
      </c>
      <c r="BO55" s="10">
        <f t="shared" si="40"/>
        <v>0</v>
      </c>
      <c r="BP55" s="7">
        <f t="shared" si="40"/>
        <v>0.9</v>
      </c>
      <c r="BQ55" s="7">
        <f t="shared" si="40"/>
        <v>4</v>
      </c>
      <c r="BR55" s="11">
        <f t="shared" ref="BR55:CH55" si="41">SUM(BR50:BR54)</f>
        <v>0</v>
      </c>
      <c r="BS55" s="10">
        <f t="shared" si="41"/>
        <v>0</v>
      </c>
      <c r="BT55" s="11">
        <f t="shared" si="41"/>
        <v>0</v>
      </c>
      <c r="BU55" s="10">
        <f t="shared" si="41"/>
        <v>0</v>
      </c>
      <c r="BV55" s="7">
        <f t="shared" si="41"/>
        <v>0</v>
      </c>
      <c r="BW55" s="11">
        <f t="shared" si="41"/>
        <v>0</v>
      </c>
      <c r="BX55" s="10">
        <f t="shared" si="41"/>
        <v>0</v>
      </c>
      <c r="BY55" s="11">
        <f t="shared" si="41"/>
        <v>0</v>
      </c>
      <c r="BZ55" s="10">
        <f t="shared" si="41"/>
        <v>0</v>
      </c>
      <c r="CA55" s="11">
        <f t="shared" si="41"/>
        <v>0</v>
      </c>
      <c r="CB55" s="10">
        <f t="shared" si="41"/>
        <v>0</v>
      </c>
      <c r="CC55" s="11">
        <f t="shared" si="41"/>
        <v>0</v>
      </c>
      <c r="CD55" s="10">
        <f t="shared" si="41"/>
        <v>0</v>
      </c>
      <c r="CE55" s="11">
        <f t="shared" si="41"/>
        <v>0</v>
      </c>
      <c r="CF55" s="10">
        <f t="shared" si="41"/>
        <v>0</v>
      </c>
      <c r="CG55" s="7">
        <f t="shared" si="41"/>
        <v>0</v>
      </c>
      <c r="CH55" s="7">
        <f t="shared" si="41"/>
        <v>0</v>
      </c>
    </row>
    <row r="56" spans="1:86" ht="20.100000000000001" customHeight="1" x14ac:dyDescent="0.25">
      <c r="A56" s="12" t="s">
        <v>120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2"/>
      <c r="CH56" s="13"/>
    </row>
    <row r="57" spans="1:86" x14ac:dyDescent="0.25">
      <c r="A57" s="15">
        <v>1</v>
      </c>
      <c r="B57" s="15">
        <v>1</v>
      </c>
      <c r="C57" s="6">
        <v>1</v>
      </c>
      <c r="D57" s="6" t="s">
        <v>121</v>
      </c>
      <c r="E57" s="3" t="s">
        <v>122</v>
      </c>
      <c r="F57" s="6">
        <f t="shared" ref="F57:F64" si="42">COUNTIF(S57:CF57,"e")</f>
        <v>0</v>
      </c>
      <c r="G57" s="6">
        <f t="shared" ref="G57:G64" si="43">COUNTIF(S57:CF57,"z")</f>
        <v>1</v>
      </c>
      <c r="H57" s="6">
        <f t="shared" ref="H57:H64" si="44">SUM(I57:O57)</f>
        <v>30</v>
      </c>
      <c r="I57" s="6">
        <f t="shared" ref="I57:I64" si="45">S57+AJ57+BA57+BR57</f>
        <v>30</v>
      </c>
      <c r="J57" s="6">
        <f t="shared" ref="J57:J64" si="46">U57+AL57+BC57+BT57</f>
        <v>0</v>
      </c>
      <c r="K57" s="6">
        <f t="shared" ref="K57:K64" si="47">X57+AO57+BF57+BW57</f>
        <v>0</v>
      </c>
      <c r="L57" s="6">
        <f t="shared" ref="L57:L64" si="48">Z57+AQ57+BH57+BY57</f>
        <v>0</v>
      </c>
      <c r="M57" s="6">
        <f t="shared" ref="M57:M64" si="49">AB57+AS57+BJ57+CA57</f>
        <v>0</v>
      </c>
      <c r="N57" s="6">
        <f t="shared" ref="N57:N64" si="50">AD57+AU57+BL57+CC57</f>
        <v>0</v>
      </c>
      <c r="O57" s="6">
        <f t="shared" ref="O57:O64" si="51">AF57+AW57+BN57+CE57</f>
        <v>0</v>
      </c>
      <c r="P57" s="7">
        <f t="shared" ref="P57:P64" si="52">AI57+AZ57+BQ57+CH57</f>
        <v>2</v>
      </c>
      <c r="Q57" s="7">
        <f t="shared" ref="Q57:Q64" si="53">AH57+AY57+BP57+CG57</f>
        <v>0</v>
      </c>
      <c r="R57" s="7">
        <v>1.3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ref="AI57:AI64" si="54">W57+AH57</f>
        <v>0</v>
      </c>
      <c r="AJ57" s="11">
        <v>30</v>
      </c>
      <c r="AK57" s="10" t="s">
        <v>53</v>
      </c>
      <c r="AL57" s="11"/>
      <c r="AM57" s="10"/>
      <c r="AN57" s="7">
        <v>2</v>
      </c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ref="AZ57:AZ64" si="55">AN57+AY57</f>
        <v>2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ref="BQ57:BQ64" si="56">BE57+BP57</f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ref="CH57:CH64" si="57">BV57+CG57</f>
        <v>0</v>
      </c>
    </row>
    <row r="58" spans="1:86" x14ac:dyDescent="0.25">
      <c r="A58" s="15">
        <v>1</v>
      </c>
      <c r="B58" s="15">
        <v>1</v>
      </c>
      <c r="C58" s="6">
        <v>2</v>
      </c>
      <c r="D58" s="6" t="s">
        <v>123</v>
      </c>
      <c r="E58" s="3" t="s">
        <v>124</v>
      </c>
      <c r="F58" s="6">
        <f t="shared" si="42"/>
        <v>0</v>
      </c>
      <c r="G58" s="6">
        <f t="shared" si="43"/>
        <v>1</v>
      </c>
      <c r="H58" s="6">
        <f t="shared" si="44"/>
        <v>30</v>
      </c>
      <c r="I58" s="6">
        <f t="shared" si="45"/>
        <v>30</v>
      </c>
      <c r="J58" s="6">
        <f t="shared" si="46"/>
        <v>0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7">
        <f t="shared" si="52"/>
        <v>2</v>
      </c>
      <c r="Q58" s="7">
        <f t="shared" si="53"/>
        <v>0</v>
      </c>
      <c r="R58" s="7">
        <v>1.3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54"/>
        <v>0</v>
      </c>
      <c r="AJ58" s="11">
        <v>30</v>
      </c>
      <c r="AK58" s="10" t="s">
        <v>53</v>
      </c>
      <c r="AL58" s="11"/>
      <c r="AM58" s="10"/>
      <c r="AN58" s="7">
        <v>2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55"/>
        <v>2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56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57"/>
        <v>0</v>
      </c>
    </row>
    <row r="59" spans="1:86" x14ac:dyDescent="0.25">
      <c r="A59" s="15">
        <v>2</v>
      </c>
      <c r="B59" s="15">
        <v>1</v>
      </c>
      <c r="C59" s="6">
        <v>1</v>
      </c>
      <c r="D59" s="6" t="s">
        <v>125</v>
      </c>
      <c r="E59" s="3" t="s">
        <v>126</v>
      </c>
      <c r="F59" s="6">
        <f t="shared" si="42"/>
        <v>1</v>
      </c>
      <c r="G59" s="6">
        <f t="shared" si="43"/>
        <v>0</v>
      </c>
      <c r="H59" s="6">
        <f t="shared" si="44"/>
        <v>30</v>
      </c>
      <c r="I59" s="6">
        <f t="shared" si="45"/>
        <v>0</v>
      </c>
      <c r="J59" s="6">
        <f t="shared" si="46"/>
        <v>0</v>
      </c>
      <c r="K59" s="6">
        <f t="shared" si="47"/>
        <v>0</v>
      </c>
      <c r="L59" s="6">
        <f t="shared" si="48"/>
        <v>30</v>
      </c>
      <c r="M59" s="6">
        <f t="shared" si="49"/>
        <v>0</v>
      </c>
      <c r="N59" s="6">
        <f t="shared" si="50"/>
        <v>0</v>
      </c>
      <c r="O59" s="6">
        <f t="shared" si="51"/>
        <v>0</v>
      </c>
      <c r="P59" s="7">
        <f t="shared" si="52"/>
        <v>3</v>
      </c>
      <c r="Q59" s="7">
        <f t="shared" si="53"/>
        <v>3</v>
      </c>
      <c r="R59" s="7">
        <v>1.3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54"/>
        <v>0</v>
      </c>
      <c r="AJ59" s="11"/>
      <c r="AK59" s="10"/>
      <c r="AL59" s="11"/>
      <c r="AM59" s="10"/>
      <c r="AN59" s="7"/>
      <c r="AO59" s="11"/>
      <c r="AP59" s="10"/>
      <c r="AQ59" s="11">
        <v>30</v>
      </c>
      <c r="AR59" s="10" t="s">
        <v>74</v>
      </c>
      <c r="AS59" s="11"/>
      <c r="AT59" s="10"/>
      <c r="AU59" s="11"/>
      <c r="AV59" s="10"/>
      <c r="AW59" s="11"/>
      <c r="AX59" s="10"/>
      <c r="AY59" s="7">
        <v>3</v>
      </c>
      <c r="AZ59" s="7">
        <f t="shared" si="55"/>
        <v>3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56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57"/>
        <v>0</v>
      </c>
    </row>
    <row r="60" spans="1:86" x14ac:dyDescent="0.25">
      <c r="A60" s="15">
        <v>2</v>
      </c>
      <c r="B60" s="15">
        <v>1</v>
      </c>
      <c r="C60" s="6">
        <v>2</v>
      </c>
      <c r="D60" s="6" t="s">
        <v>127</v>
      </c>
      <c r="E60" s="3" t="s">
        <v>128</v>
      </c>
      <c r="F60" s="6">
        <f t="shared" si="42"/>
        <v>1</v>
      </c>
      <c r="G60" s="6">
        <f t="shared" si="43"/>
        <v>0</v>
      </c>
      <c r="H60" s="6">
        <f t="shared" si="44"/>
        <v>30</v>
      </c>
      <c r="I60" s="6">
        <f t="shared" si="45"/>
        <v>0</v>
      </c>
      <c r="J60" s="6">
        <f t="shared" si="46"/>
        <v>0</v>
      </c>
      <c r="K60" s="6">
        <f t="shared" si="47"/>
        <v>0</v>
      </c>
      <c r="L60" s="6">
        <f t="shared" si="48"/>
        <v>30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7">
        <f t="shared" si="52"/>
        <v>3</v>
      </c>
      <c r="Q60" s="7">
        <f t="shared" si="53"/>
        <v>3</v>
      </c>
      <c r="R60" s="7">
        <v>1.3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54"/>
        <v>0</v>
      </c>
      <c r="AJ60" s="11"/>
      <c r="AK60" s="10"/>
      <c r="AL60" s="11"/>
      <c r="AM60" s="10"/>
      <c r="AN60" s="7"/>
      <c r="AO60" s="11"/>
      <c r="AP60" s="10"/>
      <c r="AQ60" s="11">
        <v>30</v>
      </c>
      <c r="AR60" s="10" t="s">
        <v>74</v>
      </c>
      <c r="AS60" s="11"/>
      <c r="AT60" s="10"/>
      <c r="AU60" s="11"/>
      <c r="AV60" s="10"/>
      <c r="AW60" s="11"/>
      <c r="AX60" s="10"/>
      <c r="AY60" s="7">
        <v>3</v>
      </c>
      <c r="AZ60" s="7">
        <f t="shared" si="55"/>
        <v>3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56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57"/>
        <v>0</v>
      </c>
    </row>
    <row r="61" spans="1:86" x14ac:dyDescent="0.25">
      <c r="A61" s="15">
        <v>4</v>
      </c>
      <c r="B61" s="15">
        <v>1</v>
      </c>
      <c r="C61" s="6">
        <v>1</v>
      </c>
      <c r="D61" s="6" t="s">
        <v>129</v>
      </c>
      <c r="E61" s="3" t="s">
        <v>130</v>
      </c>
      <c r="F61" s="6">
        <f t="shared" si="42"/>
        <v>0</v>
      </c>
      <c r="G61" s="6">
        <f t="shared" si="43"/>
        <v>1</v>
      </c>
      <c r="H61" s="6">
        <f t="shared" si="44"/>
        <v>15</v>
      </c>
      <c r="I61" s="6">
        <f t="shared" si="45"/>
        <v>15</v>
      </c>
      <c r="J61" s="6">
        <f t="shared" si="46"/>
        <v>0</v>
      </c>
      <c r="K61" s="6">
        <f t="shared" si="47"/>
        <v>0</v>
      </c>
      <c r="L61" s="6">
        <f t="shared" si="48"/>
        <v>0</v>
      </c>
      <c r="M61" s="6">
        <f t="shared" si="49"/>
        <v>0</v>
      </c>
      <c r="N61" s="6">
        <f t="shared" si="50"/>
        <v>0</v>
      </c>
      <c r="O61" s="6">
        <f t="shared" si="51"/>
        <v>0</v>
      </c>
      <c r="P61" s="7">
        <f t="shared" si="52"/>
        <v>1</v>
      </c>
      <c r="Q61" s="7">
        <f t="shared" si="53"/>
        <v>0</v>
      </c>
      <c r="R61" s="7">
        <v>0.7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54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55"/>
        <v>0</v>
      </c>
      <c r="BA61" s="11">
        <v>15</v>
      </c>
      <c r="BB61" s="10" t="s">
        <v>53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56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57"/>
        <v>0</v>
      </c>
    </row>
    <row r="62" spans="1:86" x14ac:dyDescent="0.25">
      <c r="A62" s="15">
        <v>4</v>
      </c>
      <c r="B62" s="15">
        <v>1</v>
      </c>
      <c r="C62" s="6">
        <v>2</v>
      </c>
      <c r="D62" s="6" t="s">
        <v>131</v>
      </c>
      <c r="E62" s="3" t="s">
        <v>132</v>
      </c>
      <c r="F62" s="6">
        <f t="shared" si="42"/>
        <v>0</v>
      </c>
      <c r="G62" s="6">
        <f t="shared" si="43"/>
        <v>1</v>
      </c>
      <c r="H62" s="6">
        <f t="shared" si="44"/>
        <v>15</v>
      </c>
      <c r="I62" s="6">
        <f t="shared" si="45"/>
        <v>15</v>
      </c>
      <c r="J62" s="6">
        <f t="shared" si="46"/>
        <v>0</v>
      </c>
      <c r="K62" s="6">
        <f t="shared" si="47"/>
        <v>0</v>
      </c>
      <c r="L62" s="6">
        <f t="shared" si="48"/>
        <v>0</v>
      </c>
      <c r="M62" s="6">
        <f t="shared" si="49"/>
        <v>0</v>
      </c>
      <c r="N62" s="6">
        <f t="shared" si="50"/>
        <v>0</v>
      </c>
      <c r="O62" s="6">
        <f t="shared" si="51"/>
        <v>0</v>
      </c>
      <c r="P62" s="7">
        <f t="shared" si="52"/>
        <v>1</v>
      </c>
      <c r="Q62" s="7">
        <f t="shared" si="53"/>
        <v>0</v>
      </c>
      <c r="R62" s="7">
        <v>0.7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54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55"/>
        <v>0</v>
      </c>
      <c r="BA62" s="11">
        <v>15</v>
      </c>
      <c r="BB62" s="10" t="s">
        <v>53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56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57"/>
        <v>0</v>
      </c>
    </row>
    <row r="63" spans="1:86" x14ac:dyDescent="0.25">
      <c r="A63" s="15">
        <v>3</v>
      </c>
      <c r="B63" s="15">
        <v>1</v>
      </c>
      <c r="C63" s="6">
        <v>1</v>
      </c>
      <c r="D63" s="6" t="s">
        <v>133</v>
      </c>
      <c r="E63" s="3" t="s">
        <v>134</v>
      </c>
      <c r="F63" s="6">
        <f t="shared" si="42"/>
        <v>0</v>
      </c>
      <c r="G63" s="6">
        <f t="shared" si="43"/>
        <v>1</v>
      </c>
      <c r="H63" s="6">
        <f t="shared" si="44"/>
        <v>20</v>
      </c>
      <c r="I63" s="6">
        <f t="shared" si="45"/>
        <v>20</v>
      </c>
      <c r="J63" s="6">
        <f t="shared" si="46"/>
        <v>0</v>
      </c>
      <c r="K63" s="6">
        <f t="shared" si="47"/>
        <v>0</v>
      </c>
      <c r="L63" s="6">
        <f t="shared" si="48"/>
        <v>0</v>
      </c>
      <c r="M63" s="6">
        <f t="shared" si="49"/>
        <v>0</v>
      </c>
      <c r="N63" s="6">
        <f t="shared" si="50"/>
        <v>0</v>
      </c>
      <c r="O63" s="6">
        <f t="shared" si="51"/>
        <v>0</v>
      </c>
      <c r="P63" s="7">
        <f t="shared" si="52"/>
        <v>1</v>
      </c>
      <c r="Q63" s="7">
        <f t="shared" si="53"/>
        <v>0</v>
      </c>
      <c r="R63" s="7">
        <v>0.9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54"/>
        <v>0</v>
      </c>
      <c r="AJ63" s="11">
        <v>20</v>
      </c>
      <c r="AK63" s="10" t="s">
        <v>53</v>
      </c>
      <c r="AL63" s="11"/>
      <c r="AM63" s="10"/>
      <c r="AN63" s="7">
        <v>1</v>
      </c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55"/>
        <v>1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56"/>
        <v>0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57"/>
        <v>0</v>
      </c>
    </row>
    <row r="64" spans="1:86" x14ac:dyDescent="0.25">
      <c r="A64" s="15">
        <v>3</v>
      </c>
      <c r="B64" s="15">
        <v>1</v>
      </c>
      <c r="C64" s="6">
        <v>2</v>
      </c>
      <c r="D64" s="6" t="s">
        <v>135</v>
      </c>
      <c r="E64" s="3" t="s">
        <v>136</v>
      </c>
      <c r="F64" s="6">
        <f t="shared" si="42"/>
        <v>0</v>
      </c>
      <c r="G64" s="6">
        <f t="shared" si="43"/>
        <v>1</v>
      </c>
      <c r="H64" s="6">
        <f t="shared" si="44"/>
        <v>20</v>
      </c>
      <c r="I64" s="6">
        <f t="shared" si="45"/>
        <v>20</v>
      </c>
      <c r="J64" s="6">
        <f t="shared" si="46"/>
        <v>0</v>
      </c>
      <c r="K64" s="6">
        <f t="shared" si="47"/>
        <v>0</v>
      </c>
      <c r="L64" s="6">
        <f t="shared" si="48"/>
        <v>0</v>
      </c>
      <c r="M64" s="6">
        <f t="shared" si="49"/>
        <v>0</v>
      </c>
      <c r="N64" s="6">
        <f t="shared" si="50"/>
        <v>0</v>
      </c>
      <c r="O64" s="6">
        <f t="shared" si="51"/>
        <v>0</v>
      </c>
      <c r="P64" s="7">
        <f t="shared" si="52"/>
        <v>1</v>
      </c>
      <c r="Q64" s="7">
        <f t="shared" si="53"/>
        <v>0</v>
      </c>
      <c r="R64" s="7">
        <v>0.9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54"/>
        <v>0</v>
      </c>
      <c r="AJ64" s="11">
        <v>20</v>
      </c>
      <c r="AK64" s="10" t="s">
        <v>53</v>
      </c>
      <c r="AL64" s="11"/>
      <c r="AM64" s="10"/>
      <c r="AN64" s="7">
        <v>1</v>
      </c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55"/>
        <v>1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56"/>
        <v>0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57"/>
        <v>0</v>
      </c>
    </row>
    <row r="65" spans="1:86" ht="20.100000000000001" customHeight="1" x14ac:dyDescent="0.25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2"/>
      <c r="CH65" s="13"/>
    </row>
    <row r="66" spans="1:86" x14ac:dyDescent="0.25">
      <c r="A66" s="6"/>
      <c r="B66" s="6"/>
      <c r="C66" s="6"/>
      <c r="D66" s="6" t="s">
        <v>138</v>
      </c>
      <c r="E66" s="3" t="s">
        <v>139</v>
      </c>
      <c r="F66" s="6">
        <f>COUNTIF(S66:CF66,"e")</f>
        <v>0</v>
      </c>
      <c r="G66" s="6">
        <f>COUNTIF(S66:CF66,"z")</f>
        <v>1</v>
      </c>
      <c r="H66" s="6">
        <f>SUM(I66:O66)</f>
        <v>4</v>
      </c>
      <c r="I66" s="6">
        <f>S66+AJ66+BA66+BR66</f>
        <v>0</v>
      </c>
      <c r="J66" s="6">
        <f>U66+AL66+BC66+BT66</f>
        <v>0</v>
      </c>
      <c r="K66" s="6">
        <f>X66+AO66+BF66+BW66</f>
        <v>0</v>
      </c>
      <c r="L66" s="6">
        <f>Z66+AQ66+BH66+BY66</f>
        <v>0</v>
      </c>
      <c r="M66" s="6">
        <f>AB66+AS66+BJ66+CA66</f>
        <v>0</v>
      </c>
      <c r="N66" s="6">
        <f>AD66+AU66+BL66+CC66</f>
        <v>4</v>
      </c>
      <c r="O66" s="6">
        <f>AF66+AW66+BN66+CE66</f>
        <v>0</v>
      </c>
      <c r="P66" s="7">
        <f>AI66+AZ66+BQ66+CH66</f>
        <v>4</v>
      </c>
      <c r="Q66" s="7">
        <f>AH66+AY66+BP66+CG66</f>
        <v>4</v>
      </c>
      <c r="R66" s="7">
        <v>0.1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>W66+AH66</f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>
        <v>4</v>
      </c>
      <c r="AV66" s="10" t="s">
        <v>53</v>
      </c>
      <c r="AW66" s="11"/>
      <c r="AX66" s="10"/>
      <c r="AY66" s="7">
        <v>4</v>
      </c>
      <c r="AZ66" s="7">
        <f>AN66+AY66</f>
        <v>4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>BE66+BP66</f>
        <v>0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>BV66+CG66</f>
        <v>0</v>
      </c>
    </row>
    <row r="67" spans="1:86" ht="15.9" customHeight="1" x14ac:dyDescent="0.25">
      <c r="A67" s="6"/>
      <c r="B67" s="6"/>
      <c r="C67" s="6"/>
      <c r="D67" s="6"/>
      <c r="E67" s="6" t="s">
        <v>65</v>
      </c>
      <c r="F67" s="6">
        <f t="shared" ref="F67:AK67" si="58">SUM(F66:F66)</f>
        <v>0</v>
      </c>
      <c r="G67" s="6">
        <f t="shared" si="58"/>
        <v>1</v>
      </c>
      <c r="H67" s="6">
        <f t="shared" si="58"/>
        <v>4</v>
      </c>
      <c r="I67" s="6">
        <f t="shared" si="58"/>
        <v>0</v>
      </c>
      <c r="J67" s="6">
        <f t="shared" si="58"/>
        <v>0</v>
      </c>
      <c r="K67" s="6">
        <f t="shared" si="58"/>
        <v>0</v>
      </c>
      <c r="L67" s="6">
        <f t="shared" si="58"/>
        <v>0</v>
      </c>
      <c r="M67" s="6">
        <f t="shared" si="58"/>
        <v>0</v>
      </c>
      <c r="N67" s="6">
        <f t="shared" si="58"/>
        <v>4</v>
      </c>
      <c r="O67" s="6">
        <f t="shared" si="58"/>
        <v>0</v>
      </c>
      <c r="P67" s="7">
        <f t="shared" si="58"/>
        <v>4</v>
      </c>
      <c r="Q67" s="7">
        <f t="shared" si="58"/>
        <v>4</v>
      </c>
      <c r="R67" s="7">
        <f t="shared" si="58"/>
        <v>0.1</v>
      </c>
      <c r="S67" s="11">
        <f t="shared" si="58"/>
        <v>0</v>
      </c>
      <c r="T67" s="10">
        <f t="shared" si="58"/>
        <v>0</v>
      </c>
      <c r="U67" s="11">
        <f t="shared" si="58"/>
        <v>0</v>
      </c>
      <c r="V67" s="10">
        <f t="shared" si="58"/>
        <v>0</v>
      </c>
      <c r="W67" s="7">
        <f t="shared" si="58"/>
        <v>0</v>
      </c>
      <c r="X67" s="11">
        <f t="shared" si="58"/>
        <v>0</v>
      </c>
      <c r="Y67" s="10">
        <f t="shared" si="58"/>
        <v>0</v>
      </c>
      <c r="Z67" s="11">
        <f t="shared" si="58"/>
        <v>0</v>
      </c>
      <c r="AA67" s="10">
        <f t="shared" si="58"/>
        <v>0</v>
      </c>
      <c r="AB67" s="11">
        <f t="shared" si="58"/>
        <v>0</v>
      </c>
      <c r="AC67" s="10">
        <f t="shared" si="58"/>
        <v>0</v>
      </c>
      <c r="AD67" s="11">
        <f t="shared" si="58"/>
        <v>0</v>
      </c>
      <c r="AE67" s="10">
        <f t="shared" si="58"/>
        <v>0</v>
      </c>
      <c r="AF67" s="11">
        <f t="shared" si="58"/>
        <v>0</v>
      </c>
      <c r="AG67" s="10">
        <f t="shared" si="58"/>
        <v>0</v>
      </c>
      <c r="AH67" s="7">
        <f t="shared" si="58"/>
        <v>0</v>
      </c>
      <c r="AI67" s="7">
        <f t="shared" si="58"/>
        <v>0</v>
      </c>
      <c r="AJ67" s="11">
        <f t="shared" si="58"/>
        <v>0</v>
      </c>
      <c r="AK67" s="10">
        <f t="shared" si="58"/>
        <v>0</v>
      </c>
      <c r="AL67" s="11">
        <f t="shared" ref="AL67:BQ67" si="59">SUM(AL66:AL66)</f>
        <v>0</v>
      </c>
      <c r="AM67" s="10">
        <f t="shared" si="59"/>
        <v>0</v>
      </c>
      <c r="AN67" s="7">
        <f t="shared" si="59"/>
        <v>0</v>
      </c>
      <c r="AO67" s="11">
        <f t="shared" si="59"/>
        <v>0</v>
      </c>
      <c r="AP67" s="10">
        <f t="shared" si="59"/>
        <v>0</v>
      </c>
      <c r="AQ67" s="11">
        <f t="shared" si="59"/>
        <v>0</v>
      </c>
      <c r="AR67" s="10">
        <f t="shared" si="59"/>
        <v>0</v>
      </c>
      <c r="AS67" s="11">
        <f t="shared" si="59"/>
        <v>0</v>
      </c>
      <c r="AT67" s="10">
        <f t="shared" si="59"/>
        <v>0</v>
      </c>
      <c r="AU67" s="11">
        <f t="shared" si="59"/>
        <v>4</v>
      </c>
      <c r="AV67" s="10">
        <f t="shared" si="59"/>
        <v>0</v>
      </c>
      <c r="AW67" s="11">
        <f t="shared" si="59"/>
        <v>0</v>
      </c>
      <c r="AX67" s="10">
        <f t="shared" si="59"/>
        <v>0</v>
      </c>
      <c r="AY67" s="7">
        <f t="shared" si="59"/>
        <v>4</v>
      </c>
      <c r="AZ67" s="7">
        <f t="shared" si="59"/>
        <v>4</v>
      </c>
      <c r="BA67" s="11">
        <f t="shared" si="59"/>
        <v>0</v>
      </c>
      <c r="BB67" s="10">
        <f t="shared" si="59"/>
        <v>0</v>
      </c>
      <c r="BC67" s="11">
        <f t="shared" si="59"/>
        <v>0</v>
      </c>
      <c r="BD67" s="10">
        <f t="shared" si="59"/>
        <v>0</v>
      </c>
      <c r="BE67" s="7">
        <f t="shared" si="59"/>
        <v>0</v>
      </c>
      <c r="BF67" s="11">
        <f t="shared" si="59"/>
        <v>0</v>
      </c>
      <c r="BG67" s="10">
        <f t="shared" si="59"/>
        <v>0</v>
      </c>
      <c r="BH67" s="11">
        <f t="shared" si="59"/>
        <v>0</v>
      </c>
      <c r="BI67" s="10">
        <f t="shared" si="59"/>
        <v>0</v>
      </c>
      <c r="BJ67" s="11">
        <f t="shared" si="59"/>
        <v>0</v>
      </c>
      <c r="BK67" s="10">
        <f t="shared" si="59"/>
        <v>0</v>
      </c>
      <c r="BL67" s="11">
        <f t="shared" si="59"/>
        <v>0</v>
      </c>
      <c r="BM67" s="10">
        <f t="shared" si="59"/>
        <v>0</v>
      </c>
      <c r="BN67" s="11">
        <f t="shared" si="59"/>
        <v>0</v>
      </c>
      <c r="BO67" s="10">
        <f t="shared" si="59"/>
        <v>0</v>
      </c>
      <c r="BP67" s="7">
        <f t="shared" si="59"/>
        <v>0</v>
      </c>
      <c r="BQ67" s="7">
        <f t="shared" si="59"/>
        <v>0</v>
      </c>
      <c r="BR67" s="11">
        <f t="shared" ref="BR67:CH67" si="60">SUM(BR66:BR66)</f>
        <v>0</v>
      </c>
      <c r="BS67" s="10">
        <f t="shared" si="60"/>
        <v>0</v>
      </c>
      <c r="BT67" s="11">
        <f t="shared" si="60"/>
        <v>0</v>
      </c>
      <c r="BU67" s="10">
        <f t="shared" si="60"/>
        <v>0</v>
      </c>
      <c r="BV67" s="7">
        <f t="shared" si="60"/>
        <v>0</v>
      </c>
      <c r="BW67" s="11">
        <f t="shared" si="60"/>
        <v>0</v>
      </c>
      <c r="BX67" s="10">
        <f t="shared" si="60"/>
        <v>0</v>
      </c>
      <c r="BY67" s="11">
        <f t="shared" si="60"/>
        <v>0</v>
      </c>
      <c r="BZ67" s="10">
        <f t="shared" si="60"/>
        <v>0</v>
      </c>
      <c r="CA67" s="11">
        <f t="shared" si="60"/>
        <v>0</v>
      </c>
      <c r="CB67" s="10">
        <f t="shared" si="60"/>
        <v>0</v>
      </c>
      <c r="CC67" s="11">
        <f t="shared" si="60"/>
        <v>0</v>
      </c>
      <c r="CD67" s="10">
        <f t="shared" si="60"/>
        <v>0</v>
      </c>
      <c r="CE67" s="11">
        <f t="shared" si="60"/>
        <v>0</v>
      </c>
      <c r="CF67" s="10">
        <f t="shared" si="60"/>
        <v>0</v>
      </c>
      <c r="CG67" s="7">
        <f t="shared" si="60"/>
        <v>0</v>
      </c>
      <c r="CH67" s="7">
        <f t="shared" si="60"/>
        <v>0</v>
      </c>
    </row>
    <row r="68" spans="1:86" ht="20.100000000000001" customHeight="1" x14ac:dyDescent="0.25">
      <c r="A68" s="12" t="s">
        <v>140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2"/>
      <c r="CH68" s="13"/>
    </row>
    <row r="69" spans="1:86" x14ac:dyDescent="0.25">
      <c r="A69" s="6"/>
      <c r="B69" s="6"/>
      <c r="C69" s="6"/>
      <c r="D69" s="6" t="s">
        <v>141</v>
      </c>
      <c r="E69" s="3" t="s">
        <v>142</v>
      </c>
      <c r="F69" s="6">
        <f>COUNTIF(S69:CF69,"e")</f>
        <v>0</v>
      </c>
      <c r="G69" s="6">
        <f>COUNTIF(S69:CF69,"z")</f>
        <v>1</v>
      </c>
      <c r="H69" s="6">
        <f>SUM(I69:O69)</f>
        <v>5</v>
      </c>
      <c r="I69" s="6">
        <f>S69+AJ69+BA69+BR69</f>
        <v>5</v>
      </c>
      <c r="J69" s="6">
        <f>U69+AL69+BC69+BT69</f>
        <v>0</v>
      </c>
      <c r="K69" s="6">
        <f>X69+AO69+BF69+BW69</f>
        <v>0</v>
      </c>
      <c r="L69" s="6">
        <f>Z69+AQ69+BH69+BY69</f>
        <v>0</v>
      </c>
      <c r="M69" s="6">
        <f>AB69+AS69+BJ69+CA69</f>
        <v>0</v>
      </c>
      <c r="N69" s="6">
        <f>AD69+AU69+BL69+CC69</f>
        <v>0</v>
      </c>
      <c r="O69" s="6">
        <f>AF69+AW69+BN69+CE69</f>
        <v>0</v>
      </c>
      <c r="P69" s="7">
        <f>AI69+AZ69+BQ69+CH69</f>
        <v>0</v>
      </c>
      <c r="Q69" s="7">
        <f>AH69+AY69+BP69+CG69</f>
        <v>0</v>
      </c>
      <c r="R69" s="7">
        <v>0</v>
      </c>
      <c r="S69" s="11">
        <v>5</v>
      </c>
      <c r="T69" s="10" t="s">
        <v>53</v>
      </c>
      <c r="U69" s="11"/>
      <c r="V69" s="10"/>
      <c r="W69" s="7">
        <v>0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>W69+AH69</f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>AN69+AY69</f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>BE69+BP69</f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>BV69+CG69</f>
        <v>0</v>
      </c>
    </row>
    <row r="70" spans="1:86" x14ac:dyDescent="0.25">
      <c r="A70" s="6"/>
      <c r="B70" s="6"/>
      <c r="C70" s="6"/>
      <c r="D70" s="6" t="s">
        <v>143</v>
      </c>
      <c r="E70" s="3" t="s">
        <v>144</v>
      </c>
      <c r="F70" s="6">
        <f>COUNTIF(S70:CF70,"e")</f>
        <v>0</v>
      </c>
      <c r="G70" s="6">
        <f>COUNTIF(S70:CF70,"z")</f>
        <v>1</v>
      </c>
      <c r="H70" s="6">
        <f>SUM(I70:O70)</f>
        <v>2</v>
      </c>
      <c r="I70" s="6">
        <f>S70+AJ70+BA70+BR70</f>
        <v>2</v>
      </c>
      <c r="J70" s="6">
        <f>U70+AL70+BC70+BT70</f>
        <v>0</v>
      </c>
      <c r="K70" s="6">
        <f>X70+AO70+BF70+BW70</f>
        <v>0</v>
      </c>
      <c r="L70" s="6">
        <f>Z70+AQ70+BH70+BY70</f>
        <v>0</v>
      </c>
      <c r="M70" s="6">
        <f>AB70+AS70+BJ70+CA70</f>
        <v>0</v>
      </c>
      <c r="N70" s="6">
        <f>AD70+AU70+BL70+CC70</f>
        <v>0</v>
      </c>
      <c r="O70" s="6">
        <f>AF70+AW70+BN70+CE70</f>
        <v>0</v>
      </c>
      <c r="P70" s="7">
        <f>AI70+AZ70+BQ70+CH70</f>
        <v>0</v>
      </c>
      <c r="Q70" s="7">
        <f>AH70+AY70+BP70+CG70</f>
        <v>0</v>
      </c>
      <c r="R70" s="7">
        <v>0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>W70+AH70</f>
        <v>0</v>
      </c>
      <c r="AJ70" s="11">
        <v>2</v>
      </c>
      <c r="AK70" s="10" t="s">
        <v>53</v>
      </c>
      <c r="AL70" s="11"/>
      <c r="AM70" s="10"/>
      <c r="AN70" s="7">
        <v>0</v>
      </c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>AN70+AY70</f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>BE70+BP70</f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>BV70+CG70</f>
        <v>0</v>
      </c>
    </row>
    <row r="71" spans="1:86" ht="15.9" customHeight="1" x14ac:dyDescent="0.25">
      <c r="A71" s="6"/>
      <c r="B71" s="6"/>
      <c r="C71" s="6"/>
      <c r="D71" s="6"/>
      <c r="E71" s="6" t="s">
        <v>65</v>
      </c>
      <c r="F71" s="6">
        <f t="shared" ref="F71:AK71" si="61">SUM(F69:F70)</f>
        <v>0</v>
      </c>
      <c r="G71" s="6">
        <f t="shared" si="61"/>
        <v>2</v>
      </c>
      <c r="H71" s="6">
        <f t="shared" si="61"/>
        <v>7</v>
      </c>
      <c r="I71" s="6">
        <f t="shared" si="61"/>
        <v>7</v>
      </c>
      <c r="J71" s="6">
        <f t="shared" si="61"/>
        <v>0</v>
      </c>
      <c r="K71" s="6">
        <f t="shared" si="61"/>
        <v>0</v>
      </c>
      <c r="L71" s="6">
        <f t="shared" si="61"/>
        <v>0</v>
      </c>
      <c r="M71" s="6">
        <f t="shared" si="61"/>
        <v>0</v>
      </c>
      <c r="N71" s="6">
        <f t="shared" si="61"/>
        <v>0</v>
      </c>
      <c r="O71" s="6">
        <f t="shared" si="61"/>
        <v>0</v>
      </c>
      <c r="P71" s="7">
        <f t="shared" si="61"/>
        <v>0</v>
      </c>
      <c r="Q71" s="7">
        <f t="shared" si="61"/>
        <v>0</v>
      </c>
      <c r="R71" s="7">
        <f t="shared" si="61"/>
        <v>0</v>
      </c>
      <c r="S71" s="11">
        <f t="shared" si="61"/>
        <v>5</v>
      </c>
      <c r="T71" s="10">
        <f t="shared" si="61"/>
        <v>0</v>
      </c>
      <c r="U71" s="11">
        <f t="shared" si="61"/>
        <v>0</v>
      </c>
      <c r="V71" s="10">
        <f t="shared" si="61"/>
        <v>0</v>
      </c>
      <c r="W71" s="7">
        <f t="shared" si="61"/>
        <v>0</v>
      </c>
      <c r="X71" s="11">
        <f t="shared" si="61"/>
        <v>0</v>
      </c>
      <c r="Y71" s="10">
        <f t="shared" si="61"/>
        <v>0</v>
      </c>
      <c r="Z71" s="11">
        <f t="shared" si="61"/>
        <v>0</v>
      </c>
      <c r="AA71" s="10">
        <f t="shared" si="61"/>
        <v>0</v>
      </c>
      <c r="AB71" s="11">
        <f t="shared" si="61"/>
        <v>0</v>
      </c>
      <c r="AC71" s="10">
        <f t="shared" si="61"/>
        <v>0</v>
      </c>
      <c r="AD71" s="11">
        <f t="shared" si="61"/>
        <v>0</v>
      </c>
      <c r="AE71" s="10">
        <f t="shared" si="61"/>
        <v>0</v>
      </c>
      <c r="AF71" s="11">
        <f t="shared" si="61"/>
        <v>0</v>
      </c>
      <c r="AG71" s="10">
        <f t="shared" si="61"/>
        <v>0</v>
      </c>
      <c r="AH71" s="7">
        <f t="shared" si="61"/>
        <v>0</v>
      </c>
      <c r="AI71" s="7">
        <f t="shared" si="61"/>
        <v>0</v>
      </c>
      <c r="AJ71" s="11">
        <f t="shared" si="61"/>
        <v>2</v>
      </c>
      <c r="AK71" s="10">
        <f t="shared" si="61"/>
        <v>0</v>
      </c>
      <c r="AL71" s="11">
        <f t="shared" ref="AL71:BQ71" si="62">SUM(AL69:AL70)</f>
        <v>0</v>
      </c>
      <c r="AM71" s="10">
        <f t="shared" si="62"/>
        <v>0</v>
      </c>
      <c r="AN71" s="7">
        <f t="shared" si="62"/>
        <v>0</v>
      </c>
      <c r="AO71" s="11">
        <f t="shared" si="62"/>
        <v>0</v>
      </c>
      <c r="AP71" s="10">
        <f t="shared" si="62"/>
        <v>0</v>
      </c>
      <c r="AQ71" s="11">
        <f t="shared" si="62"/>
        <v>0</v>
      </c>
      <c r="AR71" s="10">
        <f t="shared" si="62"/>
        <v>0</v>
      </c>
      <c r="AS71" s="11">
        <f t="shared" si="62"/>
        <v>0</v>
      </c>
      <c r="AT71" s="10">
        <f t="shared" si="62"/>
        <v>0</v>
      </c>
      <c r="AU71" s="11">
        <f t="shared" si="62"/>
        <v>0</v>
      </c>
      <c r="AV71" s="10">
        <f t="shared" si="62"/>
        <v>0</v>
      </c>
      <c r="AW71" s="11">
        <f t="shared" si="62"/>
        <v>0</v>
      </c>
      <c r="AX71" s="10">
        <f t="shared" si="62"/>
        <v>0</v>
      </c>
      <c r="AY71" s="7">
        <f t="shared" si="62"/>
        <v>0</v>
      </c>
      <c r="AZ71" s="7">
        <f t="shared" si="62"/>
        <v>0</v>
      </c>
      <c r="BA71" s="11">
        <f t="shared" si="62"/>
        <v>0</v>
      </c>
      <c r="BB71" s="10">
        <f t="shared" si="62"/>
        <v>0</v>
      </c>
      <c r="BC71" s="11">
        <f t="shared" si="62"/>
        <v>0</v>
      </c>
      <c r="BD71" s="10">
        <f t="shared" si="62"/>
        <v>0</v>
      </c>
      <c r="BE71" s="7">
        <f t="shared" si="62"/>
        <v>0</v>
      </c>
      <c r="BF71" s="11">
        <f t="shared" si="62"/>
        <v>0</v>
      </c>
      <c r="BG71" s="10">
        <f t="shared" si="62"/>
        <v>0</v>
      </c>
      <c r="BH71" s="11">
        <f t="shared" si="62"/>
        <v>0</v>
      </c>
      <c r="BI71" s="10">
        <f t="shared" si="62"/>
        <v>0</v>
      </c>
      <c r="BJ71" s="11">
        <f t="shared" si="62"/>
        <v>0</v>
      </c>
      <c r="BK71" s="10">
        <f t="shared" si="62"/>
        <v>0</v>
      </c>
      <c r="BL71" s="11">
        <f t="shared" si="62"/>
        <v>0</v>
      </c>
      <c r="BM71" s="10">
        <f t="shared" si="62"/>
        <v>0</v>
      </c>
      <c r="BN71" s="11">
        <f t="shared" si="62"/>
        <v>0</v>
      </c>
      <c r="BO71" s="10">
        <f t="shared" si="62"/>
        <v>0</v>
      </c>
      <c r="BP71" s="7">
        <f t="shared" si="62"/>
        <v>0</v>
      </c>
      <c r="BQ71" s="7">
        <f t="shared" si="62"/>
        <v>0</v>
      </c>
      <c r="BR71" s="11">
        <f t="shared" ref="BR71:CH71" si="63">SUM(BR69:BR70)</f>
        <v>0</v>
      </c>
      <c r="BS71" s="10">
        <f t="shared" si="63"/>
        <v>0</v>
      </c>
      <c r="BT71" s="11">
        <f t="shared" si="63"/>
        <v>0</v>
      </c>
      <c r="BU71" s="10">
        <f t="shared" si="63"/>
        <v>0</v>
      </c>
      <c r="BV71" s="7">
        <f t="shared" si="63"/>
        <v>0</v>
      </c>
      <c r="BW71" s="11">
        <f t="shared" si="63"/>
        <v>0</v>
      </c>
      <c r="BX71" s="10">
        <f t="shared" si="63"/>
        <v>0</v>
      </c>
      <c r="BY71" s="11">
        <f t="shared" si="63"/>
        <v>0</v>
      </c>
      <c r="BZ71" s="10">
        <f t="shared" si="63"/>
        <v>0</v>
      </c>
      <c r="CA71" s="11">
        <f t="shared" si="63"/>
        <v>0</v>
      </c>
      <c r="CB71" s="10">
        <f t="shared" si="63"/>
        <v>0</v>
      </c>
      <c r="CC71" s="11">
        <f t="shared" si="63"/>
        <v>0</v>
      </c>
      <c r="CD71" s="10">
        <f t="shared" si="63"/>
        <v>0</v>
      </c>
      <c r="CE71" s="11">
        <f t="shared" si="63"/>
        <v>0</v>
      </c>
      <c r="CF71" s="10">
        <f t="shared" si="63"/>
        <v>0</v>
      </c>
      <c r="CG71" s="7">
        <f t="shared" si="63"/>
        <v>0</v>
      </c>
      <c r="CH71" s="7">
        <f t="shared" si="63"/>
        <v>0</v>
      </c>
    </row>
    <row r="72" spans="1:86" ht="20.100000000000001" customHeight="1" x14ac:dyDescent="0.25">
      <c r="A72" s="6"/>
      <c r="B72" s="6"/>
      <c r="C72" s="6"/>
      <c r="D72" s="6"/>
      <c r="E72" s="8" t="s">
        <v>145</v>
      </c>
      <c r="F72" s="6">
        <f>F24+F29+F48+F55+F67+F71</f>
        <v>6</v>
      </c>
      <c r="G72" s="6">
        <f>G24+G29+G48+G55+G67+G71</f>
        <v>59</v>
      </c>
      <c r="H72" s="6">
        <f t="shared" ref="H72:O72" si="64">H24+H29+H48+H55+H71</f>
        <v>967</v>
      </c>
      <c r="I72" s="6">
        <f t="shared" si="64"/>
        <v>487</v>
      </c>
      <c r="J72" s="6">
        <f t="shared" si="64"/>
        <v>190</v>
      </c>
      <c r="K72" s="6">
        <f t="shared" si="64"/>
        <v>210</v>
      </c>
      <c r="L72" s="6">
        <f t="shared" si="64"/>
        <v>30</v>
      </c>
      <c r="M72" s="6">
        <f t="shared" si="64"/>
        <v>0</v>
      </c>
      <c r="N72" s="6">
        <f t="shared" si="64"/>
        <v>0</v>
      </c>
      <c r="O72" s="6">
        <f t="shared" si="64"/>
        <v>50</v>
      </c>
      <c r="P72" s="7">
        <f>P24+P29+P48+P55+P67+P71</f>
        <v>90</v>
      </c>
      <c r="Q72" s="7">
        <f>Q24+Q29+Q48+Q55+Q67+Q71</f>
        <v>45.9</v>
      </c>
      <c r="R72" s="7">
        <f>R24+R29+R48+R55+R67+R71</f>
        <v>45.1</v>
      </c>
      <c r="S72" s="11">
        <f>S24+S29+S48+S55+S71</f>
        <v>210</v>
      </c>
      <c r="T72" s="10">
        <f>T24+T29+T48+T55+T71</f>
        <v>0</v>
      </c>
      <c r="U72" s="11">
        <f>U24+U29+U48+U55+U71</f>
        <v>85</v>
      </c>
      <c r="V72" s="10">
        <f>V24+V29+V48+V55+V71</f>
        <v>0</v>
      </c>
      <c r="W72" s="7">
        <f>W24+W29+W48+W55+W67+W71</f>
        <v>22.6</v>
      </c>
      <c r="X72" s="11">
        <f t="shared" ref="X72:AG72" si="65">X24+X29+X48+X55+X71</f>
        <v>85</v>
      </c>
      <c r="Y72" s="10">
        <f t="shared" si="65"/>
        <v>0</v>
      </c>
      <c r="Z72" s="11">
        <f t="shared" si="65"/>
        <v>0</v>
      </c>
      <c r="AA72" s="10">
        <f t="shared" si="65"/>
        <v>0</v>
      </c>
      <c r="AB72" s="11">
        <f t="shared" si="65"/>
        <v>0</v>
      </c>
      <c r="AC72" s="10">
        <f t="shared" si="65"/>
        <v>0</v>
      </c>
      <c r="AD72" s="11">
        <f t="shared" si="65"/>
        <v>0</v>
      </c>
      <c r="AE72" s="10">
        <f t="shared" si="65"/>
        <v>0</v>
      </c>
      <c r="AF72" s="11">
        <f t="shared" si="65"/>
        <v>10</v>
      </c>
      <c r="AG72" s="10">
        <f t="shared" si="65"/>
        <v>0</v>
      </c>
      <c r="AH72" s="7">
        <f>AH24+AH29+AH48+AH55+AH67+AH71</f>
        <v>7.4</v>
      </c>
      <c r="AI72" s="7">
        <f>AI24+AI29+AI48+AI55+AI67+AI71</f>
        <v>30</v>
      </c>
      <c r="AJ72" s="11">
        <f>AJ24+AJ29+AJ48+AJ55+AJ71</f>
        <v>172</v>
      </c>
      <c r="AK72" s="10">
        <f>AK24+AK29+AK48+AK55+AK71</f>
        <v>0</v>
      </c>
      <c r="AL72" s="11">
        <f>AL24+AL29+AL48+AL55+AL71</f>
        <v>75</v>
      </c>
      <c r="AM72" s="10">
        <f>AM24+AM29+AM48+AM55+AM71</f>
        <v>0</v>
      </c>
      <c r="AN72" s="7">
        <f>AN24+AN29+AN48+AN55+AN67+AN71</f>
        <v>14.399999999999999</v>
      </c>
      <c r="AO72" s="11">
        <f t="shared" ref="AO72:AX72" si="66">AO24+AO29+AO48+AO55+AO71</f>
        <v>110</v>
      </c>
      <c r="AP72" s="10">
        <f t="shared" si="66"/>
        <v>0</v>
      </c>
      <c r="AQ72" s="11">
        <f t="shared" si="66"/>
        <v>30</v>
      </c>
      <c r="AR72" s="10">
        <f t="shared" si="66"/>
        <v>0</v>
      </c>
      <c r="AS72" s="11">
        <f t="shared" si="66"/>
        <v>0</v>
      </c>
      <c r="AT72" s="10">
        <f t="shared" si="66"/>
        <v>0</v>
      </c>
      <c r="AU72" s="11">
        <f t="shared" si="66"/>
        <v>0</v>
      </c>
      <c r="AV72" s="10">
        <f t="shared" si="66"/>
        <v>0</v>
      </c>
      <c r="AW72" s="11">
        <f t="shared" si="66"/>
        <v>20</v>
      </c>
      <c r="AX72" s="10">
        <f t="shared" si="66"/>
        <v>0</v>
      </c>
      <c r="AY72" s="7">
        <f>AY24+AY29+AY48+AY55+AY67+AY71</f>
        <v>15.600000000000001</v>
      </c>
      <c r="AZ72" s="7">
        <f>AZ24+AZ29+AZ48+AZ55+AZ67+AZ71</f>
        <v>30</v>
      </c>
      <c r="BA72" s="11">
        <f>BA24+BA29+BA48+BA55+BA71</f>
        <v>105</v>
      </c>
      <c r="BB72" s="10">
        <f>BB24+BB29+BB48+BB55+BB71</f>
        <v>0</v>
      </c>
      <c r="BC72" s="11">
        <f>BC24+BC29+BC48+BC55+BC71</f>
        <v>30</v>
      </c>
      <c r="BD72" s="10">
        <f>BD24+BD29+BD48+BD55+BD71</f>
        <v>0</v>
      </c>
      <c r="BE72" s="7">
        <f>BE24+BE29+BE48+BE55+BE67+BE71</f>
        <v>7.1</v>
      </c>
      <c r="BF72" s="11">
        <f t="shared" ref="BF72:BO72" si="67">BF24+BF29+BF48+BF55+BF71</f>
        <v>15</v>
      </c>
      <c r="BG72" s="10">
        <f t="shared" si="67"/>
        <v>0</v>
      </c>
      <c r="BH72" s="11">
        <f t="shared" si="67"/>
        <v>0</v>
      </c>
      <c r="BI72" s="10">
        <f t="shared" si="67"/>
        <v>0</v>
      </c>
      <c r="BJ72" s="11">
        <f t="shared" si="67"/>
        <v>0</v>
      </c>
      <c r="BK72" s="10">
        <f t="shared" si="67"/>
        <v>0</v>
      </c>
      <c r="BL72" s="11">
        <f t="shared" si="67"/>
        <v>0</v>
      </c>
      <c r="BM72" s="10">
        <f t="shared" si="67"/>
        <v>0</v>
      </c>
      <c r="BN72" s="11">
        <f t="shared" si="67"/>
        <v>20</v>
      </c>
      <c r="BO72" s="10">
        <f t="shared" si="67"/>
        <v>0</v>
      </c>
      <c r="BP72" s="7">
        <f>BP24+BP29+BP48+BP55+BP67+BP71</f>
        <v>22.9</v>
      </c>
      <c r="BQ72" s="7">
        <f>BQ24+BQ29+BQ48+BQ55+BQ67+BQ71</f>
        <v>30</v>
      </c>
      <c r="BR72" s="11">
        <f>BR24+BR29+BR48+BR55+BR71</f>
        <v>0</v>
      </c>
      <c r="BS72" s="10">
        <f>BS24+BS29+BS48+BS55+BS71</f>
        <v>0</v>
      </c>
      <c r="BT72" s="11">
        <f>BT24+BT29+BT48+BT55+BT71</f>
        <v>0</v>
      </c>
      <c r="BU72" s="10">
        <f>BU24+BU29+BU48+BU55+BU71</f>
        <v>0</v>
      </c>
      <c r="BV72" s="7">
        <f>BV24+BV29+BV48+BV55+BV67+BV71</f>
        <v>0</v>
      </c>
      <c r="BW72" s="11">
        <f t="shared" ref="BW72:CF72" si="68">BW24+BW29+BW48+BW55+BW71</f>
        <v>0</v>
      </c>
      <c r="BX72" s="10">
        <f t="shared" si="68"/>
        <v>0</v>
      </c>
      <c r="BY72" s="11">
        <f t="shared" si="68"/>
        <v>0</v>
      </c>
      <c r="BZ72" s="10">
        <f t="shared" si="68"/>
        <v>0</v>
      </c>
      <c r="CA72" s="11">
        <f t="shared" si="68"/>
        <v>0</v>
      </c>
      <c r="CB72" s="10">
        <f t="shared" si="68"/>
        <v>0</v>
      </c>
      <c r="CC72" s="11">
        <f t="shared" si="68"/>
        <v>0</v>
      </c>
      <c r="CD72" s="10">
        <f t="shared" si="68"/>
        <v>0</v>
      </c>
      <c r="CE72" s="11">
        <f t="shared" si="68"/>
        <v>0</v>
      </c>
      <c r="CF72" s="10">
        <f t="shared" si="68"/>
        <v>0</v>
      </c>
      <c r="CG72" s="7">
        <f>CG24+CG29+CG48+CG55+CG67+CG71</f>
        <v>0</v>
      </c>
      <c r="CH72" s="7">
        <f>CH24+CH29+CH48+CH55+CH67+CH71</f>
        <v>0</v>
      </c>
    </row>
    <row r="74" spans="1:86" x14ac:dyDescent="0.25">
      <c r="D74" s="3" t="s">
        <v>22</v>
      </c>
      <c r="E74" s="3" t="s">
        <v>146</v>
      </c>
    </row>
    <row r="75" spans="1:86" x14ac:dyDescent="0.25">
      <c r="D75" s="3" t="s">
        <v>26</v>
      </c>
      <c r="E75" s="3" t="s">
        <v>147</v>
      </c>
    </row>
    <row r="76" spans="1:86" x14ac:dyDescent="0.25">
      <c r="D76" s="14" t="s">
        <v>32</v>
      </c>
      <c r="E76" s="14"/>
    </row>
    <row r="77" spans="1:86" x14ac:dyDescent="0.25">
      <c r="D77" s="3" t="s">
        <v>34</v>
      </c>
      <c r="E77" s="3" t="s">
        <v>148</v>
      </c>
    </row>
    <row r="78" spans="1:86" x14ac:dyDescent="0.25">
      <c r="D78" s="3" t="s">
        <v>35</v>
      </c>
      <c r="E78" s="3" t="s">
        <v>149</v>
      </c>
    </row>
    <row r="79" spans="1:86" x14ac:dyDescent="0.25">
      <c r="D79" s="14" t="s">
        <v>33</v>
      </c>
      <c r="E79" s="14"/>
    </row>
    <row r="80" spans="1:86" x14ac:dyDescent="0.25">
      <c r="D80" s="3" t="s">
        <v>36</v>
      </c>
      <c r="E80" s="3" t="s">
        <v>150</v>
      </c>
      <c r="M80" s="9"/>
      <c r="U80" s="9"/>
      <c r="AC80" s="9"/>
    </row>
    <row r="81" spans="4:5" x14ac:dyDescent="0.25">
      <c r="D81" s="3" t="s">
        <v>37</v>
      </c>
      <c r="E81" s="3" t="s">
        <v>151</v>
      </c>
    </row>
    <row r="82" spans="4:5" x14ac:dyDescent="0.25">
      <c r="D82" s="3" t="s">
        <v>38</v>
      </c>
      <c r="E82" s="3" t="s">
        <v>152</v>
      </c>
    </row>
    <row r="83" spans="4:5" x14ac:dyDescent="0.25">
      <c r="D83" s="3" t="s">
        <v>39</v>
      </c>
      <c r="E83" s="3" t="s">
        <v>153</v>
      </c>
    </row>
    <row r="84" spans="4:5" x14ac:dyDescent="0.25">
      <c r="D84" s="3" t="s">
        <v>40</v>
      </c>
      <c r="E84" s="3" t="s">
        <v>154</v>
      </c>
    </row>
  </sheetData>
  <mergeCells count="86"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AJ14:AM14"/>
    <mergeCell ref="AJ15:AK15"/>
    <mergeCell ref="BF15:BG15"/>
    <mergeCell ref="BH15:BI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A25:CH25"/>
    <mergeCell ref="A30:CH30"/>
    <mergeCell ref="A49:CH49"/>
    <mergeCell ref="A56:CH56"/>
    <mergeCell ref="A57:A58"/>
    <mergeCell ref="B57:B58"/>
    <mergeCell ref="A65:CH65"/>
    <mergeCell ref="A68:CH68"/>
    <mergeCell ref="D76:E76"/>
    <mergeCell ref="D79:E79"/>
    <mergeCell ref="A59:A60"/>
    <mergeCell ref="B59:B60"/>
    <mergeCell ref="A61:A62"/>
    <mergeCell ref="B61:B62"/>
    <mergeCell ref="A63:A64"/>
    <mergeCell ref="B63:B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pozyskiwanie i konwersja biomas</vt:lpstr>
      <vt:lpstr>systemy wykorzystania energii 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2021-06-01T18:41:48Z</dcterms:created>
  <dcterms:modified xsi:type="dcterms:W3CDTF">2021-06-01T18:41:48Z</dcterms:modified>
</cp:coreProperties>
</file>