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9EC2196A-55D0-4B99-A0DA-8C8423B75A89}" xr6:coauthVersionLast="45" xr6:coauthVersionMax="45" xr10:uidLastSave="{00000000-0000-0000-0000-000000000000}"/>
  <bookViews>
    <workbookView xWindow="-108" yWindow="-108" windowWidth="23256" windowHeight="12576"/>
  </bookViews>
  <sheets>
    <sheet name="Odnawialne źródła energ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J17" i="1"/>
  <c r="K17" i="1"/>
  <c r="L17" i="1"/>
  <c r="M17" i="1"/>
  <c r="N17" i="1"/>
  <c r="O17" i="1"/>
  <c r="P17" i="1"/>
  <c r="R17" i="1"/>
  <c r="AL17" i="1"/>
  <c r="BE17" i="1"/>
  <c r="BX17" i="1"/>
  <c r="CQ17" i="1"/>
  <c r="F17" i="1"/>
  <c r="DJ17" i="1"/>
  <c r="EC17" i="1"/>
  <c r="EV17" i="1"/>
  <c r="Q17" i="1"/>
  <c r="FO17" i="1"/>
  <c r="I18" i="1"/>
  <c r="J18" i="1"/>
  <c r="K18" i="1"/>
  <c r="L18" i="1"/>
  <c r="L27" i="1"/>
  <c r="M18" i="1"/>
  <c r="N18" i="1"/>
  <c r="O18" i="1"/>
  <c r="O27" i="1"/>
  <c r="P18" i="1"/>
  <c r="R18" i="1"/>
  <c r="AL18" i="1"/>
  <c r="BE18" i="1"/>
  <c r="BX18" i="1"/>
  <c r="CQ18" i="1"/>
  <c r="DJ18" i="1"/>
  <c r="EC18" i="1"/>
  <c r="EV18" i="1"/>
  <c r="FO18" i="1"/>
  <c r="I19" i="1"/>
  <c r="J19" i="1"/>
  <c r="K19" i="1"/>
  <c r="L19" i="1"/>
  <c r="M19" i="1"/>
  <c r="N19" i="1"/>
  <c r="O19" i="1"/>
  <c r="P19" i="1"/>
  <c r="R19" i="1"/>
  <c r="AL19" i="1"/>
  <c r="BE19" i="1"/>
  <c r="F19" i="1"/>
  <c r="BX19" i="1"/>
  <c r="CQ19" i="1"/>
  <c r="DJ19" i="1"/>
  <c r="G19" i="1"/>
  <c r="EC19" i="1"/>
  <c r="EV19" i="1"/>
  <c r="FO19" i="1"/>
  <c r="I20" i="1"/>
  <c r="J20" i="1"/>
  <c r="K20" i="1"/>
  <c r="L20" i="1"/>
  <c r="M20" i="1"/>
  <c r="M27" i="1"/>
  <c r="N20" i="1"/>
  <c r="O20" i="1"/>
  <c r="P20" i="1"/>
  <c r="R20" i="1"/>
  <c r="AL20" i="1"/>
  <c r="BE20" i="1"/>
  <c r="F20" i="1"/>
  <c r="BX20" i="1"/>
  <c r="CQ20" i="1"/>
  <c r="DJ20" i="1"/>
  <c r="EC20" i="1"/>
  <c r="EV20" i="1"/>
  <c r="FO20" i="1"/>
  <c r="G21" i="1"/>
  <c r="I21" i="1"/>
  <c r="H21" i="1"/>
  <c r="J21" i="1"/>
  <c r="K21" i="1"/>
  <c r="L21" i="1"/>
  <c r="M21" i="1"/>
  <c r="N21" i="1"/>
  <c r="O21" i="1"/>
  <c r="P21" i="1"/>
  <c r="R21" i="1"/>
  <c r="S21" i="1"/>
  <c r="AL21" i="1"/>
  <c r="AM21" i="1"/>
  <c r="AQ21" i="1"/>
  <c r="AQ27" i="1"/>
  <c r="BX21" i="1"/>
  <c r="CQ21" i="1"/>
  <c r="DJ21" i="1"/>
  <c r="EC21" i="1"/>
  <c r="EV21" i="1"/>
  <c r="FO21" i="1"/>
  <c r="I22" i="1"/>
  <c r="J22" i="1"/>
  <c r="K22" i="1"/>
  <c r="L22" i="1"/>
  <c r="M22" i="1"/>
  <c r="N22" i="1"/>
  <c r="O22" i="1"/>
  <c r="P22" i="1"/>
  <c r="R22" i="1"/>
  <c r="AL22" i="1"/>
  <c r="BE22" i="1"/>
  <c r="BX22" i="1"/>
  <c r="CQ22" i="1"/>
  <c r="DJ22" i="1"/>
  <c r="G22" i="1"/>
  <c r="EC22" i="1"/>
  <c r="EV22" i="1"/>
  <c r="FO22" i="1"/>
  <c r="I23" i="1"/>
  <c r="J23" i="1"/>
  <c r="K23" i="1"/>
  <c r="L23" i="1"/>
  <c r="M23" i="1"/>
  <c r="N23" i="1"/>
  <c r="O23" i="1"/>
  <c r="P23" i="1"/>
  <c r="R23" i="1"/>
  <c r="AL23" i="1"/>
  <c r="G23" i="1"/>
  <c r="BE23" i="1"/>
  <c r="BX23" i="1"/>
  <c r="CQ23" i="1"/>
  <c r="DJ23" i="1"/>
  <c r="EC23" i="1"/>
  <c r="EV23" i="1"/>
  <c r="FO23" i="1"/>
  <c r="G24" i="1"/>
  <c r="I24" i="1"/>
  <c r="H24" i="1"/>
  <c r="J24" i="1"/>
  <c r="K24" i="1"/>
  <c r="L24" i="1"/>
  <c r="M24" i="1"/>
  <c r="N24" i="1"/>
  <c r="O24" i="1"/>
  <c r="P24" i="1"/>
  <c r="R24" i="1"/>
  <c r="AL24" i="1"/>
  <c r="F24" i="1"/>
  <c r="BE24" i="1"/>
  <c r="Q24" i="1"/>
  <c r="BX24" i="1"/>
  <c r="CQ24" i="1"/>
  <c r="DJ24" i="1"/>
  <c r="EC24" i="1"/>
  <c r="EV24" i="1"/>
  <c r="FO24" i="1"/>
  <c r="F25" i="1"/>
  <c r="G25" i="1"/>
  <c r="I25" i="1"/>
  <c r="J25" i="1"/>
  <c r="H25" i="1"/>
  <c r="K25" i="1"/>
  <c r="M25" i="1"/>
  <c r="N25" i="1"/>
  <c r="O25" i="1"/>
  <c r="P25" i="1"/>
  <c r="P27" i="1"/>
  <c r="S25" i="1"/>
  <c r="AL25" i="1"/>
  <c r="BE25" i="1"/>
  <c r="BM25" i="1"/>
  <c r="BW25" i="1"/>
  <c r="BW27" i="1"/>
  <c r="BW133" i="1"/>
  <c r="BX25" i="1"/>
  <c r="CF25" i="1"/>
  <c r="CP25" i="1"/>
  <c r="CY25" i="1"/>
  <c r="L25" i="1"/>
  <c r="DI25" i="1"/>
  <c r="DJ25" i="1"/>
  <c r="EC25" i="1"/>
  <c r="EC27" i="1"/>
  <c r="EV25" i="1"/>
  <c r="FO25" i="1"/>
  <c r="F26" i="1"/>
  <c r="I26" i="1"/>
  <c r="J26" i="1"/>
  <c r="K26" i="1"/>
  <c r="K27" i="1"/>
  <c r="L26" i="1"/>
  <c r="M26" i="1"/>
  <c r="N26" i="1"/>
  <c r="N27" i="1"/>
  <c r="O26" i="1"/>
  <c r="P26" i="1"/>
  <c r="R26" i="1"/>
  <c r="AL26" i="1"/>
  <c r="BE26" i="1"/>
  <c r="BX26" i="1"/>
  <c r="CQ26" i="1"/>
  <c r="DJ26" i="1"/>
  <c r="EC26" i="1"/>
  <c r="EV26" i="1"/>
  <c r="FO26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R27" i="1"/>
  <c r="CS27" i="1"/>
  <c r="CS133" i="1"/>
  <c r="CT27" i="1"/>
  <c r="CU27" i="1"/>
  <c r="CV27" i="1"/>
  <c r="CW27" i="1"/>
  <c r="CX27" i="1"/>
  <c r="CY27" i="1"/>
  <c r="CZ27" i="1"/>
  <c r="DA27" i="1"/>
  <c r="DA133" i="1"/>
  <c r="DB27" i="1"/>
  <c r="DC27" i="1"/>
  <c r="DD27" i="1"/>
  <c r="DE27" i="1"/>
  <c r="DF27" i="1"/>
  <c r="DG27" i="1"/>
  <c r="DH27" i="1"/>
  <c r="DI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I29" i="1"/>
  <c r="J29" i="1"/>
  <c r="K29" i="1"/>
  <c r="L29" i="1"/>
  <c r="M29" i="1"/>
  <c r="N29" i="1"/>
  <c r="O29" i="1"/>
  <c r="O35" i="1"/>
  <c r="P29" i="1"/>
  <c r="P35" i="1"/>
  <c r="R29" i="1"/>
  <c r="AL29" i="1"/>
  <c r="BE29" i="1"/>
  <c r="BX29" i="1"/>
  <c r="CQ29" i="1"/>
  <c r="DJ29" i="1"/>
  <c r="EC29" i="1"/>
  <c r="EV29" i="1"/>
  <c r="EV35" i="1"/>
  <c r="FO29" i="1"/>
  <c r="I30" i="1"/>
  <c r="J30" i="1"/>
  <c r="K30" i="1"/>
  <c r="L30" i="1"/>
  <c r="L35" i="1"/>
  <c r="M30" i="1"/>
  <c r="N30" i="1"/>
  <c r="N35" i="1"/>
  <c r="O30" i="1"/>
  <c r="P30" i="1"/>
  <c r="R30" i="1"/>
  <c r="AL30" i="1"/>
  <c r="BE30" i="1"/>
  <c r="BX30" i="1"/>
  <c r="CQ30" i="1"/>
  <c r="CQ35" i="1"/>
  <c r="DJ30" i="1"/>
  <c r="EC30" i="1"/>
  <c r="EV30" i="1"/>
  <c r="FO30" i="1"/>
  <c r="G31" i="1"/>
  <c r="I31" i="1"/>
  <c r="H31" i="1"/>
  <c r="J31" i="1"/>
  <c r="K31" i="1"/>
  <c r="L31" i="1"/>
  <c r="M31" i="1"/>
  <c r="N31" i="1"/>
  <c r="O31" i="1"/>
  <c r="P31" i="1"/>
  <c r="R31" i="1"/>
  <c r="AL31" i="1"/>
  <c r="BE31" i="1"/>
  <c r="BX31" i="1"/>
  <c r="BX35" i="1"/>
  <c r="CQ31" i="1"/>
  <c r="F31" i="1"/>
  <c r="DJ31" i="1"/>
  <c r="EC31" i="1"/>
  <c r="EV31" i="1"/>
  <c r="Q31" i="1"/>
  <c r="FO31" i="1"/>
  <c r="I32" i="1"/>
  <c r="H32" i="1"/>
  <c r="J32" i="1"/>
  <c r="J35" i="1"/>
  <c r="K32" i="1"/>
  <c r="L32" i="1"/>
  <c r="M32" i="1"/>
  <c r="N32" i="1"/>
  <c r="O32" i="1"/>
  <c r="P32" i="1"/>
  <c r="R32" i="1"/>
  <c r="R35" i="1"/>
  <c r="AL32" i="1"/>
  <c r="BE32" i="1"/>
  <c r="BX32" i="1"/>
  <c r="CQ32" i="1"/>
  <c r="DJ32" i="1"/>
  <c r="EC32" i="1"/>
  <c r="EV32" i="1"/>
  <c r="FO32" i="1"/>
  <c r="I33" i="1"/>
  <c r="H33" i="1"/>
  <c r="J33" i="1"/>
  <c r="K33" i="1"/>
  <c r="L33" i="1"/>
  <c r="M33" i="1"/>
  <c r="N33" i="1"/>
  <c r="O33" i="1"/>
  <c r="P33" i="1"/>
  <c r="R33" i="1"/>
  <c r="AL33" i="1"/>
  <c r="BE33" i="1"/>
  <c r="BX33" i="1"/>
  <c r="CQ33" i="1"/>
  <c r="DJ33" i="1"/>
  <c r="G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BE34" i="1"/>
  <c r="BX34" i="1"/>
  <c r="CQ34" i="1"/>
  <c r="DJ34" i="1"/>
  <c r="EC34" i="1"/>
  <c r="EC35" i="1"/>
  <c r="EV34" i="1"/>
  <c r="FO34" i="1"/>
  <c r="K35" i="1"/>
  <c r="M35" i="1"/>
  <c r="S35" i="1"/>
  <c r="T35" i="1"/>
  <c r="U35" i="1"/>
  <c r="U133" i="1"/>
  <c r="V35" i="1"/>
  <c r="W35" i="1"/>
  <c r="X35" i="1"/>
  <c r="Y35" i="1"/>
  <c r="Z35" i="1"/>
  <c r="AA35" i="1"/>
  <c r="AA133" i="1"/>
  <c r="AB35" i="1"/>
  <c r="AC35" i="1"/>
  <c r="AC133" i="1"/>
  <c r="AD35" i="1"/>
  <c r="AE35" i="1"/>
  <c r="AF35" i="1"/>
  <c r="AG35" i="1"/>
  <c r="AH35" i="1"/>
  <c r="AI35" i="1"/>
  <c r="AI133" i="1"/>
  <c r="AJ35" i="1"/>
  <c r="AK35" i="1"/>
  <c r="AM35" i="1"/>
  <c r="AN35" i="1"/>
  <c r="AO35" i="1"/>
  <c r="AP35" i="1"/>
  <c r="AQ35" i="1"/>
  <c r="AR35" i="1"/>
  <c r="AS35" i="1"/>
  <c r="AS133" i="1"/>
  <c r="AT35" i="1"/>
  <c r="AU35" i="1"/>
  <c r="AV35" i="1"/>
  <c r="AW35" i="1"/>
  <c r="AX35" i="1"/>
  <c r="AY35" i="1"/>
  <c r="AY133" i="1"/>
  <c r="AZ35" i="1"/>
  <c r="BA35" i="1"/>
  <c r="BA133" i="1"/>
  <c r="BB35" i="1"/>
  <c r="BC35" i="1"/>
  <c r="BD35" i="1"/>
  <c r="BF35" i="1"/>
  <c r="BG35" i="1"/>
  <c r="BG133" i="1"/>
  <c r="BH35" i="1"/>
  <c r="BI35" i="1"/>
  <c r="BI133" i="1"/>
  <c r="BJ35" i="1"/>
  <c r="BK35" i="1"/>
  <c r="BL35" i="1"/>
  <c r="BM35" i="1"/>
  <c r="BN35" i="1"/>
  <c r="BO35" i="1"/>
  <c r="BO133" i="1"/>
  <c r="BP35" i="1"/>
  <c r="BQ35" i="1"/>
  <c r="BQ133" i="1"/>
  <c r="BR35" i="1"/>
  <c r="BS35" i="1"/>
  <c r="BT35" i="1"/>
  <c r="BU35" i="1"/>
  <c r="BV35" i="1"/>
  <c r="BW35" i="1"/>
  <c r="BY35" i="1"/>
  <c r="BY133" i="1"/>
  <c r="BZ35" i="1"/>
  <c r="CA35" i="1"/>
  <c r="CB35" i="1"/>
  <c r="CC35" i="1"/>
  <c r="CD35" i="1"/>
  <c r="CE35" i="1"/>
  <c r="CE133" i="1"/>
  <c r="CF35" i="1"/>
  <c r="CG35" i="1"/>
  <c r="CG133" i="1"/>
  <c r="CH35" i="1"/>
  <c r="CI35" i="1"/>
  <c r="CJ35" i="1"/>
  <c r="CK35" i="1"/>
  <c r="CL35" i="1"/>
  <c r="CM35" i="1"/>
  <c r="CM133" i="1"/>
  <c r="CN35" i="1"/>
  <c r="CO35" i="1"/>
  <c r="CO133" i="1"/>
  <c r="CP35" i="1"/>
  <c r="CR35" i="1"/>
  <c r="CS35" i="1"/>
  <c r="CT35" i="1"/>
  <c r="CU35" i="1"/>
  <c r="CU133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G37" i="1"/>
  <c r="I37" i="1"/>
  <c r="J37" i="1"/>
  <c r="K37" i="1"/>
  <c r="L37" i="1"/>
  <c r="M37" i="1"/>
  <c r="N37" i="1"/>
  <c r="O37" i="1"/>
  <c r="P37" i="1"/>
  <c r="R37" i="1"/>
  <c r="AL37" i="1"/>
  <c r="BE37" i="1"/>
  <c r="BX37" i="1"/>
  <c r="CQ37" i="1"/>
  <c r="DJ37" i="1"/>
  <c r="EC37" i="1"/>
  <c r="EV37" i="1"/>
  <c r="FO37" i="1"/>
  <c r="I38" i="1"/>
  <c r="J38" i="1"/>
  <c r="H38" i="1"/>
  <c r="K38" i="1"/>
  <c r="L38" i="1"/>
  <c r="M38" i="1"/>
  <c r="N38" i="1"/>
  <c r="O38" i="1"/>
  <c r="P38" i="1"/>
  <c r="R38" i="1"/>
  <c r="AL38" i="1"/>
  <c r="BE38" i="1"/>
  <c r="Q38" i="1"/>
  <c r="BX38" i="1"/>
  <c r="CQ38" i="1"/>
  <c r="F38" i="1"/>
  <c r="DJ38" i="1"/>
  <c r="G38" i="1"/>
  <c r="EC38" i="1"/>
  <c r="EV38" i="1"/>
  <c r="FO38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J40" i="1"/>
  <c r="K40" i="1"/>
  <c r="L40" i="1"/>
  <c r="M40" i="1"/>
  <c r="N40" i="1"/>
  <c r="O40" i="1"/>
  <c r="P40" i="1"/>
  <c r="H40" i="1"/>
  <c r="R40" i="1"/>
  <c r="AL40" i="1"/>
  <c r="BE40" i="1"/>
  <c r="BX40" i="1"/>
  <c r="CQ40" i="1"/>
  <c r="DJ40" i="1"/>
  <c r="EC40" i="1"/>
  <c r="F40" i="1"/>
  <c r="EV40" i="1"/>
  <c r="FO40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Q41" i="1"/>
  <c r="FO41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DJ42" i="1"/>
  <c r="EC42" i="1"/>
  <c r="EV42" i="1"/>
  <c r="FO42" i="1"/>
  <c r="I43" i="1"/>
  <c r="H43" i="1"/>
  <c r="J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G43" i="1"/>
  <c r="FO43" i="1"/>
  <c r="I44" i="1"/>
  <c r="J44" i="1"/>
  <c r="K44" i="1"/>
  <c r="L44" i="1"/>
  <c r="M44" i="1"/>
  <c r="N44" i="1"/>
  <c r="O44" i="1"/>
  <c r="P44" i="1"/>
  <c r="R44" i="1"/>
  <c r="AL44" i="1"/>
  <c r="G44" i="1"/>
  <c r="BE44" i="1"/>
  <c r="BX44" i="1"/>
  <c r="CQ44" i="1"/>
  <c r="DJ44" i="1"/>
  <c r="EC44" i="1"/>
  <c r="EV44" i="1"/>
  <c r="FO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H46" i="1"/>
  <c r="R46" i="1"/>
  <c r="AL46" i="1"/>
  <c r="BE46" i="1"/>
  <c r="Q46" i="1"/>
  <c r="BX46" i="1"/>
  <c r="CQ46" i="1"/>
  <c r="F46" i="1"/>
  <c r="DJ46" i="1"/>
  <c r="G46" i="1"/>
  <c r="EC46" i="1"/>
  <c r="EV46" i="1"/>
  <c r="FO46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DJ47" i="1"/>
  <c r="EC47" i="1"/>
  <c r="EV47" i="1"/>
  <c r="FO47" i="1"/>
  <c r="I48" i="1"/>
  <c r="J48" i="1"/>
  <c r="K48" i="1"/>
  <c r="L48" i="1"/>
  <c r="M48" i="1"/>
  <c r="N48" i="1"/>
  <c r="O48" i="1"/>
  <c r="P48" i="1"/>
  <c r="H48" i="1"/>
  <c r="R48" i="1"/>
  <c r="AL48" i="1"/>
  <c r="G48" i="1"/>
  <c r="BE48" i="1"/>
  <c r="BX48" i="1"/>
  <c r="CQ48" i="1"/>
  <c r="DJ48" i="1"/>
  <c r="EC48" i="1"/>
  <c r="F48" i="1"/>
  <c r="EV48" i="1"/>
  <c r="FO48" i="1"/>
  <c r="I49" i="1"/>
  <c r="H49" i="1"/>
  <c r="J49" i="1"/>
  <c r="K49" i="1"/>
  <c r="L49" i="1"/>
  <c r="M49" i="1"/>
  <c r="N49" i="1"/>
  <c r="O49" i="1"/>
  <c r="P49" i="1"/>
  <c r="R49" i="1"/>
  <c r="AL49" i="1"/>
  <c r="BE49" i="1"/>
  <c r="BX49" i="1"/>
  <c r="CQ49" i="1"/>
  <c r="DJ49" i="1"/>
  <c r="EC49" i="1"/>
  <c r="EV49" i="1"/>
  <c r="Q49" i="1"/>
  <c r="FO49" i="1"/>
  <c r="I50" i="1"/>
  <c r="J50" i="1"/>
  <c r="K50" i="1"/>
  <c r="L50" i="1"/>
  <c r="M50" i="1"/>
  <c r="N50" i="1"/>
  <c r="O50" i="1"/>
  <c r="P50" i="1"/>
  <c r="R50" i="1"/>
  <c r="AL50" i="1"/>
  <c r="BE50" i="1"/>
  <c r="F50" i="1"/>
  <c r="BX50" i="1"/>
  <c r="CQ50" i="1"/>
  <c r="DJ50" i="1"/>
  <c r="EC50" i="1"/>
  <c r="EV50" i="1"/>
  <c r="FO50" i="1"/>
  <c r="I51" i="1"/>
  <c r="H51" i="1"/>
  <c r="J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G51" i="1"/>
  <c r="FO51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G53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K54" i="1"/>
  <c r="L54" i="1"/>
  <c r="M54" i="1"/>
  <c r="N54" i="1"/>
  <c r="O54" i="1"/>
  <c r="P54" i="1"/>
  <c r="H54" i="1"/>
  <c r="R54" i="1"/>
  <c r="AL54" i="1"/>
  <c r="Q54" i="1"/>
  <c r="BE54" i="1"/>
  <c r="BX54" i="1"/>
  <c r="CQ54" i="1"/>
  <c r="F54" i="1"/>
  <c r="DJ54" i="1"/>
  <c r="G54" i="1"/>
  <c r="EC54" i="1"/>
  <c r="EV54" i="1"/>
  <c r="FO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DJ55" i="1"/>
  <c r="EC55" i="1"/>
  <c r="EV55" i="1"/>
  <c r="FO55" i="1"/>
  <c r="I56" i="1"/>
  <c r="J56" i="1"/>
  <c r="K56" i="1"/>
  <c r="L56" i="1"/>
  <c r="M56" i="1"/>
  <c r="N56" i="1"/>
  <c r="O56" i="1"/>
  <c r="P56" i="1"/>
  <c r="H56" i="1"/>
  <c r="R56" i="1"/>
  <c r="AL56" i="1"/>
  <c r="G56" i="1"/>
  <c r="BE56" i="1"/>
  <c r="BX56" i="1"/>
  <c r="CQ56" i="1"/>
  <c r="DJ56" i="1"/>
  <c r="EC56" i="1"/>
  <c r="F56" i="1"/>
  <c r="EV56" i="1"/>
  <c r="FO56" i="1"/>
  <c r="I57" i="1"/>
  <c r="H57" i="1"/>
  <c r="J57" i="1"/>
  <c r="K57" i="1"/>
  <c r="L57" i="1"/>
  <c r="M57" i="1"/>
  <c r="N57" i="1"/>
  <c r="O57" i="1"/>
  <c r="P57" i="1"/>
  <c r="R57" i="1"/>
  <c r="AL57" i="1"/>
  <c r="BE57" i="1"/>
  <c r="BX57" i="1"/>
  <c r="CQ57" i="1"/>
  <c r="DJ57" i="1"/>
  <c r="EC57" i="1"/>
  <c r="EV57" i="1"/>
  <c r="Q57" i="1"/>
  <c r="FO57" i="1"/>
  <c r="I58" i="1"/>
  <c r="J58" i="1"/>
  <c r="K58" i="1"/>
  <c r="L58" i="1"/>
  <c r="M58" i="1"/>
  <c r="N58" i="1"/>
  <c r="O58" i="1"/>
  <c r="P58" i="1"/>
  <c r="R58" i="1"/>
  <c r="AL58" i="1"/>
  <c r="BE58" i="1"/>
  <c r="F58" i="1"/>
  <c r="BX58" i="1"/>
  <c r="CQ58" i="1"/>
  <c r="DJ58" i="1"/>
  <c r="EC58" i="1"/>
  <c r="EV58" i="1"/>
  <c r="FO58" i="1"/>
  <c r="I59" i="1"/>
  <c r="H59" i="1"/>
  <c r="J59" i="1"/>
  <c r="K59" i="1"/>
  <c r="L59" i="1"/>
  <c r="M59" i="1"/>
  <c r="N59" i="1"/>
  <c r="O59" i="1"/>
  <c r="P59" i="1"/>
  <c r="R59" i="1"/>
  <c r="AL59" i="1"/>
  <c r="BE59" i="1"/>
  <c r="BX59" i="1"/>
  <c r="CQ59" i="1"/>
  <c r="DJ59" i="1"/>
  <c r="EC59" i="1"/>
  <c r="EV59" i="1"/>
  <c r="G59" i="1"/>
  <c r="FO59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DJ60" i="1"/>
  <c r="EC60" i="1"/>
  <c r="EV60" i="1"/>
  <c r="FO60" i="1"/>
  <c r="G61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DJ61" i="1"/>
  <c r="EC61" i="1"/>
  <c r="EV61" i="1"/>
  <c r="FO61" i="1"/>
  <c r="I62" i="1"/>
  <c r="J62" i="1"/>
  <c r="K62" i="1"/>
  <c r="L62" i="1"/>
  <c r="M62" i="1"/>
  <c r="N62" i="1"/>
  <c r="O62" i="1"/>
  <c r="P62" i="1"/>
  <c r="H62" i="1"/>
  <c r="R62" i="1"/>
  <c r="AL62" i="1"/>
  <c r="Q62" i="1"/>
  <c r="BE62" i="1"/>
  <c r="BX62" i="1"/>
  <c r="CQ62" i="1"/>
  <c r="F62" i="1"/>
  <c r="DJ62" i="1"/>
  <c r="G62" i="1"/>
  <c r="EC62" i="1"/>
  <c r="EV62" i="1"/>
  <c r="FO62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DJ63" i="1"/>
  <c r="EC63" i="1"/>
  <c r="EV63" i="1"/>
  <c r="FO63" i="1"/>
  <c r="I64" i="1"/>
  <c r="J64" i="1"/>
  <c r="K64" i="1"/>
  <c r="L64" i="1"/>
  <c r="M64" i="1"/>
  <c r="N64" i="1"/>
  <c r="O64" i="1"/>
  <c r="P64" i="1"/>
  <c r="H64" i="1"/>
  <c r="R64" i="1"/>
  <c r="AL64" i="1"/>
  <c r="G64" i="1"/>
  <c r="BE64" i="1"/>
  <c r="BX64" i="1"/>
  <c r="CQ64" i="1"/>
  <c r="DJ64" i="1"/>
  <c r="EC64" i="1"/>
  <c r="F64" i="1"/>
  <c r="EV64" i="1"/>
  <c r="FO64" i="1"/>
  <c r="I65" i="1"/>
  <c r="H65" i="1"/>
  <c r="J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Q65" i="1"/>
  <c r="FO65" i="1"/>
  <c r="I66" i="1"/>
  <c r="J66" i="1"/>
  <c r="K66" i="1"/>
  <c r="L66" i="1"/>
  <c r="M66" i="1"/>
  <c r="N66" i="1"/>
  <c r="O66" i="1"/>
  <c r="P66" i="1"/>
  <c r="R66" i="1"/>
  <c r="AL66" i="1"/>
  <c r="BE66" i="1"/>
  <c r="F66" i="1"/>
  <c r="BX66" i="1"/>
  <c r="CQ66" i="1"/>
  <c r="DJ66" i="1"/>
  <c r="EC66" i="1"/>
  <c r="EV66" i="1"/>
  <c r="FO66" i="1"/>
  <c r="I67" i="1"/>
  <c r="H67" i="1"/>
  <c r="J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G67" i="1"/>
  <c r="FO67" i="1"/>
  <c r="I68" i="1"/>
  <c r="J68" i="1"/>
  <c r="K68" i="1"/>
  <c r="L68" i="1"/>
  <c r="M68" i="1"/>
  <c r="N68" i="1"/>
  <c r="O68" i="1"/>
  <c r="P68" i="1"/>
  <c r="R68" i="1"/>
  <c r="AL68" i="1"/>
  <c r="BE68" i="1"/>
  <c r="BX68" i="1"/>
  <c r="CQ68" i="1"/>
  <c r="DJ68" i="1"/>
  <c r="EC68" i="1"/>
  <c r="EV68" i="1"/>
  <c r="FO68" i="1"/>
  <c r="G69" i="1"/>
  <c r="I69" i="1"/>
  <c r="J69" i="1"/>
  <c r="K69" i="1"/>
  <c r="L69" i="1"/>
  <c r="M69" i="1"/>
  <c r="N69" i="1"/>
  <c r="O69" i="1"/>
  <c r="P69" i="1"/>
  <c r="R69" i="1"/>
  <c r="AL69" i="1"/>
  <c r="Q69" i="1"/>
  <c r="BE69" i="1"/>
  <c r="BX69" i="1"/>
  <c r="CQ69" i="1"/>
  <c r="DJ69" i="1"/>
  <c r="EC69" i="1"/>
  <c r="EV69" i="1"/>
  <c r="FO69" i="1"/>
  <c r="I70" i="1"/>
  <c r="J70" i="1"/>
  <c r="K70" i="1"/>
  <c r="L70" i="1"/>
  <c r="M70" i="1"/>
  <c r="N70" i="1"/>
  <c r="O70" i="1"/>
  <c r="P70" i="1"/>
  <c r="H70" i="1"/>
  <c r="R70" i="1"/>
  <c r="AL70" i="1"/>
  <c r="Q70" i="1"/>
  <c r="BE70" i="1"/>
  <c r="BX70" i="1"/>
  <c r="CQ70" i="1"/>
  <c r="F70" i="1"/>
  <c r="DJ70" i="1"/>
  <c r="G70" i="1"/>
  <c r="EC70" i="1"/>
  <c r="EV70" i="1"/>
  <c r="FO70" i="1"/>
  <c r="I71" i="1"/>
  <c r="J71" i="1"/>
  <c r="K71" i="1"/>
  <c r="L71" i="1"/>
  <c r="M71" i="1"/>
  <c r="N71" i="1"/>
  <c r="O71" i="1"/>
  <c r="P71" i="1"/>
  <c r="R71" i="1"/>
  <c r="AL71" i="1"/>
  <c r="BE71" i="1"/>
  <c r="BX71" i="1"/>
  <c r="CQ71" i="1"/>
  <c r="DJ71" i="1"/>
  <c r="EC71" i="1"/>
  <c r="EV71" i="1"/>
  <c r="FO71" i="1"/>
  <c r="I72" i="1"/>
  <c r="J72" i="1"/>
  <c r="K72" i="1"/>
  <c r="L72" i="1"/>
  <c r="M72" i="1"/>
  <c r="N72" i="1"/>
  <c r="O72" i="1"/>
  <c r="P72" i="1"/>
  <c r="H72" i="1"/>
  <c r="R72" i="1"/>
  <c r="AL72" i="1"/>
  <c r="G72" i="1"/>
  <c r="BE72" i="1"/>
  <c r="BX72" i="1"/>
  <c r="CQ72" i="1"/>
  <c r="DJ72" i="1"/>
  <c r="EC72" i="1"/>
  <c r="F72" i="1"/>
  <c r="EV72" i="1"/>
  <c r="FO72" i="1"/>
  <c r="I73" i="1"/>
  <c r="H73" i="1"/>
  <c r="J73" i="1"/>
  <c r="K73" i="1"/>
  <c r="L73" i="1"/>
  <c r="M73" i="1"/>
  <c r="N73" i="1"/>
  <c r="O73" i="1"/>
  <c r="P73" i="1"/>
  <c r="Q73" i="1"/>
  <c r="R73" i="1"/>
  <c r="AL73" i="1"/>
  <c r="BE73" i="1"/>
  <c r="BX73" i="1"/>
  <c r="CQ73" i="1"/>
  <c r="DJ73" i="1"/>
  <c r="EC73" i="1"/>
  <c r="EV73" i="1"/>
  <c r="FO73" i="1"/>
  <c r="I74" i="1"/>
  <c r="J74" i="1"/>
  <c r="K74" i="1"/>
  <c r="L74" i="1"/>
  <c r="M74" i="1"/>
  <c r="N74" i="1"/>
  <c r="O74" i="1"/>
  <c r="P74" i="1"/>
  <c r="R74" i="1"/>
  <c r="AL74" i="1"/>
  <c r="BE74" i="1"/>
  <c r="F74" i="1"/>
  <c r="BX74" i="1"/>
  <c r="CQ74" i="1"/>
  <c r="DJ74" i="1"/>
  <c r="EC74" i="1"/>
  <c r="EV74" i="1"/>
  <c r="FO74" i="1"/>
  <c r="I75" i="1"/>
  <c r="H75" i="1"/>
  <c r="J75" i="1"/>
  <c r="K75" i="1"/>
  <c r="L75" i="1"/>
  <c r="M75" i="1"/>
  <c r="N75" i="1"/>
  <c r="O75" i="1"/>
  <c r="P75" i="1"/>
  <c r="R75" i="1"/>
  <c r="AL75" i="1"/>
  <c r="BE75" i="1"/>
  <c r="BX75" i="1"/>
  <c r="CQ75" i="1"/>
  <c r="DJ75" i="1"/>
  <c r="EC75" i="1"/>
  <c r="EV75" i="1"/>
  <c r="G75" i="1"/>
  <c r="FO75" i="1"/>
  <c r="I76" i="1"/>
  <c r="J76" i="1"/>
  <c r="K76" i="1"/>
  <c r="L76" i="1"/>
  <c r="M76" i="1"/>
  <c r="N76" i="1"/>
  <c r="O76" i="1"/>
  <c r="P76" i="1"/>
  <c r="R76" i="1"/>
  <c r="AL76" i="1"/>
  <c r="G76" i="1"/>
  <c r="BE76" i="1"/>
  <c r="BX76" i="1"/>
  <c r="CQ76" i="1"/>
  <c r="DJ76" i="1"/>
  <c r="EC76" i="1"/>
  <c r="EV76" i="1"/>
  <c r="FO76" i="1"/>
  <c r="G77" i="1"/>
  <c r="I77" i="1"/>
  <c r="J77" i="1"/>
  <c r="K77" i="1"/>
  <c r="L77" i="1"/>
  <c r="M77" i="1"/>
  <c r="N77" i="1"/>
  <c r="O77" i="1"/>
  <c r="P77" i="1"/>
  <c r="R77" i="1"/>
  <c r="AL77" i="1"/>
  <c r="Q77" i="1"/>
  <c r="BE77" i="1"/>
  <c r="BX77" i="1"/>
  <c r="CQ77" i="1"/>
  <c r="DJ77" i="1"/>
  <c r="EC77" i="1"/>
  <c r="EV77" i="1"/>
  <c r="FO77" i="1"/>
  <c r="G78" i="1"/>
  <c r="I78" i="1"/>
  <c r="J78" i="1"/>
  <c r="K78" i="1"/>
  <c r="L78" i="1"/>
  <c r="M78" i="1"/>
  <c r="N78" i="1"/>
  <c r="O78" i="1"/>
  <c r="P78" i="1"/>
  <c r="R78" i="1"/>
  <c r="S78" i="1"/>
  <c r="AL78" i="1"/>
  <c r="BE78" i="1"/>
  <c r="BF78" i="1"/>
  <c r="BJ78" i="1"/>
  <c r="BX78" i="1"/>
  <c r="CQ78" i="1"/>
  <c r="Q78" i="1"/>
  <c r="DJ78" i="1"/>
  <c r="EC78" i="1"/>
  <c r="EV78" i="1"/>
  <c r="FO78" i="1"/>
  <c r="G79" i="1"/>
  <c r="I79" i="1"/>
  <c r="J79" i="1"/>
  <c r="K79" i="1"/>
  <c r="L79" i="1"/>
  <c r="M79" i="1"/>
  <c r="N79" i="1"/>
  <c r="O79" i="1"/>
  <c r="P79" i="1"/>
  <c r="R79" i="1"/>
  <c r="S79" i="1"/>
  <c r="AL79" i="1"/>
  <c r="BE79" i="1"/>
  <c r="BF79" i="1"/>
  <c r="BH79" i="1"/>
  <c r="BJ79" i="1"/>
  <c r="BX79" i="1"/>
  <c r="CQ79" i="1"/>
  <c r="DJ79" i="1"/>
  <c r="EC79" i="1"/>
  <c r="EV79" i="1"/>
  <c r="FO79" i="1"/>
  <c r="G80" i="1"/>
  <c r="I80" i="1"/>
  <c r="J80" i="1"/>
  <c r="K80" i="1"/>
  <c r="L80" i="1"/>
  <c r="M80" i="1"/>
  <c r="N80" i="1"/>
  <c r="O80" i="1"/>
  <c r="P80" i="1"/>
  <c r="R80" i="1"/>
  <c r="S80" i="1"/>
  <c r="AL80" i="1"/>
  <c r="BE80" i="1"/>
  <c r="BX80" i="1"/>
  <c r="BY80" i="1"/>
  <c r="CC80" i="1"/>
  <c r="CQ80" i="1"/>
  <c r="DJ80" i="1"/>
  <c r="EC80" i="1"/>
  <c r="EV80" i="1"/>
  <c r="FO80" i="1"/>
  <c r="G81" i="1"/>
  <c r="I81" i="1"/>
  <c r="J81" i="1"/>
  <c r="K81" i="1"/>
  <c r="L81" i="1"/>
  <c r="M81" i="1"/>
  <c r="N81" i="1"/>
  <c r="O81" i="1"/>
  <c r="P81" i="1"/>
  <c r="R81" i="1"/>
  <c r="S81" i="1"/>
  <c r="AL81" i="1"/>
  <c r="BE81" i="1"/>
  <c r="BX81" i="1"/>
  <c r="CQ81" i="1"/>
  <c r="CR81" i="1"/>
  <c r="CV81" i="1"/>
  <c r="DJ81" i="1"/>
  <c r="EC81" i="1"/>
  <c r="EV81" i="1"/>
  <c r="FO81" i="1"/>
  <c r="G82" i="1"/>
  <c r="J82" i="1"/>
  <c r="K82" i="1"/>
  <c r="L82" i="1"/>
  <c r="M82" i="1"/>
  <c r="N82" i="1"/>
  <c r="O82" i="1"/>
  <c r="P82" i="1"/>
  <c r="S82" i="1"/>
  <c r="AL82" i="1"/>
  <c r="BE82" i="1"/>
  <c r="BX82" i="1"/>
  <c r="CQ82" i="1"/>
  <c r="CR82" i="1"/>
  <c r="I82" i="1"/>
  <c r="H82" i="1"/>
  <c r="CV82" i="1"/>
  <c r="CW82" i="1"/>
  <c r="DI82" i="1"/>
  <c r="R82" i="1"/>
  <c r="DJ82" i="1"/>
  <c r="EC82" i="1"/>
  <c r="EV82" i="1"/>
  <c r="FO82" i="1"/>
  <c r="G83" i="1"/>
  <c r="K83" i="1"/>
  <c r="L83" i="1"/>
  <c r="M83" i="1"/>
  <c r="N83" i="1"/>
  <c r="O83" i="1"/>
  <c r="P83" i="1"/>
  <c r="S83" i="1"/>
  <c r="AL83" i="1"/>
  <c r="BE83" i="1"/>
  <c r="BX83" i="1"/>
  <c r="CQ83" i="1"/>
  <c r="DJ83" i="1"/>
  <c r="DK83" i="1"/>
  <c r="I83" i="1"/>
  <c r="DM83" i="1"/>
  <c r="DO83" i="1"/>
  <c r="DP83" i="1"/>
  <c r="EB83" i="1"/>
  <c r="EV83" i="1"/>
  <c r="FO83" i="1"/>
  <c r="G84" i="1"/>
  <c r="I84" i="1"/>
  <c r="H84" i="1"/>
  <c r="J84" i="1"/>
  <c r="K84" i="1"/>
  <c r="L84" i="1"/>
  <c r="M84" i="1"/>
  <c r="N84" i="1"/>
  <c r="O84" i="1"/>
  <c r="P84" i="1"/>
  <c r="S84" i="1"/>
  <c r="AL84" i="1"/>
  <c r="BE84" i="1"/>
  <c r="BX84" i="1"/>
  <c r="CQ84" i="1"/>
  <c r="DJ84" i="1"/>
  <c r="DK84" i="1"/>
  <c r="DK91" i="1"/>
  <c r="DO84" i="1"/>
  <c r="EC84" i="1"/>
  <c r="Q84" i="1"/>
  <c r="DP84" i="1"/>
  <c r="EB84" i="1"/>
  <c r="R84" i="1"/>
  <c r="EV84" i="1"/>
  <c r="FO84" i="1"/>
  <c r="G85" i="1"/>
  <c r="K85" i="1"/>
  <c r="L85" i="1"/>
  <c r="M85" i="1"/>
  <c r="N85" i="1"/>
  <c r="O85" i="1"/>
  <c r="P85" i="1"/>
  <c r="P91" i="1"/>
  <c r="R85" i="1"/>
  <c r="S85" i="1"/>
  <c r="AL85" i="1"/>
  <c r="Q85" i="1"/>
  <c r="BE85" i="1"/>
  <c r="BX85" i="1"/>
  <c r="CQ85" i="1"/>
  <c r="DJ85" i="1"/>
  <c r="DK85" i="1"/>
  <c r="I85" i="1"/>
  <c r="DM85" i="1"/>
  <c r="J85" i="1"/>
  <c r="H85" i="1"/>
  <c r="DO85" i="1"/>
  <c r="EC85" i="1"/>
  <c r="EV85" i="1"/>
  <c r="FO85" i="1"/>
  <c r="G86" i="1"/>
  <c r="J86" i="1"/>
  <c r="K86" i="1"/>
  <c r="L86" i="1"/>
  <c r="M86" i="1"/>
  <c r="N86" i="1"/>
  <c r="O86" i="1"/>
  <c r="P86" i="1"/>
  <c r="R86" i="1"/>
  <c r="S86" i="1"/>
  <c r="AL86" i="1"/>
  <c r="Q86" i="1"/>
  <c r="BE86" i="1"/>
  <c r="BX86" i="1"/>
  <c r="CQ86" i="1"/>
  <c r="DJ86" i="1"/>
  <c r="DK86" i="1"/>
  <c r="I86" i="1"/>
  <c r="H86" i="1"/>
  <c r="DM86" i="1"/>
  <c r="DO86" i="1"/>
  <c r="EC86" i="1"/>
  <c r="EV86" i="1"/>
  <c r="FO86" i="1"/>
  <c r="G87" i="1"/>
  <c r="J87" i="1"/>
  <c r="K87" i="1"/>
  <c r="L87" i="1"/>
  <c r="M87" i="1"/>
  <c r="N87" i="1"/>
  <c r="O87" i="1"/>
  <c r="P87" i="1"/>
  <c r="R87" i="1"/>
  <c r="S87" i="1"/>
  <c r="AL87" i="1"/>
  <c r="BE87" i="1"/>
  <c r="BX87" i="1"/>
  <c r="CQ87" i="1"/>
  <c r="DJ87" i="1"/>
  <c r="EC87" i="1"/>
  <c r="ED87" i="1"/>
  <c r="EH87" i="1"/>
  <c r="EV87" i="1"/>
  <c r="FO87" i="1"/>
  <c r="G88" i="1"/>
  <c r="I88" i="1"/>
  <c r="K88" i="1"/>
  <c r="L88" i="1"/>
  <c r="M88" i="1"/>
  <c r="N88" i="1"/>
  <c r="O88" i="1"/>
  <c r="P88" i="1"/>
  <c r="R88" i="1"/>
  <c r="S88" i="1"/>
  <c r="AL88" i="1"/>
  <c r="BE88" i="1"/>
  <c r="BX88" i="1"/>
  <c r="CQ88" i="1"/>
  <c r="DJ88" i="1"/>
  <c r="EC88" i="1"/>
  <c r="Q88" i="1"/>
  <c r="ED88" i="1"/>
  <c r="EF88" i="1"/>
  <c r="J88" i="1"/>
  <c r="EH88" i="1"/>
  <c r="EV88" i="1"/>
  <c r="FO88" i="1"/>
  <c r="G89" i="1"/>
  <c r="K89" i="1"/>
  <c r="L89" i="1"/>
  <c r="M89" i="1"/>
  <c r="N89" i="1"/>
  <c r="O89" i="1"/>
  <c r="P89" i="1"/>
  <c r="R89" i="1"/>
  <c r="S89" i="1"/>
  <c r="AL89" i="1"/>
  <c r="BE89" i="1"/>
  <c r="BX89" i="1"/>
  <c r="CQ89" i="1"/>
  <c r="DJ89" i="1"/>
  <c r="EC89" i="1"/>
  <c r="Q89" i="1"/>
  <c r="EV89" i="1"/>
  <c r="EW89" i="1"/>
  <c r="EW91" i="1"/>
  <c r="EW133" i="1"/>
  <c r="EY89" i="1"/>
  <c r="J89" i="1"/>
  <c r="FA89" i="1"/>
  <c r="FO89" i="1"/>
  <c r="G90" i="1"/>
  <c r="I90" i="1"/>
  <c r="H90" i="1"/>
  <c r="K90" i="1"/>
  <c r="L90" i="1"/>
  <c r="M90" i="1"/>
  <c r="N90" i="1"/>
  <c r="O90" i="1"/>
  <c r="P90" i="1"/>
  <c r="R90" i="1"/>
  <c r="S90" i="1"/>
  <c r="AL90" i="1"/>
  <c r="BE90" i="1"/>
  <c r="BX90" i="1"/>
  <c r="CQ90" i="1"/>
  <c r="DJ90" i="1"/>
  <c r="EC90" i="1"/>
  <c r="Q90" i="1"/>
  <c r="EV90" i="1"/>
  <c r="EW90" i="1"/>
  <c r="EY90" i="1"/>
  <c r="J90" i="1"/>
  <c r="FA90" i="1"/>
  <c r="FO90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F91" i="1"/>
  <c r="BG91" i="1"/>
  <c r="BH91" i="1"/>
  <c r="BI91" i="1"/>
  <c r="BJ91" i="1"/>
  <c r="BK91" i="1"/>
  <c r="BL91" i="1"/>
  <c r="BL133" i="1"/>
  <c r="BM91" i="1"/>
  <c r="BN91" i="1"/>
  <c r="BO91" i="1"/>
  <c r="BP91" i="1"/>
  <c r="BQ91" i="1"/>
  <c r="BR91" i="1"/>
  <c r="BS91" i="1"/>
  <c r="BT91" i="1"/>
  <c r="BT133" i="1"/>
  <c r="BU91" i="1"/>
  <c r="BV91" i="1"/>
  <c r="BW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R91" i="1"/>
  <c r="CS91" i="1"/>
  <c r="CT91" i="1"/>
  <c r="CU91" i="1"/>
  <c r="CV91" i="1"/>
  <c r="CW91" i="1"/>
  <c r="CX91" i="1"/>
  <c r="CY91" i="1"/>
  <c r="CZ91" i="1"/>
  <c r="DA91" i="1"/>
  <c r="DB91" i="1"/>
  <c r="DB133" i="1"/>
  <c r="DC91" i="1"/>
  <c r="DD91" i="1"/>
  <c r="DE91" i="1"/>
  <c r="DF91" i="1"/>
  <c r="DG91" i="1"/>
  <c r="DH91" i="1"/>
  <c r="DJ91" i="1"/>
  <c r="DL91" i="1"/>
  <c r="DN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X91" i="1"/>
  <c r="EX133" i="1"/>
  <c r="EY91" i="1"/>
  <c r="EZ91" i="1"/>
  <c r="FA91" i="1"/>
  <c r="FB91" i="1"/>
  <c r="FC91" i="1"/>
  <c r="FD91" i="1"/>
  <c r="FE91" i="1"/>
  <c r="FF91" i="1"/>
  <c r="FF133" i="1"/>
  <c r="FG91" i="1"/>
  <c r="FH91" i="1"/>
  <c r="FI91" i="1"/>
  <c r="FJ91" i="1"/>
  <c r="FK91" i="1"/>
  <c r="FL91" i="1"/>
  <c r="FM91" i="1"/>
  <c r="FN91" i="1"/>
  <c r="FN133" i="1"/>
  <c r="I93" i="1"/>
  <c r="J93" i="1"/>
  <c r="K93" i="1"/>
  <c r="L93" i="1"/>
  <c r="M93" i="1"/>
  <c r="N93" i="1"/>
  <c r="O93" i="1"/>
  <c r="P93" i="1"/>
  <c r="R93" i="1"/>
  <c r="AL93" i="1"/>
  <c r="F93" i="1"/>
  <c r="BE93" i="1"/>
  <c r="BX93" i="1"/>
  <c r="CQ93" i="1"/>
  <c r="DJ93" i="1"/>
  <c r="EC93" i="1"/>
  <c r="EV93" i="1"/>
  <c r="FO93" i="1"/>
  <c r="I94" i="1"/>
  <c r="J94" i="1"/>
  <c r="K94" i="1"/>
  <c r="L94" i="1"/>
  <c r="M94" i="1"/>
  <c r="N94" i="1"/>
  <c r="O94" i="1"/>
  <c r="P94" i="1"/>
  <c r="R94" i="1"/>
  <c r="AL94" i="1"/>
  <c r="BE94" i="1"/>
  <c r="BX94" i="1"/>
  <c r="CQ94" i="1"/>
  <c r="DJ94" i="1"/>
  <c r="G94" i="1"/>
  <c r="EC94" i="1"/>
  <c r="EV94" i="1"/>
  <c r="FO94" i="1"/>
  <c r="I95" i="1"/>
  <c r="J95" i="1"/>
  <c r="H95" i="1"/>
  <c r="K95" i="1"/>
  <c r="L95" i="1"/>
  <c r="M95" i="1"/>
  <c r="N95" i="1"/>
  <c r="O95" i="1"/>
  <c r="P95" i="1"/>
  <c r="R95" i="1"/>
  <c r="AL95" i="1"/>
  <c r="BE95" i="1"/>
  <c r="BX95" i="1"/>
  <c r="CQ95" i="1"/>
  <c r="F95" i="1"/>
  <c r="DJ95" i="1"/>
  <c r="G95" i="1"/>
  <c r="EC95" i="1"/>
  <c r="EV95" i="1"/>
  <c r="FO95" i="1"/>
  <c r="I96" i="1"/>
  <c r="J96" i="1"/>
  <c r="K96" i="1"/>
  <c r="L96" i="1"/>
  <c r="M96" i="1"/>
  <c r="N96" i="1"/>
  <c r="O96" i="1"/>
  <c r="P96" i="1"/>
  <c r="R96" i="1"/>
  <c r="AL96" i="1"/>
  <c r="BE96" i="1"/>
  <c r="BX96" i="1"/>
  <c r="CQ96" i="1"/>
  <c r="DJ96" i="1"/>
  <c r="EC96" i="1"/>
  <c r="EV96" i="1"/>
  <c r="FO96" i="1"/>
  <c r="I97" i="1"/>
  <c r="J97" i="1"/>
  <c r="K97" i="1"/>
  <c r="L97" i="1"/>
  <c r="M97" i="1"/>
  <c r="N97" i="1"/>
  <c r="O97" i="1"/>
  <c r="P97" i="1"/>
  <c r="H97" i="1"/>
  <c r="R97" i="1"/>
  <c r="AL97" i="1"/>
  <c r="BE97" i="1"/>
  <c r="BX97" i="1"/>
  <c r="CQ97" i="1"/>
  <c r="F97" i="1"/>
  <c r="DJ97" i="1"/>
  <c r="EC97" i="1"/>
  <c r="EV97" i="1"/>
  <c r="FO97" i="1"/>
  <c r="I98" i="1"/>
  <c r="H98" i="1"/>
  <c r="J98" i="1"/>
  <c r="K98" i="1"/>
  <c r="L98" i="1"/>
  <c r="M98" i="1"/>
  <c r="N98" i="1"/>
  <c r="O98" i="1"/>
  <c r="P98" i="1"/>
  <c r="R98" i="1"/>
  <c r="AL98" i="1"/>
  <c r="BE98" i="1"/>
  <c r="BX98" i="1"/>
  <c r="CQ98" i="1"/>
  <c r="DJ98" i="1"/>
  <c r="EC98" i="1"/>
  <c r="EV98" i="1"/>
  <c r="Q98" i="1"/>
  <c r="FO98" i="1"/>
  <c r="I99" i="1"/>
  <c r="J99" i="1"/>
  <c r="K99" i="1"/>
  <c r="L99" i="1"/>
  <c r="M99" i="1"/>
  <c r="N99" i="1"/>
  <c r="O99" i="1"/>
  <c r="P99" i="1"/>
  <c r="R99" i="1"/>
  <c r="AL99" i="1"/>
  <c r="BE99" i="1"/>
  <c r="F99" i="1"/>
  <c r="BX99" i="1"/>
  <c r="CQ99" i="1"/>
  <c r="DJ99" i="1"/>
  <c r="EC99" i="1"/>
  <c r="EV99" i="1"/>
  <c r="FO99" i="1"/>
  <c r="I100" i="1"/>
  <c r="J100" i="1"/>
  <c r="K100" i="1"/>
  <c r="L100" i="1"/>
  <c r="M100" i="1"/>
  <c r="N100" i="1"/>
  <c r="O100" i="1"/>
  <c r="P100" i="1"/>
  <c r="R100" i="1"/>
  <c r="AL100" i="1"/>
  <c r="BE100" i="1"/>
  <c r="BX100" i="1"/>
  <c r="CQ100" i="1"/>
  <c r="DJ100" i="1"/>
  <c r="G100" i="1"/>
  <c r="EC100" i="1"/>
  <c r="EV100" i="1"/>
  <c r="FO100" i="1"/>
  <c r="I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K102" i="1"/>
  <c r="L102" i="1"/>
  <c r="M102" i="1"/>
  <c r="N102" i="1"/>
  <c r="O102" i="1"/>
  <c r="P102" i="1"/>
  <c r="R102" i="1"/>
  <c r="AL102" i="1"/>
  <c r="BE102" i="1"/>
  <c r="BX102" i="1"/>
  <c r="CQ102" i="1"/>
  <c r="DJ102" i="1"/>
  <c r="G102" i="1"/>
  <c r="EC102" i="1"/>
  <c r="EV102" i="1"/>
  <c r="FO102" i="1"/>
  <c r="I103" i="1"/>
  <c r="J103" i="1"/>
  <c r="H103" i="1"/>
  <c r="K103" i="1"/>
  <c r="L103" i="1"/>
  <c r="M103" i="1"/>
  <c r="N103" i="1"/>
  <c r="O103" i="1"/>
  <c r="P103" i="1"/>
  <c r="R103" i="1"/>
  <c r="AL103" i="1"/>
  <c r="BE103" i="1"/>
  <c r="BX103" i="1"/>
  <c r="CQ103" i="1"/>
  <c r="F103" i="1"/>
  <c r="DJ103" i="1"/>
  <c r="G103" i="1"/>
  <c r="EC103" i="1"/>
  <c r="EV103" i="1"/>
  <c r="FO103" i="1"/>
  <c r="I104" i="1"/>
  <c r="J104" i="1"/>
  <c r="K104" i="1"/>
  <c r="L104" i="1"/>
  <c r="M104" i="1"/>
  <c r="N104" i="1"/>
  <c r="O104" i="1"/>
  <c r="P104" i="1"/>
  <c r="R104" i="1"/>
  <c r="AL104" i="1"/>
  <c r="BE104" i="1"/>
  <c r="BX104" i="1"/>
  <c r="CQ104" i="1"/>
  <c r="DJ104" i="1"/>
  <c r="EC104" i="1"/>
  <c r="EV104" i="1"/>
  <c r="FO104" i="1"/>
  <c r="I105" i="1"/>
  <c r="J105" i="1"/>
  <c r="K105" i="1"/>
  <c r="L105" i="1"/>
  <c r="M105" i="1"/>
  <c r="N105" i="1"/>
  <c r="O105" i="1"/>
  <c r="P105" i="1"/>
  <c r="H105" i="1"/>
  <c r="R105" i="1"/>
  <c r="AL105" i="1"/>
  <c r="G105" i="1"/>
  <c r="BE105" i="1"/>
  <c r="BX105" i="1"/>
  <c r="CQ105" i="1"/>
  <c r="DJ105" i="1"/>
  <c r="EC105" i="1"/>
  <c r="F105" i="1"/>
  <c r="EV105" i="1"/>
  <c r="FO105" i="1"/>
  <c r="I106" i="1"/>
  <c r="H106" i="1"/>
  <c r="J106" i="1"/>
  <c r="K106" i="1"/>
  <c r="L106" i="1"/>
  <c r="M106" i="1"/>
  <c r="N106" i="1"/>
  <c r="O106" i="1"/>
  <c r="P106" i="1"/>
  <c r="R106" i="1"/>
  <c r="AL106" i="1"/>
  <c r="BE106" i="1"/>
  <c r="BX106" i="1"/>
  <c r="CQ106" i="1"/>
  <c r="DJ106" i="1"/>
  <c r="EC106" i="1"/>
  <c r="EV106" i="1"/>
  <c r="Q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F107" i="1"/>
  <c r="BX107" i="1"/>
  <c r="CQ107" i="1"/>
  <c r="DJ107" i="1"/>
  <c r="EC107" i="1"/>
  <c r="EV107" i="1"/>
  <c r="FO107" i="1"/>
  <c r="I108" i="1"/>
  <c r="H108" i="1"/>
  <c r="J108" i="1"/>
  <c r="K108" i="1"/>
  <c r="L108" i="1"/>
  <c r="M108" i="1"/>
  <c r="N108" i="1"/>
  <c r="O108" i="1"/>
  <c r="P108" i="1"/>
  <c r="R108" i="1"/>
  <c r="AL108" i="1"/>
  <c r="BE108" i="1"/>
  <c r="BX108" i="1"/>
  <c r="CQ108" i="1"/>
  <c r="DJ108" i="1"/>
  <c r="G108" i="1"/>
  <c r="EC108" i="1"/>
  <c r="EV108" i="1"/>
  <c r="Q108" i="1"/>
  <c r="FO108" i="1"/>
  <c r="I109" i="1"/>
  <c r="J109" i="1"/>
  <c r="K109" i="1"/>
  <c r="L109" i="1"/>
  <c r="M109" i="1"/>
  <c r="N109" i="1"/>
  <c r="O109" i="1"/>
  <c r="P109" i="1"/>
  <c r="R109" i="1"/>
  <c r="AL109" i="1"/>
  <c r="BE109" i="1"/>
  <c r="BX109" i="1"/>
  <c r="CQ109" i="1"/>
  <c r="DJ109" i="1"/>
  <c r="EC109" i="1"/>
  <c r="EV109" i="1"/>
  <c r="FO109" i="1"/>
  <c r="I110" i="1"/>
  <c r="J110" i="1"/>
  <c r="K110" i="1"/>
  <c r="L110" i="1"/>
  <c r="M110" i="1"/>
  <c r="N110" i="1"/>
  <c r="O110" i="1"/>
  <c r="P110" i="1"/>
  <c r="R110" i="1"/>
  <c r="AL110" i="1"/>
  <c r="BE110" i="1"/>
  <c r="BX110" i="1"/>
  <c r="CQ110" i="1"/>
  <c r="DJ110" i="1"/>
  <c r="G110" i="1"/>
  <c r="EC110" i="1"/>
  <c r="EV110" i="1"/>
  <c r="FO110" i="1"/>
  <c r="I111" i="1"/>
  <c r="J111" i="1"/>
  <c r="K111" i="1"/>
  <c r="L111" i="1"/>
  <c r="M111" i="1"/>
  <c r="N111" i="1"/>
  <c r="O111" i="1"/>
  <c r="P111" i="1"/>
  <c r="H111" i="1"/>
  <c r="R111" i="1"/>
  <c r="AL111" i="1"/>
  <c r="BE111" i="1"/>
  <c r="BX111" i="1"/>
  <c r="CQ111" i="1"/>
  <c r="F111" i="1"/>
  <c r="DJ111" i="1"/>
  <c r="G111" i="1"/>
  <c r="EC111" i="1"/>
  <c r="EV111" i="1"/>
  <c r="FO111" i="1"/>
  <c r="I112" i="1"/>
  <c r="J112" i="1"/>
  <c r="K112" i="1"/>
  <c r="L112" i="1"/>
  <c r="M112" i="1"/>
  <c r="N112" i="1"/>
  <c r="O112" i="1"/>
  <c r="P112" i="1"/>
  <c r="R112" i="1"/>
  <c r="AL112" i="1"/>
  <c r="BE112" i="1"/>
  <c r="BX112" i="1"/>
  <c r="CQ112" i="1"/>
  <c r="DJ112" i="1"/>
  <c r="EC112" i="1"/>
  <c r="EV112" i="1"/>
  <c r="FO112" i="1"/>
  <c r="I113" i="1"/>
  <c r="J113" i="1"/>
  <c r="K113" i="1"/>
  <c r="L113" i="1"/>
  <c r="M113" i="1"/>
  <c r="N113" i="1"/>
  <c r="O113" i="1"/>
  <c r="P113" i="1"/>
  <c r="H113" i="1"/>
  <c r="R113" i="1"/>
  <c r="AL113" i="1"/>
  <c r="G113" i="1"/>
  <c r="BE113" i="1"/>
  <c r="BX113" i="1"/>
  <c r="CQ113" i="1"/>
  <c r="DJ113" i="1"/>
  <c r="EC113" i="1"/>
  <c r="F113" i="1"/>
  <c r="EV113" i="1"/>
  <c r="FO113" i="1"/>
  <c r="I114" i="1"/>
  <c r="H114" i="1"/>
  <c r="J114" i="1"/>
  <c r="K114" i="1"/>
  <c r="L114" i="1"/>
  <c r="M114" i="1"/>
  <c r="N114" i="1"/>
  <c r="O114" i="1"/>
  <c r="P114" i="1"/>
  <c r="R114" i="1"/>
  <c r="AL114" i="1"/>
  <c r="BE114" i="1"/>
  <c r="BX114" i="1"/>
  <c r="CQ114" i="1"/>
  <c r="DJ114" i="1"/>
  <c r="EC114" i="1"/>
  <c r="EV114" i="1"/>
  <c r="Q114" i="1"/>
  <c r="FO114" i="1"/>
  <c r="I115" i="1"/>
  <c r="J115" i="1"/>
  <c r="K115" i="1"/>
  <c r="L115" i="1"/>
  <c r="M115" i="1"/>
  <c r="N115" i="1"/>
  <c r="O115" i="1"/>
  <c r="P115" i="1"/>
  <c r="R115" i="1"/>
  <c r="AL115" i="1"/>
  <c r="BE115" i="1"/>
  <c r="F115" i="1"/>
  <c r="BX115" i="1"/>
  <c r="CQ115" i="1"/>
  <c r="DJ115" i="1"/>
  <c r="EC115" i="1"/>
  <c r="EV115" i="1"/>
  <c r="FO115" i="1"/>
  <c r="I116" i="1"/>
  <c r="H116" i="1"/>
  <c r="J116" i="1"/>
  <c r="K116" i="1"/>
  <c r="L116" i="1"/>
  <c r="M116" i="1"/>
  <c r="N116" i="1"/>
  <c r="O116" i="1"/>
  <c r="P116" i="1"/>
  <c r="R116" i="1"/>
  <c r="AL116" i="1"/>
  <c r="BE116" i="1"/>
  <c r="BX116" i="1"/>
  <c r="CQ116" i="1"/>
  <c r="DJ116" i="1"/>
  <c r="G116" i="1"/>
  <c r="EC116" i="1"/>
  <c r="EV116" i="1"/>
  <c r="Q116" i="1"/>
  <c r="FO116" i="1"/>
  <c r="I117" i="1"/>
  <c r="J117" i="1"/>
  <c r="K117" i="1"/>
  <c r="L117" i="1"/>
  <c r="M117" i="1"/>
  <c r="N117" i="1"/>
  <c r="O117" i="1"/>
  <c r="P117" i="1"/>
  <c r="R117" i="1"/>
  <c r="AL117" i="1"/>
  <c r="BE117" i="1"/>
  <c r="BX117" i="1"/>
  <c r="CQ117" i="1"/>
  <c r="DJ117" i="1"/>
  <c r="EC117" i="1"/>
  <c r="EV117" i="1"/>
  <c r="FO117" i="1"/>
  <c r="I118" i="1"/>
  <c r="J118" i="1"/>
  <c r="K118" i="1"/>
  <c r="L118" i="1"/>
  <c r="M118" i="1"/>
  <c r="N118" i="1"/>
  <c r="O118" i="1"/>
  <c r="P118" i="1"/>
  <c r="R118" i="1"/>
  <c r="AL118" i="1"/>
  <c r="BE118" i="1"/>
  <c r="G118" i="1"/>
  <c r="BX118" i="1"/>
  <c r="CQ118" i="1"/>
  <c r="DJ118" i="1"/>
  <c r="EC118" i="1"/>
  <c r="EV118" i="1"/>
  <c r="FO118" i="1"/>
  <c r="I119" i="1"/>
  <c r="J119" i="1"/>
  <c r="H119" i="1"/>
  <c r="K119" i="1"/>
  <c r="L119" i="1"/>
  <c r="M119" i="1"/>
  <c r="N119" i="1"/>
  <c r="O119" i="1"/>
  <c r="P119" i="1"/>
  <c r="R119" i="1"/>
  <c r="AL119" i="1"/>
  <c r="Q119" i="1"/>
  <c r="BE119" i="1"/>
  <c r="BX119" i="1"/>
  <c r="CQ119" i="1"/>
  <c r="DJ119" i="1"/>
  <c r="EC119" i="1"/>
  <c r="G119" i="1"/>
  <c r="EV119" i="1"/>
  <c r="FO119" i="1"/>
  <c r="I120" i="1"/>
  <c r="H120" i="1"/>
  <c r="J120" i="1"/>
  <c r="K120" i="1"/>
  <c r="L120" i="1"/>
  <c r="M120" i="1"/>
  <c r="N120" i="1"/>
  <c r="O120" i="1"/>
  <c r="P120" i="1"/>
  <c r="R120" i="1"/>
  <c r="AL120" i="1"/>
  <c r="BE120" i="1"/>
  <c r="BX120" i="1"/>
  <c r="CQ120" i="1"/>
  <c r="DJ120" i="1"/>
  <c r="EC120" i="1"/>
  <c r="EV120" i="1"/>
  <c r="FO120" i="1"/>
  <c r="I121" i="1"/>
  <c r="J121" i="1"/>
  <c r="K121" i="1"/>
  <c r="L121" i="1"/>
  <c r="M121" i="1"/>
  <c r="N121" i="1"/>
  <c r="H121" i="1"/>
  <c r="O121" i="1"/>
  <c r="P121" i="1"/>
  <c r="R121" i="1"/>
  <c r="AL121" i="1"/>
  <c r="BE121" i="1"/>
  <c r="BX121" i="1"/>
  <c r="F121" i="1"/>
  <c r="CQ121" i="1"/>
  <c r="DJ121" i="1"/>
  <c r="EC121" i="1"/>
  <c r="EV121" i="1"/>
  <c r="FO121" i="1"/>
  <c r="I122" i="1"/>
  <c r="H122" i="1"/>
  <c r="J122" i="1"/>
  <c r="K122" i="1"/>
  <c r="L122" i="1"/>
  <c r="M122" i="1"/>
  <c r="N122" i="1"/>
  <c r="O122" i="1"/>
  <c r="P122" i="1"/>
  <c r="R122" i="1"/>
  <c r="AL122" i="1"/>
  <c r="BE122" i="1"/>
  <c r="BX122" i="1"/>
  <c r="CQ122" i="1"/>
  <c r="DJ122" i="1"/>
  <c r="EC122" i="1"/>
  <c r="EV122" i="1"/>
  <c r="FO122" i="1"/>
  <c r="I123" i="1"/>
  <c r="H123" i="1"/>
  <c r="J123" i="1"/>
  <c r="K123" i="1"/>
  <c r="L123" i="1"/>
  <c r="M123" i="1"/>
  <c r="N123" i="1"/>
  <c r="O123" i="1"/>
  <c r="P123" i="1"/>
  <c r="R123" i="1"/>
  <c r="AL123" i="1"/>
  <c r="BE123" i="1"/>
  <c r="F123" i="1"/>
  <c r="BX123" i="1"/>
  <c r="CQ123" i="1"/>
  <c r="DJ123" i="1"/>
  <c r="EC123" i="1"/>
  <c r="EV123" i="1"/>
  <c r="FO123" i="1"/>
  <c r="I124" i="1"/>
  <c r="J124" i="1"/>
  <c r="K124" i="1"/>
  <c r="L124" i="1"/>
  <c r="M124" i="1"/>
  <c r="N124" i="1"/>
  <c r="O124" i="1"/>
  <c r="P124" i="1"/>
  <c r="R124" i="1"/>
  <c r="AL124" i="1"/>
  <c r="BE124" i="1"/>
  <c r="BX124" i="1"/>
  <c r="CQ124" i="1"/>
  <c r="F124" i="1"/>
  <c r="DJ124" i="1"/>
  <c r="EC124" i="1"/>
  <c r="EV124" i="1"/>
  <c r="FO124" i="1"/>
  <c r="I126" i="1"/>
  <c r="J126" i="1"/>
  <c r="J127" i="1"/>
  <c r="K126" i="1"/>
  <c r="L126" i="1"/>
  <c r="L127" i="1"/>
  <c r="M126" i="1"/>
  <c r="N126" i="1"/>
  <c r="N127" i="1"/>
  <c r="O126" i="1"/>
  <c r="P126" i="1"/>
  <c r="P127" i="1"/>
  <c r="R126" i="1"/>
  <c r="R127" i="1"/>
  <c r="AL126" i="1"/>
  <c r="BE126" i="1"/>
  <c r="BX126" i="1"/>
  <c r="CQ126" i="1"/>
  <c r="DJ126" i="1"/>
  <c r="EC126" i="1"/>
  <c r="EV126" i="1"/>
  <c r="EV127" i="1"/>
  <c r="FO126" i="1"/>
  <c r="FO127" i="1"/>
  <c r="K127" i="1"/>
  <c r="M127" i="1"/>
  <c r="O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U133" i="1"/>
  <c r="EW127" i="1"/>
  <c r="EX127" i="1"/>
  <c r="EY127" i="1"/>
  <c r="EZ127" i="1"/>
  <c r="FA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I129" i="1"/>
  <c r="J129" i="1"/>
  <c r="K129" i="1"/>
  <c r="L129" i="1"/>
  <c r="M129" i="1"/>
  <c r="M132" i="1"/>
  <c r="N129" i="1"/>
  <c r="O129" i="1"/>
  <c r="P129" i="1"/>
  <c r="R129" i="1"/>
  <c r="AL129" i="1"/>
  <c r="BE129" i="1"/>
  <c r="BX129" i="1"/>
  <c r="BX132" i="1"/>
  <c r="CQ129" i="1"/>
  <c r="DJ129" i="1"/>
  <c r="EC129" i="1"/>
  <c r="EV129" i="1"/>
  <c r="FO129" i="1"/>
  <c r="I130" i="1"/>
  <c r="H130" i="1"/>
  <c r="J130" i="1"/>
  <c r="J132" i="1"/>
  <c r="K130" i="1"/>
  <c r="L130" i="1"/>
  <c r="L132" i="1"/>
  <c r="M130" i="1"/>
  <c r="N130" i="1"/>
  <c r="O130" i="1"/>
  <c r="P130" i="1"/>
  <c r="P132" i="1"/>
  <c r="R130" i="1"/>
  <c r="R132" i="1"/>
  <c r="AL130" i="1"/>
  <c r="BE130" i="1"/>
  <c r="Q130" i="1"/>
  <c r="BX130" i="1"/>
  <c r="CQ130" i="1"/>
  <c r="DJ130" i="1"/>
  <c r="EC130" i="1"/>
  <c r="EC132" i="1"/>
  <c r="EV130" i="1"/>
  <c r="EV132" i="1"/>
  <c r="FO130" i="1"/>
  <c r="FO132" i="1"/>
  <c r="I131" i="1"/>
  <c r="J131" i="1"/>
  <c r="K131" i="1"/>
  <c r="K132" i="1"/>
  <c r="L131" i="1"/>
  <c r="M131" i="1"/>
  <c r="N131" i="1"/>
  <c r="O131" i="1"/>
  <c r="O132" i="1"/>
  <c r="P131" i="1"/>
  <c r="R131" i="1"/>
  <c r="AL131" i="1"/>
  <c r="BE131" i="1"/>
  <c r="G131" i="1"/>
  <c r="BX131" i="1"/>
  <c r="CQ131" i="1"/>
  <c r="DJ131" i="1"/>
  <c r="EC131" i="1"/>
  <c r="EV131" i="1"/>
  <c r="FO131" i="1"/>
  <c r="N132" i="1"/>
  <c r="S132" i="1"/>
  <c r="T132" i="1"/>
  <c r="U132" i="1"/>
  <c r="V132" i="1"/>
  <c r="V133" i="1"/>
  <c r="W132" i="1"/>
  <c r="X132" i="1"/>
  <c r="Y132" i="1"/>
  <c r="Z132" i="1"/>
  <c r="AA132" i="1"/>
  <c r="AB132" i="1"/>
  <c r="AC132" i="1"/>
  <c r="AD132" i="1"/>
  <c r="AD133" i="1"/>
  <c r="AE132" i="1"/>
  <c r="AF132" i="1"/>
  <c r="AF133" i="1"/>
  <c r="AG132" i="1"/>
  <c r="AH132" i="1"/>
  <c r="AH133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T133" i="1"/>
  <c r="AU132" i="1"/>
  <c r="AV132" i="1"/>
  <c r="AV133" i="1"/>
  <c r="AW132" i="1"/>
  <c r="AX132" i="1"/>
  <c r="AX133" i="1"/>
  <c r="AY132" i="1"/>
  <c r="AZ132" i="1"/>
  <c r="BA132" i="1"/>
  <c r="BB132" i="1"/>
  <c r="BC132" i="1"/>
  <c r="BD132" i="1"/>
  <c r="BD133" i="1"/>
  <c r="BF132" i="1"/>
  <c r="BF133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S133" i="1"/>
  <c r="BT132" i="1"/>
  <c r="BU132" i="1"/>
  <c r="BV132" i="1"/>
  <c r="BW132" i="1"/>
  <c r="BY132" i="1"/>
  <c r="BZ132" i="1"/>
  <c r="CA132" i="1"/>
  <c r="CA133" i="1"/>
  <c r="CB132" i="1"/>
  <c r="CC132" i="1"/>
  <c r="CD132" i="1"/>
  <c r="CD133" i="1"/>
  <c r="CE132" i="1"/>
  <c r="CF132" i="1"/>
  <c r="CG132" i="1"/>
  <c r="CH132" i="1"/>
  <c r="CI132" i="1"/>
  <c r="CJ132" i="1"/>
  <c r="CK132" i="1"/>
  <c r="CL132" i="1"/>
  <c r="CL133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X133" i="1"/>
  <c r="CY132" i="1"/>
  <c r="CY133" i="1"/>
  <c r="CZ132" i="1"/>
  <c r="DA132" i="1"/>
  <c r="DB132" i="1"/>
  <c r="DC132" i="1"/>
  <c r="DD132" i="1"/>
  <c r="DE132" i="1"/>
  <c r="DF132" i="1"/>
  <c r="DF133" i="1"/>
  <c r="DG132" i="1"/>
  <c r="DG133" i="1"/>
  <c r="DH132" i="1"/>
  <c r="DI132" i="1"/>
  <c r="DJ132" i="1"/>
  <c r="DK132" i="1"/>
  <c r="DL132" i="1"/>
  <c r="DM132" i="1"/>
  <c r="DN132" i="1"/>
  <c r="DN133" i="1"/>
  <c r="DO132" i="1"/>
  <c r="DP132" i="1"/>
  <c r="DQ132" i="1"/>
  <c r="DR132" i="1"/>
  <c r="DR133" i="1"/>
  <c r="DS132" i="1"/>
  <c r="DT132" i="1"/>
  <c r="DU132" i="1"/>
  <c r="DV132" i="1"/>
  <c r="DV133" i="1"/>
  <c r="DW132" i="1"/>
  <c r="DW133" i="1"/>
  <c r="DX132" i="1"/>
  <c r="DY132" i="1"/>
  <c r="DZ132" i="1"/>
  <c r="DZ133" i="1"/>
  <c r="EA132" i="1"/>
  <c r="EB132" i="1"/>
  <c r="ED132" i="1"/>
  <c r="EE132" i="1"/>
  <c r="EF132" i="1"/>
  <c r="EG132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J132" i="1"/>
  <c r="FK132" i="1"/>
  <c r="FL132" i="1"/>
  <c r="FM132" i="1"/>
  <c r="FN132" i="1"/>
  <c r="T133" i="1"/>
  <c r="X133" i="1"/>
  <c r="Y133" i="1"/>
  <c r="Z133" i="1"/>
  <c r="AB133" i="1"/>
  <c r="AG133" i="1"/>
  <c r="AJ133" i="1"/>
  <c r="AN133" i="1"/>
  <c r="AO133" i="1"/>
  <c r="AP133" i="1"/>
  <c r="AR133" i="1"/>
  <c r="AW133" i="1"/>
  <c r="AZ133" i="1"/>
  <c r="BB133" i="1"/>
  <c r="BH133" i="1"/>
  <c r="BJ133" i="1"/>
  <c r="BM133" i="1"/>
  <c r="BN133" i="1"/>
  <c r="BP133" i="1"/>
  <c r="BR133" i="1"/>
  <c r="BU133" i="1"/>
  <c r="BV133" i="1"/>
  <c r="BZ133" i="1"/>
  <c r="CB133" i="1"/>
  <c r="CC133" i="1"/>
  <c r="CF133" i="1"/>
  <c r="CH133" i="1"/>
  <c r="CI133" i="1"/>
  <c r="CJ133" i="1"/>
  <c r="CK133" i="1"/>
  <c r="CN133" i="1"/>
  <c r="CR133" i="1"/>
  <c r="CT133" i="1"/>
  <c r="CV133" i="1"/>
  <c r="CW133" i="1"/>
  <c r="CZ133" i="1"/>
  <c r="DC133" i="1"/>
  <c r="DD133" i="1"/>
  <c r="DE133" i="1"/>
  <c r="DH133" i="1"/>
  <c r="DK133" i="1"/>
  <c r="DL133" i="1"/>
  <c r="DP133" i="1"/>
  <c r="DQ133" i="1"/>
  <c r="DS133" i="1"/>
  <c r="DT133" i="1"/>
  <c r="DU133" i="1"/>
  <c r="DX133" i="1"/>
  <c r="DY133" i="1"/>
  <c r="EA133" i="1"/>
  <c r="EE133" i="1"/>
  <c r="EF133" i="1"/>
  <c r="EG133" i="1"/>
  <c r="EH133" i="1"/>
  <c r="EI133" i="1"/>
  <c r="EJ133" i="1"/>
  <c r="EK133" i="1"/>
  <c r="EL133" i="1"/>
  <c r="EM133" i="1"/>
  <c r="EN133" i="1"/>
  <c r="EO133" i="1"/>
  <c r="EP133" i="1"/>
  <c r="EQ133" i="1"/>
  <c r="ER133" i="1"/>
  <c r="ES133" i="1"/>
  <c r="ET133" i="1"/>
  <c r="EY133" i="1"/>
  <c r="EZ133" i="1"/>
  <c r="FA133" i="1"/>
  <c r="FB133" i="1"/>
  <c r="FC133" i="1"/>
  <c r="FD133" i="1"/>
  <c r="FE133" i="1"/>
  <c r="FG133" i="1"/>
  <c r="FH133" i="1"/>
  <c r="FI133" i="1"/>
  <c r="FJ133" i="1"/>
  <c r="FK133" i="1"/>
  <c r="FL133" i="1"/>
  <c r="FM133" i="1"/>
  <c r="P133" i="1"/>
  <c r="J91" i="1"/>
  <c r="H41" i="1"/>
  <c r="G112" i="1"/>
  <c r="Q112" i="1"/>
  <c r="F112" i="1"/>
  <c r="G104" i="1"/>
  <c r="Q104" i="1"/>
  <c r="F104" i="1"/>
  <c r="Q100" i="1"/>
  <c r="H100" i="1"/>
  <c r="G96" i="1"/>
  <c r="Q96" i="1"/>
  <c r="F96" i="1"/>
  <c r="Q95" i="1"/>
  <c r="EV91" i="1"/>
  <c r="I89" i="1"/>
  <c r="H89" i="1"/>
  <c r="Q81" i="1"/>
  <c r="H80" i="1"/>
  <c r="H76" i="1"/>
  <c r="H68" i="1"/>
  <c r="H60" i="1"/>
  <c r="H52" i="1"/>
  <c r="H44" i="1"/>
  <c r="O91" i="1"/>
  <c r="O133" i="1"/>
  <c r="AK133" i="1"/>
  <c r="G34" i="1"/>
  <c r="G32" i="1"/>
  <c r="Q29" i="1"/>
  <c r="I35" i="1"/>
  <c r="H29" i="1"/>
  <c r="F22" i="1"/>
  <c r="G20" i="1"/>
  <c r="BX27" i="1"/>
  <c r="Q20" i="1"/>
  <c r="G18" i="1"/>
  <c r="DJ27" i="1"/>
  <c r="F32" i="1"/>
  <c r="Q32" i="1"/>
  <c r="F122" i="1"/>
  <c r="G122" i="1"/>
  <c r="Q115" i="1"/>
  <c r="H112" i="1"/>
  <c r="Q111" i="1"/>
  <c r="Q107" i="1"/>
  <c r="H104" i="1"/>
  <c r="Q103" i="1"/>
  <c r="Q99" i="1"/>
  <c r="H96" i="1"/>
  <c r="Q87" i="1"/>
  <c r="EB91" i="1"/>
  <c r="EB133" i="1"/>
  <c r="R83" i="1"/>
  <c r="R91" i="1"/>
  <c r="L91" i="1"/>
  <c r="L133" i="1"/>
  <c r="K91" i="1"/>
  <c r="F34" i="1"/>
  <c r="F23" i="1"/>
  <c r="Q23" i="1"/>
  <c r="I127" i="1"/>
  <c r="H126" i="1"/>
  <c r="H127" i="1"/>
  <c r="Q122" i="1"/>
  <c r="Q118" i="1"/>
  <c r="H115" i="1"/>
  <c r="H107" i="1"/>
  <c r="H99" i="1"/>
  <c r="S91" i="1"/>
  <c r="Q75" i="1"/>
  <c r="G71" i="1"/>
  <c r="Q71" i="1"/>
  <c r="F71" i="1"/>
  <c r="Q67" i="1"/>
  <c r="G63" i="1"/>
  <c r="Q63" i="1"/>
  <c r="F63" i="1"/>
  <c r="Q59" i="1"/>
  <c r="G55" i="1"/>
  <c r="Q55" i="1"/>
  <c r="F55" i="1"/>
  <c r="Q51" i="1"/>
  <c r="G47" i="1"/>
  <c r="Q47" i="1"/>
  <c r="F47" i="1"/>
  <c r="Q43" i="1"/>
  <c r="BE91" i="1"/>
  <c r="G39" i="1"/>
  <c r="Q39" i="1"/>
  <c r="AL91" i="1"/>
  <c r="F39" i="1"/>
  <c r="M91" i="1"/>
  <c r="S133" i="1"/>
  <c r="F126" i="1"/>
  <c r="F127" i="1"/>
  <c r="BE127" i="1"/>
  <c r="G126" i="1"/>
  <c r="G127" i="1"/>
  <c r="Q126" i="1"/>
  <c r="Q127" i="1"/>
  <c r="H129" i="1"/>
  <c r="I132" i="1"/>
  <c r="G121" i="1"/>
  <c r="F116" i="1"/>
  <c r="Q110" i="1"/>
  <c r="F108" i="1"/>
  <c r="F106" i="1"/>
  <c r="G106" i="1"/>
  <c r="Q102" i="1"/>
  <c r="F100" i="1"/>
  <c r="F98" i="1"/>
  <c r="G98" i="1"/>
  <c r="Q94" i="1"/>
  <c r="ED91" i="1"/>
  <c r="ED133" i="1"/>
  <c r="I87" i="1"/>
  <c r="H87" i="1"/>
  <c r="DO91" i="1"/>
  <c r="DO133" i="1"/>
  <c r="EC83" i="1"/>
  <c r="Q83" i="1"/>
  <c r="H81" i="1"/>
  <c r="Q74" i="1"/>
  <c r="H74" i="1"/>
  <c r="H71" i="1"/>
  <c r="Q66" i="1"/>
  <c r="H63" i="1"/>
  <c r="Q58" i="1"/>
  <c r="H55" i="1"/>
  <c r="Q50" i="1"/>
  <c r="H47" i="1"/>
  <c r="Q42" i="1"/>
  <c r="H42" i="1"/>
  <c r="N91" i="1"/>
  <c r="N133" i="1"/>
  <c r="H39" i="1"/>
  <c r="BX91" i="1"/>
  <c r="Q34" i="1"/>
  <c r="BE35" i="1"/>
  <c r="H23" i="1"/>
  <c r="H20" i="1"/>
  <c r="J27" i="1"/>
  <c r="Q18" i="1"/>
  <c r="Q129" i="1"/>
  <c r="Q132" i="1"/>
  <c r="H118" i="1"/>
  <c r="F117" i="1"/>
  <c r="G117" i="1"/>
  <c r="F114" i="1"/>
  <c r="G114" i="1"/>
  <c r="Q131" i="1"/>
  <c r="F131" i="1"/>
  <c r="G129" i="1"/>
  <c r="G132" i="1"/>
  <c r="Q124" i="1"/>
  <c r="H124" i="1"/>
  <c r="F119" i="1"/>
  <c r="H110" i="1"/>
  <c r="F109" i="1"/>
  <c r="G109" i="1"/>
  <c r="Q109" i="1"/>
  <c r="H102" i="1"/>
  <c r="F101" i="1"/>
  <c r="G101" i="1"/>
  <c r="Q101" i="1"/>
  <c r="H94" i="1"/>
  <c r="Q93" i="1"/>
  <c r="DM91" i="1"/>
  <c r="DM133" i="1"/>
  <c r="Q79" i="1"/>
  <c r="H78" i="1"/>
  <c r="H66" i="1"/>
  <c r="H58" i="1"/>
  <c r="H50" i="1"/>
  <c r="CQ91" i="1"/>
  <c r="FO91" i="1"/>
  <c r="Q30" i="1"/>
  <c r="H30" i="1"/>
  <c r="I27" i="1"/>
  <c r="K133" i="1"/>
  <c r="AQ133" i="1"/>
  <c r="FO27" i="1"/>
  <c r="FO133" i="1"/>
  <c r="H19" i="1"/>
  <c r="M133" i="1"/>
  <c r="H131" i="1"/>
  <c r="F130" i="1"/>
  <c r="G130" i="1"/>
  <c r="BE132" i="1"/>
  <c r="F129" i="1"/>
  <c r="F132" i="1"/>
  <c r="G97" i="1"/>
  <c r="F75" i="1"/>
  <c r="F73" i="1"/>
  <c r="G73" i="1"/>
  <c r="F67" i="1"/>
  <c r="F65" i="1"/>
  <c r="G65" i="1"/>
  <c r="Q61" i="1"/>
  <c r="F59" i="1"/>
  <c r="F57" i="1"/>
  <c r="G57" i="1"/>
  <c r="Q53" i="1"/>
  <c r="F51" i="1"/>
  <c r="F49" i="1"/>
  <c r="G49" i="1"/>
  <c r="Q45" i="1"/>
  <c r="F43" i="1"/>
  <c r="F42" i="1"/>
  <c r="F41" i="1"/>
  <c r="G41" i="1"/>
  <c r="Q37" i="1"/>
  <c r="DJ35" i="1"/>
  <c r="AM133" i="1"/>
  <c r="AE133" i="1"/>
  <c r="W133" i="1"/>
  <c r="Q26" i="1"/>
  <c r="H26" i="1"/>
  <c r="H27" i="1"/>
  <c r="Q22" i="1"/>
  <c r="H22" i="1"/>
  <c r="H18" i="1"/>
  <c r="G124" i="1"/>
  <c r="Q123" i="1"/>
  <c r="G123" i="1"/>
  <c r="G120" i="1"/>
  <c r="Q120" i="1"/>
  <c r="F120" i="1"/>
  <c r="Q117" i="1"/>
  <c r="H117" i="1"/>
  <c r="H109" i="1"/>
  <c r="H101" i="1"/>
  <c r="H93" i="1"/>
  <c r="H88" i="1"/>
  <c r="Q82" i="1"/>
  <c r="Q80" i="1"/>
  <c r="H79" i="1"/>
  <c r="H77" i="1"/>
  <c r="F76" i="1"/>
  <c r="Q76" i="1"/>
  <c r="H69" i="1"/>
  <c r="F68" i="1"/>
  <c r="G68" i="1"/>
  <c r="Q68" i="1"/>
  <c r="H61" i="1"/>
  <c r="F60" i="1"/>
  <c r="G60" i="1"/>
  <c r="Q60" i="1"/>
  <c r="H53" i="1"/>
  <c r="F52" i="1"/>
  <c r="G52" i="1"/>
  <c r="Q52" i="1"/>
  <c r="H45" i="1"/>
  <c r="F44" i="1"/>
  <c r="Q44" i="1"/>
  <c r="G40" i="1"/>
  <c r="G91" i="1"/>
  <c r="EC91" i="1"/>
  <c r="EC133" i="1"/>
  <c r="H37" i="1"/>
  <c r="Q33" i="1"/>
  <c r="F30" i="1"/>
  <c r="F29" i="1"/>
  <c r="G29" i="1"/>
  <c r="G35" i="1"/>
  <c r="AL35" i="1"/>
  <c r="AL133" i="1"/>
  <c r="BK133" i="1"/>
  <c r="BC133" i="1"/>
  <c r="AU133" i="1"/>
  <c r="CP27" i="1"/>
  <c r="CP133" i="1"/>
  <c r="CQ25" i="1"/>
  <c r="CQ27" i="1"/>
  <c r="CQ133" i="1"/>
  <c r="R25" i="1"/>
  <c r="R27" i="1"/>
  <c r="R133" i="1"/>
  <c r="Q121" i="1"/>
  <c r="G115" i="1"/>
  <c r="Q113" i="1"/>
  <c r="G107" i="1"/>
  <c r="Q105" i="1"/>
  <c r="G99" i="1"/>
  <c r="Q97" i="1"/>
  <c r="G74" i="1"/>
  <c r="Q72" i="1"/>
  <c r="G66" i="1"/>
  <c r="Q64" i="1"/>
  <c r="G58" i="1"/>
  <c r="Q56" i="1"/>
  <c r="G50" i="1"/>
  <c r="Q48" i="1"/>
  <c r="G42" i="1"/>
  <c r="Q40" i="1"/>
  <c r="G30" i="1"/>
  <c r="G26" i="1"/>
  <c r="F118" i="1"/>
  <c r="F110" i="1"/>
  <c r="F102" i="1"/>
  <c r="F94" i="1"/>
  <c r="DI91" i="1"/>
  <c r="DI133" i="1"/>
  <c r="F77" i="1"/>
  <c r="F69" i="1"/>
  <c r="F61" i="1"/>
  <c r="F53" i="1"/>
  <c r="F45" i="1"/>
  <c r="F37" i="1"/>
  <c r="F33" i="1"/>
  <c r="EV27" i="1"/>
  <c r="Q19" i="1"/>
  <c r="F18" i="1"/>
  <c r="F27" i="1"/>
  <c r="BE21" i="1"/>
  <c r="J83" i="1"/>
  <c r="H83" i="1"/>
  <c r="G93" i="1"/>
  <c r="G17" i="1"/>
  <c r="G27" i="1"/>
  <c r="EV133" i="1"/>
  <c r="F35" i="1"/>
  <c r="F133" i="1"/>
  <c r="Q91" i="1"/>
  <c r="Q25" i="1"/>
  <c r="H132" i="1"/>
  <c r="BX133" i="1"/>
  <c r="G133" i="1"/>
  <c r="F91" i="1"/>
  <c r="H35" i="1"/>
  <c r="H133" i="1"/>
  <c r="J133" i="1"/>
  <c r="H91" i="1"/>
  <c r="BE27" i="1"/>
  <c r="BE133" i="1"/>
  <c r="Q21" i="1"/>
  <c r="Q27" i="1"/>
  <c r="Q133" i="1"/>
  <c r="DJ133" i="1"/>
  <c r="Q35" i="1"/>
  <c r="I91" i="1"/>
  <c r="I133" i="1"/>
</calcChain>
</file>

<file path=xl/sharedStrings.xml><?xml version="1.0" encoding="utf-8"?>
<sst xmlns="http://schemas.openxmlformats.org/spreadsheetml/2006/main" count="563" uniqueCount="277">
  <si>
    <t>Wydział Kształtowania Środowiska i Rolnictwa</t>
  </si>
  <si>
    <t>Nazwa kierunku studiów</t>
  </si>
  <si>
    <t>Odnawialne źródła energii</t>
  </si>
  <si>
    <t>Dziedziny nauki</t>
  </si>
  <si>
    <t>dziedzina nauk inżynieryjno-technicznych, dziedzina nauk rolniczych</t>
  </si>
  <si>
    <t>Dyscypliny naukowe</t>
  </si>
  <si>
    <t>inżynieria środowiska, górnictwo i energetyka (70%), rolnictwo i ogrodnictwo (30%)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</si>
  <si>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</si>
  <si>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</si>
  <si>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</si>
  <si>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</si>
  <si>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</si>
  <si>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</si>
  <si>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</si>
  <si>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</si>
  <si>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</si>
  <si>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</si>
  <si>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</si>
  <si>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OZE_1A_N_2021_2022_Z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</si>
  <si>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</si>
  <si>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</si>
  <si>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</si>
  <si>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</si>
  <si>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</si>
  <si>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</si>
  <si>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</si>
  <si>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</si>
  <si>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</si>
  <si>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</si>
  <si>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</si>
  <si>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</si>
  <si>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</si>
  <si>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</si>
  <si>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</si>
  <si>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</si>
  <si>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</si>
  <si>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</si>
  <si>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</si>
  <si>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</si>
  <si>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</si>
  <si>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</si>
  <si>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</si>
  <si>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</si>
  <si>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</si>
  <si>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</si>
  <si>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</si>
  <si>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</si>
  <si>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</si>
  <si>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</si>
  <si>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</si>
  <si>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</si>
  <si>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</si>
  <si>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</si>
  <si>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</si>
  <si>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</si>
  <si>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</si>
  <si>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</si>
  <si>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</si>
  <si>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</si>
  <si>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</si>
  <si>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</si>
  <si>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</si>
  <si>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Ekonomia</t>
  </si>
  <si>
    <t>A02</t>
  </si>
  <si>
    <t>Podstawy prawa</t>
  </si>
  <si>
    <t>A03</t>
  </si>
  <si>
    <t>Technologia informacyjna</t>
  </si>
  <si>
    <t>A04</t>
  </si>
  <si>
    <t>Bezpieczeństwo i higiena pracy</t>
  </si>
  <si>
    <t>Blok obieralny 1</t>
  </si>
  <si>
    <t>A06</t>
  </si>
  <si>
    <t>Ochrona własności intelektualnej</t>
  </si>
  <si>
    <t>A07</t>
  </si>
  <si>
    <t>Podstawy zarządzania</t>
  </si>
  <si>
    <t>A08</t>
  </si>
  <si>
    <t>Zdrowy tryb życia</t>
  </si>
  <si>
    <t>Blok obieralny 2</t>
  </si>
  <si>
    <t>A10</t>
  </si>
  <si>
    <t>Prowadzenie działalności gospodarczej</t>
  </si>
  <si>
    <t>Razem</t>
  </si>
  <si>
    <t>Moduły/Przedmioty kształcenia podstawowego</t>
  </si>
  <si>
    <t>B01</t>
  </si>
  <si>
    <t>Matematyka</t>
  </si>
  <si>
    <t>B02</t>
  </si>
  <si>
    <t>Chemia</t>
  </si>
  <si>
    <t>B03</t>
  </si>
  <si>
    <t>Fizyka</t>
  </si>
  <si>
    <t>B05</t>
  </si>
  <si>
    <t>Grafika inżynierska 1</t>
  </si>
  <si>
    <t>B06</t>
  </si>
  <si>
    <t>Statystyka matematyczna</t>
  </si>
  <si>
    <t>B07</t>
  </si>
  <si>
    <t>Grafika inżynierska 2</t>
  </si>
  <si>
    <t>Moduły/Przedmioty kształcenia kierunkowego</t>
  </si>
  <si>
    <t>B04</t>
  </si>
  <si>
    <t>Biologia roślin energetycznych</t>
  </si>
  <si>
    <t>C01</t>
  </si>
  <si>
    <t>Zarządzanie jakością</t>
  </si>
  <si>
    <t>C02</t>
  </si>
  <si>
    <t>Mikrobiologiczna transformacja biomasy</t>
  </si>
  <si>
    <t>C03</t>
  </si>
  <si>
    <t>Elementy gleboznawstwa i geologii</t>
  </si>
  <si>
    <t>e</t>
  </si>
  <si>
    <t>C04</t>
  </si>
  <si>
    <t>Elektrotechnika i elektronika</t>
  </si>
  <si>
    <t>C05</t>
  </si>
  <si>
    <t>Mechanika płynów</t>
  </si>
  <si>
    <t>C06</t>
  </si>
  <si>
    <t>Uprawa roślin energetycznych</t>
  </si>
  <si>
    <t>C07</t>
  </si>
  <si>
    <t>Materiałoznawstwo i technologie wytwarzania</t>
  </si>
  <si>
    <t>C08</t>
  </si>
  <si>
    <t>Energetyka słoneczna</t>
  </si>
  <si>
    <t>C09</t>
  </si>
  <si>
    <t>Energetyka wiatrowa</t>
  </si>
  <si>
    <t>C10</t>
  </si>
  <si>
    <t>Meteorologia i klimatologia</t>
  </si>
  <si>
    <t>C11</t>
  </si>
  <si>
    <t>Mechanika i wytrzymałość materiałów</t>
  </si>
  <si>
    <t>C12</t>
  </si>
  <si>
    <t>Automatyka</t>
  </si>
  <si>
    <t>C13</t>
  </si>
  <si>
    <t>Maszyny przepływowe</t>
  </si>
  <si>
    <t>C14</t>
  </si>
  <si>
    <t>Części maszyn</t>
  </si>
  <si>
    <t>C15</t>
  </si>
  <si>
    <t>Technika cieplna</t>
  </si>
  <si>
    <t>C16</t>
  </si>
  <si>
    <t>Maszyny elektryczne i przesyłanie energii</t>
  </si>
  <si>
    <t>C17</t>
  </si>
  <si>
    <t>Wytwarzanie i zastosowanie biogazu</t>
  </si>
  <si>
    <t>C18</t>
  </si>
  <si>
    <t>Mała energetyka wodna</t>
  </si>
  <si>
    <t>C19</t>
  </si>
  <si>
    <t>Energetyka geotermalna</t>
  </si>
  <si>
    <t>C20</t>
  </si>
  <si>
    <t>Maszyny i technologie do pozyskiwania biomasy</t>
  </si>
  <si>
    <t>C21</t>
  </si>
  <si>
    <t>Silniki spalinowe i pojazdy</t>
  </si>
  <si>
    <t>C22</t>
  </si>
  <si>
    <t>Systemy i urządzenia w spalaniu biomasy</t>
  </si>
  <si>
    <t>C23</t>
  </si>
  <si>
    <t>Wytwarzanie i zastosowanie biopaliw stałych</t>
  </si>
  <si>
    <t>C24</t>
  </si>
  <si>
    <t>Wytwarzanie i zastosowanie biopaliw płynnych</t>
  </si>
  <si>
    <t>C25</t>
  </si>
  <si>
    <t>Legislacyjne uwarunkowania wykorzystania OZE</t>
  </si>
  <si>
    <t>C26</t>
  </si>
  <si>
    <t>Kogeneracja i systemy hybrydowe</t>
  </si>
  <si>
    <t>C27</t>
  </si>
  <si>
    <t>Podstawy projektowania instalacji OZE i doradztwo energetyczne</t>
  </si>
  <si>
    <t>C28</t>
  </si>
  <si>
    <t>Utylizacja i zagospodarowanie odpadów</t>
  </si>
  <si>
    <t>C29</t>
  </si>
  <si>
    <t>Oddziaływanie produkcji energii odnawialnej na środowisko</t>
  </si>
  <si>
    <t>C30</t>
  </si>
  <si>
    <t>Audyt energetyczny obiektów</t>
  </si>
  <si>
    <t>C31</t>
  </si>
  <si>
    <t>Komputerowe wspomaganie projektowania</t>
  </si>
  <si>
    <t>C32</t>
  </si>
  <si>
    <t>Zasady eksploatacji obiektów technicznych</t>
  </si>
  <si>
    <t>C33</t>
  </si>
  <si>
    <t>Rachunek kosztów dla inżynierów</t>
  </si>
  <si>
    <t>C34</t>
  </si>
  <si>
    <t>Ogrzewnictwo, wentylacja, klimatyzacja</t>
  </si>
  <si>
    <t>C35</t>
  </si>
  <si>
    <t>Seminarium inżynierskie</t>
  </si>
  <si>
    <t>C36</t>
  </si>
  <si>
    <t>Teledetekcja</t>
  </si>
  <si>
    <t>C37</t>
  </si>
  <si>
    <t>Perspektywy rozwoju OZE</t>
  </si>
  <si>
    <t>C38</t>
  </si>
  <si>
    <t>Ocena cyklu życia wyrobów</t>
  </si>
  <si>
    <t>C39</t>
  </si>
  <si>
    <t>Systemy wspomagania decyzji</t>
  </si>
  <si>
    <t>C40</t>
  </si>
  <si>
    <t>Przygotowanie pracy inżynierskiej i do egzaminu dyplomowego</t>
  </si>
  <si>
    <t>Blok obieralny 3</t>
  </si>
  <si>
    <t>Blok obieralny 4</t>
  </si>
  <si>
    <t>Blok obieralny 5</t>
  </si>
  <si>
    <t>Blok obieralny 6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</si>
  <si>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</si>
  <si>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</si>
  <si>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</si>
  <si>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</si>
  <si>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</si>
  <si>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</si>
  <si>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Blok obieralny 13</t>
  </si>
  <si>
    <t>Blok obieralny 14</t>
  </si>
  <si>
    <t>Blok obieralny 15</t>
  </si>
  <si>
    <t>Moduły/Przedmioty obieralne</t>
  </si>
  <si>
    <t>A05-F</t>
  </si>
  <si>
    <t>Filozofia</t>
  </si>
  <si>
    <t>A05-S</t>
  </si>
  <si>
    <t>Socjologia</t>
  </si>
  <si>
    <t>A05-H</t>
  </si>
  <si>
    <t>Historia sztuki</t>
  </si>
  <si>
    <t>A05-E</t>
  </si>
  <si>
    <t>Estetyka</t>
  </si>
  <si>
    <t>A09-A</t>
  </si>
  <si>
    <t>Język angielski</t>
  </si>
  <si>
    <t>A09-N</t>
  </si>
  <si>
    <t>Język niemiecki</t>
  </si>
  <si>
    <t>O01-1</t>
  </si>
  <si>
    <t>Rośliny modyfikowane genetycznie</t>
  </si>
  <si>
    <t>O01-2</t>
  </si>
  <si>
    <t>Podstawy ekologii</t>
  </si>
  <si>
    <t>O02-1</t>
  </si>
  <si>
    <t>Elementy geodezji i kartografii</t>
  </si>
  <si>
    <t>O02-2</t>
  </si>
  <si>
    <t>Gospodarowanie wodą</t>
  </si>
  <si>
    <t>O03-1</t>
  </si>
  <si>
    <t>Materiały niemetaliczne w instalacjach OZE</t>
  </si>
  <si>
    <t>O03-2</t>
  </si>
  <si>
    <t>Materiały eksploatacyjne w instalacjach OZE</t>
  </si>
  <si>
    <t>O04-1</t>
  </si>
  <si>
    <t>Maszyny do biomasy leśnej</t>
  </si>
  <si>
    <t>O04-2</t>
  </si>
  <si>
    <t>Maszyny do prac komunalnych</t>
  </si>
  <si>
    <t>O05-1</t>
  </si>
  <si>
    <t>Algorytmy i struktura danych</t>
  </si>
  <si>
    <t>O05-2</t>
  </si>
  <si>
    <t>Budowanie, prowadzenie i bezpieczeństwo witryn w sieci Internet</t>
  </si>
  <si>
    <t>O06-1</t>
  </si>
  <si>
    <t>Elementy geotechniki</t>
  </si>
  <si>
    <t>O06-2</t>
  </si>
  <si>
    <t>Właściwości fizyko-mechaniczne gleby i surowców energetycznych</t>
  </si>
  <si>
    <t>O07-1</t>
  </si>
  <si>
    <t>Diagnostyka maszyn roboczych i pojazdów</t>
  </si>
  <si>
    <t>O07-2</t>
  </si>
  <si>
    <t>Technologie antykorozyjnych zabezpieczeń konstrukcji i urządzeń</t>
  </si>
  <si>
    <t>O08-1</t>
  </si>
  <si>
    <t>Infrastruktura hydrotechniczna małych elektrowni wodnych</t>
  </si>
  <si>
    <t>O08-2</t>
  </si>
  <si>
    <t>Systemy informacji przestrzennej</t>
  </si>
  <si>
    <t>O09-1</t>
  </si>
  <si>
    <t>Podstawy wyceny nieruchomości i obiektów technicznych</t>
  </si>
  <si>
    <t>O09-2</t>
  </si>
  <si>
    <t>Komunikacja społeczna</t>
  </si>
  <si>
    <t>O10-1</t>
  </si>
  <si>
    <t>Źródła finansowania inwestycji OZE</t>
  </si>
  <si>
    <t>O10-2</t>
  </si>
  <si>
    <t>Zrównoważony rozwój energetyki</t>
  </si>
  <si>
    <t>O11-1</t>
  </si>
  <si>
    <t>Infrastruktura dla inwestycji OZE</t>
  </si>
  <si>
    <t>O11-2</t>
  </si>
  <si>
    <t>Techniki w ochronie środowiska</t>
  </si>
  <si>
    <t>O12-1</t>
  </si>
  <si>
    <t>Środowiskowe aspekty wdrażania energetyki odnawialnej</t>
  </si>
  <si>
    <t>O12-2</t>
  </si>
  <si>
    <t>Analizy lokalizacji inwestycji z zakresu OZE</t>
  </si>
  <si>
    <t>O13-1</t>
  </si>
  <si>
    <t>Zasady eksploatacji pojazdów proekologicznych</t>
  </si>
  <si>
    <t>O13-2</t>
  </si>
  <si>
    <t>Transport</t>
  </si>
  <si>
    <t>Praktyki zawodowe</t>
  </si>
  <si>
    <t>P01</t>
  </si>
  <si>
    <t>Praktyka zawodowa</t>
  </si>
  <si>
    <t>Przedmioty jednorazowe</t>
  </si>
  <si>
    <t>J01</t>
  </si>
  <si>
    <t>Szkolenie biblioteczne</t>
  </si>
  <si>
    <t>J02</t>
  </si>
  <si>
    <t>Szkolenie - Bezpieczeństwo i higiena pracy</t>
  </si>
  <si>
    <t>J03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</si>
  <si>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</si>
  <si>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</si>
  <si>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</si>
  <si>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</si>
  <si>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</si>
  <si>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</si>
  <si>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</si>
  <si>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</si>
  <si>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</si>
  <si>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</si>
  <si>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</si>
  <si>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</si>
  <si>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Załącznik nr 5 do Uchwała Senatu nr 108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</si>
</sst>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5A9710D9-C4A9-472E-BBED-1CDFB612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5B7D852B-94AB-4C14-9CCE-EFD5C554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6"/>
  <sheetViews>
    <sheetView tabSelected="1" topLeftCell="AC1" workbookViewId="0">
      <selection activeCell="AV5" sqref="AV5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88671875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88671875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88671875" customWidth="1"/>
    <col min="82" max="82" width="3.5546875" customWidth="1"/>
    <col min="83" max="83" width="2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88671875" customWidth="1"/>
    <col min="101" max="101" width="3.5546875" customWidth="1"/>
    <col min="102" max="102" width="2" customWidth="1"/>
    <col min="103" max="103" width="3.5546875" customWidth="1"/>
    <col min="104" max="104" width="2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88671875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88671875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88671875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15</v>
      </c>
      <c r="BY8" t="s">
        <v>16</v>
      </c>
    </row>
    <row r="9" spans="1:171" x14ac:dyDescent="0.25">
      <c r="E9" t="s">
        <v>17</v>
      </c>
      <c r="F9" s="1" t="s">
        <v>18</v>
      </c>
      <c r="BY9" t="s">
        <v>276</v>
      </c>
    </row>
    <row r="11" spans="1:171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</row>
    <row r="12" spans="1:171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7" t="s">
        <v>47</v>
      </c>
      <c r="Y14" s="19" t="s">
        <v>33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7" t="s">
        <v>47</v>
      </c>
      <c r="AR14" s="19" t="s">
        <v>33</v>
      </c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7" t="s">
        <v>47</v>
      </c>
      <c r="BK14" s="19" t="s">
        <v>33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7" t="s">
        <v>47</v>
      </c>
      <c r="CD14" s="19" t="s">
        <v>33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7" t="s">
        <v>47</v>
      </c>
      <c r="CW14" s="19" t="s">
        <v>33</v>
      </c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7" t="s">
        <v>47</v>
      </c>
      <c r="DP14" s="19" t="s">
        <v>33</v>
      </c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7" t="s">
        <v>47</v>
      </c>
      <c r="EI14" s="19" t="s">
        <v>33</v>
      </c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7" t="s">
        <v>47</v>
      </c>
      <c r="FB14" s="19" t="s">
        <v>33</v>
      </c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7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7"/>
      <c r="AR15" s="16" t="s">
        <v>36</v>
      </c>
      <c r="AS15" s="16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7"/>
      <c r="BK15" s="16" t="s">
        <v>36</v>
      </c>
      <c r="BL15" s="16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7"/>
      <c r="CD15" s="16" t="s">
        <v>36</v>
      </c>
      <c r="CE15" s="16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7"/>
      <c r="CW15" s="16" t="s">
        <v>36</v>
      </c>
      <c r="CX15" s="16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7"/>
      <c r="DP15" s="16" t="s">
        <v>36</v>
      </c>
      <c r="DQ15" s="16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7"/>
      <c r="EI15" s="16" t="s">
        <v>36</v>
      </c>
      <c r="EJ15" s="16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7"/>
      <c r="FB15" s="16" t="s">
        <v>36</v>
      </c>
      <c r="FC15" s="16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5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4"/>
      <c r="FO16" s="15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1</v>
      </c>
      <c r="H17" s="6">
        <f t="shared" ref="H17:H26" si="0">SUM(I17:P17)</f>
        <v>6</v>
      </c>
      <c r="I17" s="6">
        <f t="shared" ref="I17:I26" si="1">T17+AM17+BF17+BY17+CR17+DK17+ED17+EW17</f>
        <v>6</v>
      </c>
      <c r="J17" s="6">
        <f t="shared" ref="J17:J26" si="2">V17+AO17+BH17+CA17+CT17+DM17+EF17+EY17</f>
        <v>0</v>
      </c>
      <c r="K17" s="6">
        <f t="shared" ref="K17:K26" si="3">Y17+AR17+BK17+CD17+CW17+DP17+EI17+FB17</f>
        <v>0</v>
      </c>
      <c r="L17" s="6">
        <f t="shared" ref="L17:L26" si="4">AA17+AT17+BM17+CF17+CY17+DR17+EK17+FD17</f>
        <v>0</v>
      </c>
      <c r="M17" s="6">
        <f t="shared" ref="M17:M26" si="5">AC17+AV17+BO17+CH17+DA17+DT17+EM17+FF17</f>
        <v>0</v>
      </c>
      <c r="N17" s="6">
        <f t="shared" ref="N17:N26" si="6">AE17+AX17+BQ17+CJ17+DC17+DV17+EO17+FH17</f>
        <v>0</v>
      </c>
      <c r="O17" s="6">
        <f t="shared" ref="O17:O26" si="7">AG17+AZ17+BS17+CL17+DE17+DX17+EQ17+FJ17</f>
        <v>0</v>
      </c>
      <c r="P17" s="6">
        <f t="shared" ref="P17:P26" si="8">AI17+BB17+BU17+CN17+DG17+DZ17+ES17+FL17</f>
        <v>0</v>
      </c>
      <c r="Q17" s="7">
        <f t="shared" ref="Q17:Q26" si="9">AL17+BE17+BX17+CQ17+DJ17+EC17+EV17+FO17</f>
        <v>1</v>
      </c>
      <c r="R17" s="7">
        <f t="shared" ref="R17:R26" si="10">AK17+BD17+BW17+CP17+DI17+EB17+EU17+FN17</f>
        <v>0</v>
      </c>
      <c r="S17" s="7">
        <v>0.3</v>
      </c>
      <c r="T17" s="11">
        <v>6</v>
      </c>
      <c r="U17" s="10" t="s">
        <v>60</v>
      </c>
      <c r="V17" s="11"/>
      <c r="W17" s="10"/>
      <c r="X17" s="7">
        <v>1</v>
      </c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6" si="11">X17+AK17</f>
        <v>1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6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6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6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6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6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6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6" si="18">FA17+FN17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6</v>
      </c>
      <c r="I18" s="6">
        <f t="shared" si="1"/>
        <v>6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0.3</v>
      </c>
      <c r="T18" s="11">
        <v>6</v>
      </c>
      <c r="U18" s="10" t="s">
        <v>60</v>
      </c>
      <c r="V18" s="11"/>
      <c r="W18" s="10"/>
      <c r="X18" s="7">
        <v>1</v>
      </c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1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/>
      <c r="B19" s="6"/>
      <c r="C19" s="6"/>
      <c r="D19" s="6" t="s">
        <v>65</v>
      </c>
      <c r="E19" s="3" t="s">
        <v>66</v>
      </c>
      <c r="F19" s="6">
        <f>COUNTIF(T19:FM19,"e")</f>
        <v>0</v>
      </c>
      <c r="G19" s="6">
        <f>COUNTIF(T19:FM19,"z")</f>
        <v>1</v>
      </c>
      <c r="H19" s="6">
        <f t="shared" si="0"/>
        <v>18</v>
      </c>
      <c r="I19" s="6">
        <f t="shared" si="1"/>
        <v>0</v>
      </c>
      <c r="J19" s="6">
        <f t="shared" si="2"/>
        <v>0</v>
      </c>
      <c r="K19" s="6">
        <f t="shared" si="3"/>
        <v>18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v>0.8</v>
      </c>
      <c r="T19" s="11"/>
      <c r="U19" s="10"/>
      <c r="V19" s="11"/>
      <c r="W19" s="10"/>
      <c r="X19" s="7"/>
      <c r="Y19" s="11">
        <v>18</v>
      </c>
      <c r="Z19" s="10" t="s">
        <v>60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>
        <v>3</v>
      </c>
      <c r="AL19" s="7">
        <f t="shared" si="11"/>
        <v>3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/>
      <c r="B20" s="6"/>
      <c r="C20" s="6"/>
      <c r="D20" s="6" t="s">
        <v>67</v>
      </c>
      <c r="E20" s="3" t="s">
        <v>68</v>
      </c>
      <c r="F20" s="6">
        <f>COUNTIF(T20:FM20,"e")</f>
        <v>0</v>
      </c>
      <c r="G20" s="6">
        <f>COUNTIF(T20:FM20,"z")</f>
        <v>2</v>
      </c>
      <c r="H20" s="6">
        <f t="shared" si="0"/>
        <v>12</v>
      </c>
      <c r="I20" s="6">
        <f t="shared" si="1"/>
        <v>8</v>
      </c>
      <c r="J20" s="6">
        <f t="shared" si="2"/>
        <v>4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v>0.5</v>
      </c>
      <c r="T20" s="11">
        <v>8</v>
      </c>
      <c r="U20" s="10" t="s">
        <v>60</v>
      </c>
      <c r="V20" s="11">
        <v>4</v>
      </c>
      <c r="W20" s="10" t="s">
        <v>60</v>
      </c>
      <c r="X20" s="7">
        <v>2</v>
      </c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2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7"/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</v>
      </c>
      <c r="B21" s="6">
        <v>1</v>
      </c>
      <c r="C21" s="6">
        <v>1</v>
      </c>
      <c r="D21" s="6"/>
      <c r="E21" s="3" t="s">
        <v>69</v>
      </c>
      <c r="F21" s="6"/>
      <c r="G21" s="6">
        <f>$B$21*1</f>
        <v>1</v>
      </c>
      <c r="H21" s="6">
        <f t="shared" si="0"/>
        <v>27</v>
      </c>
      <c r="I21" s="6">
        <f t="shared" si="1"/>
        <v>27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$B$21*1.2</f>
        <v>1.2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$B$21*27</f>
        <v>27</v>
      </c>
      <c r="AN21" s="10"/>
      <c r="AO21" s="11"/>
      <c r="AP21" s="10"/>
      <c r="AQ21" s="7">
        <f>$B$21*3</f>
        <v>3</v>
      </c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3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7"/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7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70</v>
      </c>
      <c r="E22" s="3" t="s">
        <v>71</v>
      </c>
      <c r="F22" s="6">
        <f>COUNTIF(T22:FM22,"e")</f>
        <v>0</v>
      </c>
      <c r="G22" s="6">
        <f>COUNTIF(T22:FM22,"z")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0.4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v>9</v>
      </c>
      <c r="AN22" s="10" t="s">
        <v>60</v>
      </c>
      <c r="AO22" s="11"/>
      <c r="AP22" s="10"/>
      <c r="AQ22" s="7">
        <v>1</v>
      </c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7"/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5">
      <c r="A23" s="6"/>
      <c r="B23" s="6"/>
      <c r="C23" s="6"/>
      <c r="D23" s="6" t="s">
        <v>72</v>
      </c>
      <c r="E23" s="3" t="s">
        <v>73</v>
      </c>
      <c r="F23" s="6">
        <f>COUNTIF(T23:FM23,"e")</f>
        <v>0</v>
      </c>
      <c r="G23" s="6">
        <f>COUNTIF(T23:FM23,"z")</f>
        <v>1</v>
      </c>
      <c r="H23" s="6">
        <f t="shared" si="0"/>
        <v>6</v>
      </c>
      <c r="I23" s="6">
        <f t="shared" si="1"/>
        <v>6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0.3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>
        <v>6</v>
      </c>
      <c r="AN23" s="10" t="s">
        <v>60</v>
      </c>
      <c r="AO23" s="11"/>
      <c r="AP23" s="10"/>
      <c r="AQ23" s="7">
        <v>1</v>
      </c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1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7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7"/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5">
      <c r="A24" s="6"/>
      <c r="B24" s="6"/>
      <c r="C24" s="6"/>
      <c r="D24" s="6" t="s">
        <v>74</v>
      </c>
      <c r="E24" s="3" t="s">
        <v>75</v>
      </c>
      <c r="F24" s="6">
        <f>COUNTIF(T24:FM24,"e")</f>
        <v>0</v>
      </c>
      <c r="G24" s="6">
        <f>COUNTIF(T24:FM24,"z")</f>
        <v>1</v>
      </c>
      <c r="H24" s="6">
        <f t="shared" si="0"/>
        <v>18</v>
      </c>
      <c r="I24" s="6">
        <f t="shared" si="1"/>
        <v>0</v>
      </c>
      <c r="J24" s="6">
        <f t="shared" si="2"/>
        <v>18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0</v>
      </c>
      <c r="R24" s="7">
        <f t="shared" si="10"/>
        <v>0</v>
      </c>
      <c r="S24" s="7">
        <v>0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>
        <v>18</v>
      </c>
      <c r="AP24" s="10" t="s">
        <v>60</v>
      </c>
      <c r="AQ24" s="7">
        <v>0</v>
      </c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7"/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7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7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7"/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5">
      <c r="A25" s="6">
        <v>2</v>
      </c>
      <c r="B25" s="6">
        <v>1</v>
      </c>
      <c r="C25" s="6">
        <v>1</v>
      </c>
      <c r="D25" s="6"/>
      <c r="E25" s="3" t="s">
        <v>76</v>
      </c>
      <c r="F25" s="6">
        <f>$B$25*1</f>
        <v>1</v>
      </c>
      <c r="G25" s="6">
        <f>$B$25*2</f>
        <v>2</v>
      </c>
      <c r="H25" s="6">
        <f t="shared" si="0"/>
        <v>100</v>
      </c>
      <c r="I25" s="6">
        <f t="shared" si="1"/>
        <v>0</v>
      </c>
      <c r="J25" s="6">
        <f t="shared" si="2"/>
        <v>0</v>
      </c>
      <c r="K25" s="6">
        <f t="shared" si="3"/>
        <v>0</v>
      </c>
      <c r="L25" s="6">
        <f t="shared" si="4"/>
        <v>100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7</v>
      </c>
      <c r="R25" s="7">
        <f t="shared" si="10"/>
        <v>7</v>
      </c>
      <c r="S25" s="7">
        <f>$B$25*3.5</f>
        <v>3.5</v>
      </c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7"/>
      <c r="BK25" s="11"/>
      <c r="BL25" s="10"/>
      <c r="BM25" s="11">
        <f>$B$25*30</f>
        <v>30</v>
      </c>
      <c r="BN25" s="10"/>
      <c r="BO25" s="11"/>
      <c r="BP25" s="10"/>
      <c r="BQ25" s="11"/>
      <c r="BR25" s="10"/>
      <c r="BS25" s="11"/>
      <c r="BT25" s="10"/>
      <c r="BU25" s="11"/>
      <c r="BV25" s="10"/>
      <c r="BW25" s="7">
        <f>$B$25*2</f>
        <v>2</v>
      </c>
      <c r="BX25" s="7">
        <f t="shared" si="13"/>
        <v>2</v>
      </c>
      <c r="BY25" s="11"/>
      <c r="BZ25" s="10"/>
      <c r="CA25" s="11"/>
      <c r="CB25" s="10"/>
      <c r="CC25" s="7"/>
      <c r="CD25" s="11"/>
      <c r="CE25" s="10"/>
      <c r="CF25" s="11">
        <f>$B$25*30</f>
        <v>30</v>
      </c>
      <c r="CG25" s="10"/>
      <c r="CH25" s="11"/>
      <c r="CI25" s="10"/>
      <c r="CJ25" s="11"/>
      <c r="CK25" s="10"/>
      <c r="CL25" s="11"/>
      <c r="CM25" s="10"/>
      <c r="CN25" s="11"/>
      <c r="CO25" s="10"/>
      <c r="CP25" s="7">
        <f>$B$25*2</f>
        <v>2</v>
      </c>
      <c r="CQ25" s="7">
        <f t="shared" si="14"/>
        <v>2</v>
      </c>
      <c r="CR25" s="11"/>
      <c r="CS25" s="10"/>
      <c r="CT25" s="11"/>
      <c r="CU25" s="10"/>
      <c r="CV25" s="7"/>
      <c r="CW25" s="11"/>
      <c r="CX25" s="10"/>
      <c r="CY25" s="11">
        <f>$B$25*40</f>
        <v>40</v>
      </c>
      <c r="CZ25" s="10"/>
      <c r="DA25" s="11"/>
      <c r="DB25" s="10"/>
      <c r="DC25" s="11"/>
      <c r="DD25" s="10"/>
      <c r="DE25" s="11"/>
      <c r="DF25" s="10"/>
      <c r="DG25" s="11"/>
      <c r="DH25" s="10"/>
      <c r="DI25" s="7">
        <f>$B$25*3</f>
        <v>3</v>
      </c>
      <c r="DJ25" s="7">
        <f t="shared" si="15"/>
        <v>3</v>
      </c>
      <c r="DK25" s="11"/>
      <c r="DL25" s="10"/>
      <c r="DM25" s="11"/>
      <c r="DN25" s="10"/>
      <c r="DO25" s="7"/>
      <c r="DP25" s="11"/>
      <c r="DQ25" s="10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7"/>
      <c r="EI25" s="11"/>
      <c r="EJ25" s="10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7"/>
      <c r="FB25" s="11"/>
      <c r="FC25" s="10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5">
      <c r="A26" s="6"/>
      <c r="B26" s="6"/>
      <c r="C26" s="6"/>
      <c r="D26" s="6" t="s">
        <v>77</v>
      </c>
      <c r="E26" s="3" t="s">
        <v>78</v>
      </c>
      <c r="F26" s="6">
        <f>COUNTIF(T26:FM26,"e")</f>
        <v>0</v>
      </c>
      <c r="G26" s="6">
        <f>COUNTIF(T26:FM26,"z")</f>
        <v>1</v>
      </c>
      <c r="H26" s="6">
        <f t="shared" si="0"/>
        <v>18</v>
      </c>
      <c r="I26" s="6">
        <f t="shared" si="1"/>
        <v>18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2</v>
      </c>
      <c r="R26" s="7">
        <f t="shared" si="10"/>
        <v>0</v>
      </c>
      <c r="S26" s="7">
        <v>0.8</v>
      </c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7"/>
      <c r="CW26" s="11"/>
      <c r="CX26" s="10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7"/>
      <c r="DP26" s="11"/>
      <c r="DQ26" s="10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7"/>
      <c r="EI26" s="11"/>
      <c r="EJ26" s="10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>
        <v>18</v>
      </c>
      <c r="EX26" s="10" t="s">
        <v>60</v>
      </c>
      <c r="EY26" s="11"/>
      <c r="EZ26" s="10"/>
      <c r="FA26" s="7">
        <v>2</v>
      </c>
      <c r="FB26" s="11"/>
      <c r="FC26" s="10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2</v>
      </c>
    </row>
    <row r="27" spans="1:171" ht="15.9" customHeight="1" x14ac:dyDescent="0.25">
      <c r="A27" s="6"/>
      <c r="B27" s="6"/>
      <c r="C27" s="6"/>
      <c r="D27" s="6"/>
      <c r="E27" s="6" t="s">
        <v>79</v>
      </c>
      <c r="F27" s="6">
        <f t="shared" ref="F27:AK27" si="19">SUM(F17:F26)</f>
        <v>1</v>
      </c>
      <c r="G27" s="6">
        <f t="shared" si="19"/>
        <v>12</v>
      </c>
      <c r="H27" s="6">
        <f t="shared" si="19"/>
        <v>220</v>
      </c>
      <c r="I27" s="6">
        <f t="shared" si="19"/>
        <v>80</v>
      </c>
      <c r="J27" s="6">
        <f t="shared" si="19"/>
        <v>22</v>
      </c>
      <c r="K27" s="6">
        <f t="shared" si="19"/>
        <v>18</v>
      </c>
      <c r="L27" s="6">
        <f t="shared" si="19"/>
        <v>100</v>
      </c>
      <c r="M27" s="6">
        <f t="shared" si="19"/>
        <v>0</v>
      </c>
      <c r="N27" s="6">
        <f t="shared" si="19"/>
        <v>0</v>
      </c>
      <c r="O27" s="6">
        <f t="shared" si="19"/>
        <v>0</v>
      </c>
      <c r="P27" s="6">
        <f t="shared" si="19"/>
        <v>0</v>
      </c>
      <c r="Q27" s="7">
        <f t="shared" si="19"/>
        <v>21</v>
      </c>
      <c r="R27" s="7">
        <f t="shared" si="19"/>
        <v>10</v>
      </c>
      <c r="S27" s="7">
        <f t="shared" si="19"/>
        <v>8.1</v>
      </c>
      <c r="T27" s="11">
        <f t="shared" si="19"/>
        <v>20</v>
      </c>
      <c r="U27" s="10">
        <f t="shared" si="19"/>
        <v>0</v>
      </c>
      <c r="V27" s="11">
        <f t="shared" si="19"/>
        <v>4</v>
      </c>
      <c r="W27" s="10">
        <f t="shared" si="19"/>
        <v>0</v>
      </c>
      <c r="X27" s="7">
        <f t="shared" si="19"/>
        <v>4</v>
      </c>
      <c r="Y27" s="11">
        <f t="shared" si="19"/>
        <v>18</v>
      </c>
      <c r="Z27" s="10">
        <f t="shared" si="19"/>
        <v>0</v>
      </c>
      <c r="AA27" s="11">
        <f t="shared" si="19"/>
        <v>0</v>
      </c>
      <c r="AB27" s="10">
        <f t="shared" si="19"/>
        <v>0</v>
      </c>
      <c r="AC27" s="11">
        <f t="shared" si="19"/>
        <v>0</v>
      </c>
      <c r="AD27" s="10">
        <f t="shared" si="19"/>
        <v>0</v>
      </c>
      <c r="AE27" s="11">
        <f t="shared" si="19"/>
        <v>0</v>
      </c>
      <c r="AF27" s="10">
        <f t="shared" si="19"/>
        <v>0</v>
      </c>
      <c r="AG27" s="11">
        <f t="shared" si="19"/>
        <v>0</v>
      </c>
      <c r="AH27" s="10">
        <f t="shared" si="19"/>
        <v>0</v>
      </c>
      <c r="AI27" s="11">
        <f t="shared" si="19"/>
        <v>0</v>
      </c>
      <c r="AJ27" s="10">
        <f t="shared" si="19"/>
        <v>0</v>
      </c>
      <c r="AK27" s="7">
        <f t="shared" si="19"/>
        <v>3</v>
      </c>
      <c r="AL27" s="7">
        <f t="shared" ref="AL27:BQ27" si="20">SUM(AL17:AL26)</f>
        <v>7</v>
      </c>
      <c r="AM27" s="11">
        <f t="shared" si="20"/>
        <v>42</v>
      </c>
      <c r="AN27" s="10">
        <f t="shared" si="20"/>
        <v>0</v>
      </c>
      <c r="AO27" s="11">
        <f t="shared" si="20"/>
        <v>18</v>
      </c>
      <c r="AP27" s="10">
        <f t="shared" si="20"/>
        <v>0</v>
      </c>
      <c r="AQ27" s="7">
        <f t="shared" si="20"/>
        <v>5</v>
      </c>
      <c r="AR27" s="11">
        <f t="shared" si="20"/>
        <v>0</v>
      </c>
      <c r="AS27" s="10">
        <f t="shared" si="20"/>
        <v>0</v>
      </c>
      <c r="AT27" s="11">
        <f t="shared" si="20"/>
        <v>0</v>
      </c>
      <c r="AU27" s="10">
        <f t="shared" si="20"/>
        <v>0</v>
      </c>
      <c r="AV27" s="11">
        <f t="shared" si="20"/>
        <v>0</v>
      </c>
      <c r="AW27" s="10">
        <f t="shared" si="20"/>
        <v>0</v>
      </c>
      <c r="AX27" s="11">
        <f t="shared" si="20"/>
        <v>0</v>
      </c>
      <c r="AY27" s="10">
        <f t="shared" si="20"/>
        <v>0</v>
      </c>
      <c r="AZ27" s="11">
        <f t="shared" si="20"/>
        <v>0</v>
      </c>
      <c r="BA27" s="10">
        <f t="shared" si="20"/>
        <v>0</v>
      </c>
      <c r="BB27" s="11">
        <f t="shared" si="20"/>
        <v>0</v>
      </c>
      <c r="BC27" s="10">
        <f t="shared" si="20"/>
        <v>0</v>
      </c>
      <c r="BD27" s="7">
        <f t="shared" si="20"/>
        <v>0</v>
      </c>
      <c r="BE27" s="7">
        <f t="shared" si="20"/>
        <v>5</v>
      </c>
      <c r="BF27" s="11">
        <f t="shared" si="20"/>
        <v>0</v>
      </c>
      <c r="BG27" s="10">
        <f t="shared" si="20"/>
        <v>0</v>
      </c>
      <c r="BH27" s="11">
        <f t="shared" si="20"/>
        <v>0</v>
      </c>
      <c r="BI27" s="10">
        <f t="shared" si="20"/>
        <v>0</v>
      </c>
      <c r="BJ27" s="7">
        <f t="shared" si="20"/>
        <v>0</v>
      </c>
      <c r="BK27" s="11">
        <f t="shared" si="20"/>
        <v>0</v>
      </c>
      <c r="BL27" s="10">
        <f t="shared" si="20"/>
        <v>0</v>
      </c>
      <c r="BM27" s="11">
        <f t="shared" si="20"/>
        <v>30</v>
      </c>
      <c r="BN27" s="10">
        <f t="shared" si="20"/>
        <v>0</v>
      </c>
      <c r="BO27" s="11">
        <f t="shared" si="20"/>
        <v>0</v>
      </c>
      <c r="BP27" s="10">
        <f t="shared" si="20"/>
        <v>0</v>
      </c>
      <c r="BQ27" s="11">
        <f t="shared" si="20"/>
        <v>0</v>
      </c>
      <c r="BR27" s="10">
        <f t="shared" ref="BR27:CW27" si="21">SUM(BR17:BR26)</f>
        <v>0</v>
      </c>
      <c r="BS27" s="11">
        <f t="shared" si="21"/>
        <v>0</v>
      </c>
      <c r="BT27" s="10">
        <f t="shared" si="21"/>
        <v>0</v>
      </c>
      <c r="BU27" s="11">
        <f t="shared" si="21"/>
        <v>0</v>
      </c>
      <c r="BV27" s="10">
        <f t="shared" si="21"/>
        <v>0</v>
      </c>
      <c r="BW27" s="7">
        <f t="shared" si="21"/>
        <v>2</v>
      </c>
      <c r="BX27" s="7">
        <f t="shared" si="21"/>
        <v>2</v>
      </c>
      <c r="BY27" s="11">
        <f t="shared" si="21"/>
        <v>0</v>
      </c>
      <c r="BZ27" s="10">
        <f t="shared" si="21"/>
        <v>0</v>
      </c>
      <c r="CA27" s="11">
        <f t="shared" si="21"/>
        <v>0</v>
      </c>
      <c r="CB27" s="10">
        <f t="shared" si="21"/>
        <v>0</v>
      </c>
      <c r="CC27" s="7">
        <f t="shared" si="21"/>
        <v>0</v>
      </c>
      <c r="CD27" s="11">
        <f t="shared" si="21"/>
        <v>0</v>
      </c>
      <c r="CE27" s="10">
        <f t="shared" si="21"/>
        <v>0</v>
      </c>
      <c r="CF27" s="11">
        <f t="shared" si="21"/>
        <v>30</v>
      </c>
      <c r="CG27" s="10">
        <f t="shared" si="21"/>
        <v>0</v>
      </c>
      <c r="CH27" s="11">
        <f t="shared" si="21"/>
        <v>0</v>
      </c>
      <c r="CI27" s="10">
        <f t="shared" si="21"/>
        <v>0</v>
      </c>
      <c r="CJ27" s="11">
        <f t="shared" si="21"/>
        <v>0</v>
      </c>
      <c r="CK27" s="10">
        <f t="shared" si="21"/>
        <v>0</v>
      </c>
      <c r="CL27" s="11">
        <f t="shared" si="21"/>
        <v>0</v>
      </c>
      <c r="CM27" s="10">
        <f t="shared" si="21"/>
        <v>0</v>
      </c>
      <c r="CN27" s="11">
        <f t="shared" si="21"/>
        <v>0</v>
      </c>
      <c r="CO27" s="10">
        <f t="shared" si="21"/>
        <v>0</v>
      </c>
      <c r="CP27" s="7">
        <f t="shared" si="21"/>
        <v>2</v>
      </c>
      <c r="CQ27" s="7">
        <f t="shared" si="21"/>
        <v>2</v>
      </c>
      <c r="CR27" s="11">
        <f t="shared" si="21"/>
        <v>0</v>
      </c>
      <c r="CS27" s="10">
        <f t="shared" si="21"/>
        <v>0</v>
      </c>
      <c r="CT27" s="11">
        <f t="shared" si="21"/>
        <v>0</v>
      </c>
      <c r="CU27" s="10">
        <f t="shared" si="21"/>
        <v>0</v>
      </c>
      <c r="CV27" s="7">
        <f t="shared" si="21"/>
        <v>0</v>
      </c>
      <c r="CW27" s="11">
        <f t="shared" si="21"/>
        <v>0</v>
      </c>
      <c r="CX27" s="10">
        <f t="shared" ref="CX27:EC27" si="22">SUM(CX17:CX26)</f>
        <v>0</v>
      </c>
      <c r="CY27" s="11">
        <f t="shared" si="22"/>
        <v>40</v>
      </c>
      <c r="CZ27" s="10">
        <f t="shared" si="22"/>
        <v>0</v>
      </c>
      <c r="DA27" s="11">
        <f t="shared" si="22"/>
        <v>0</v>
      </c>
      <c r="DB27" s="10">
        <f t="shared" si="22"/>
        <v>0</v>
      </c>
      <c r="DC27" s="11">
        <f t="shared" si="22"/>
        <v>0</v>
      </c>
      <c r="DD27" s="10">
        <f t="shared" si="22"/>
        <v>0</v>
      </c>
      <c r="DE27" s="11">
        <f t="shared" si="22"/>
        <v>0</v>
      </c>
      <c r="DF27" s="10">
        <f t="shared" si="22"/>
        <v>0</v>
      </c>
      <c r="DG27" s="11">
        <f t="shared" si="22"/>
        <v>0</v>
      </c>
      <c r="DH27" s="10">
        <f t="shared" si="22"/>
        <v>0</v>
      </c>
      <c r="DI27" s="7">
        <f t="shared" si="22"/>
        <v>3</v>
      </c>
      <c r="DJ27" s="7">
        <f t="shared" si="22"/>
        <v>3</v>
      </c>
      <c r="DK27" s="11">
        <f t="shared" si="22"/>
        <v>0</v>
      </c>
      <c r="DL27" s="10">
        <f t="shared" si="22"/>
        <v>0</v>
      </c>
      <c r="DM27" s="11">
        <f t="shared" si="22"/>
        <v>0</v>
      </c>
      <c r="DN27" s="10">
        <f t="shared" si="22"/>
        <v>0</v>
      </c>
      <c r="DO27" s="7">
        <f t="shared" si="22"/>
        <v>0</v>
      </c>
      <c r="DP27" s="11">
        <f t="shared" si="22"/>
        <v>0</v>
      </c>
      <c r="DQ27" s="10">
        <f t="shared" si="22"/>
        <v>0</v>
      </c>
      <c r="DR27" s="11">
        <f t="shared" si="22"/>
        <v>0</v>
      </c>
      <c r="DS27" s="10">
        <f t="shared" si="22"/>
        <v>0</v>
      </c>
      <c r="DT27" s="11">
        <f t="shared" si="22"/>
        <v>0</v>
      </c>
      <c r="DU27" s="10">
        <f t="shared" si="22"/>
        <v>0</v>
      </c>
      <c r="DV27" s="11">
        <f t="shared" si="22"/>
        <v>0</v>
      </c>
      <c r="DW27" s="10">
        <f t="shared" si="22"/>
        <v>0</v>
      </c>
      <c r="DX27" s="11">
        <f t="shared" si="22"/>
        <v>0</v>
      </c>
      <c r="DY27" s="10">
        <f t="shared" si="22"/>
        <v>0</v>
      </c>
      <c r="DZ27" s="11">
        <f t="shared" si="22"/>
        <v>0</v>
      </c>
      <c r="EA27" s="10">
        <f t="shared" si="22"/>
        <v>0</v>
      </c>
      <c r="EB27" s="7">
        <f t="shared" si="22"/>
        <v>0</v>
      </c>
      <c r="EC27" s="7">
        <f t="shared" si="22"/>
        <v>0</v>
      </c>
      <c r="ED27" s="11">
        <f t="shared" ref="ED27:FI27" si="23">SUM(ED17:ED26)</f>
        <v>0</v>
      </c>
      <c r="EE27" s="10">
        <f t="shared" si="23"/>
        <v>0</v>
      </c>
      <c r="EF27" s="11">
        <f t="shared" si="23"/>
        <v>0</v>
      </c>
      <c r="EG27" s="10">
        <f t="shared" si="23"/>
        <v>0</v>
      </c>
      <c r="EH27" s="7">
        <f t="shared" si="23"/>
        <v>0</v>
      </c>
      <c r="EI27" s="11">
        <f t="shared" si="23"/>
        <v>0</v>
      </c>
      <c r="EJ27" s="10">
        <f t="shared" si="23"/>
        <v>0</v>
      </c>
      <c r="EK27" s="11">
        <f t="shared" si="23"/>
        <v>0</v>
      </c>
      <c r="EL27" s="10">
        <f t="shared" si="23"/>
        <v>0</v>
      </c>
      <c r="EM27" s="11">
        <f t="shared" si="23"/>
        <v>0</v>
      </c>
      <c r="EN27" s="10">
        <f t="shared" si="23"/>
        <v>0</v>
      </c>
      <c r="EO27" s="11">
        <f t="shared" si="23"/>
        <v>0</v>
      </c>
      <c r="EP27" s="10">
        <f t="shared" si="23"/>
        <v>0</v>
      </c>
      <c r="EQ27" s="11">
        <f t="shared" si="23"/>
        <v>0</v>
      </c>
      <c r="ER27" s="10">
        <f t="shared" si="23"/>
        <v>0</v>
      </c>
      <c r="ES27" s="11">
        <f t="shared" si="23"/>
        <v>0</v>
      </c>
      <c r="ET27" s="10">
        <f t="shared" si="23"/>
        <v>0</v>
      </c>
      <c r="EU27" s="7">
        <f t="shared" si="23"/>
        <v>0</v>
      </c>
      <c r="EV27" s="7">
        <f t="shared" si="23"/>
        <v>0</v>
      </c>
      <c r="EW27" s="11">
        <f t="shared" si="23"/>
        <v>18</v>
      </c>
      <c r="EX27" s="10">
        <f t="shared" si="23"/>
        <v>0</v>
      </c>
      <c r="EY27" s="11">
        <f t="shared" si="23"/>
        <v>0</v>
      </c>
      <c r="EZ27" s="10">
        <f t="shared" si="23"/>
        <v>0</v>
      </c>
      <c r="FA27" s="7">
        <f t="shared" si="23"/>
        <v>2</v>
      </c>
      <c r="FB27" s="11">
        <f t="shared" si="23"/>
        <v>0</v>
      </c>
      <c r="FC27" s="10">
        <f t="shared" si="23"/>
        <v>0</v>
      </c>
      <c r="FD27" s="11">
        <f t="shared" si="23"/>
        <v>0</v>
      </c>
      <c r="FE27" s="10">
        <f t="shared" si="23"/>
        <v>0</v>
      </c>
      <c r="FF27" s="11">
        <f t="shared" si="23"/>
        <v>0</v>
      </c>
      <c r="FG27" s="10">
        <f t="shared" si="23"/>
        <v>0</v>
      </c>
      <c r="FH27" s="11">
        <f t="shared" si="23"/>
        <v>0</v>
      </c>
      <c r="FI27" s="10">
        <f t="shared" si="23"/>
        <v>0</v>
      </c>
      <c r="FJ27" s="11">
        <f t="shared" ref="FJ27:FO27" si="24">SUM(FJ17:FJ26)</f>
        <v>0</v>
      </c>
      <c r="FK27" s="10">
        <f t="shared" si="24"/>
        <v>0</v>
      </c>
      <c r="FL27" s="11">
        <f t="shared" si="24"/>
        <v>0</v>
      </c>
      <c r="FM27" s="10">
        <f t="shared" si="24"/>
        <v>0</v>
      </c>
      <c r="FN27" s="7">
        <f t="shared" si="24"/>
        <v>0</v>
      </c>
      <c r="FO27" s="7">
        <f t="shared" si="24"/>
        <v>2</v>
      </c>
    </row>
    <row r="28" spans="1:171" ht="20.100000000000001" customHeight="1" x14ac:dyDescent="0.25">
      <c r="A28" s="14" t="s">
        <v>80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4"/>
      <c r="FO28" s="15"/>
    </row>
    <row r="29" spans="1:171" x14ac:dyDescent="0.25">
      <c r="A29" s="6"/>
      <c r="B29" s="6"/>
      <c r="C29" s="6"/>
      <c r="D29" s="6" t="s">
        <v>81</v>
      </c>
      <c r="E29" s="3" t="s">
        <v>82</v>
      </c>
      <c r="F29" s="6">
        <f t="shared" ref="F29:F34" si="25">COUNTIF(T29:FM29,"e")</f>
        <v>0</v>
      </c>
      <c r="G29" s="6">
        <f t="shared" ref="G29:G34" si="26">COUNTIF(T29:FM29,"z")</f>
        <v>2</v>
      </c>
      <c r="H29" s="6">
        <f t="shared" ref="H29:H34" si="27">SUM(I29:P29)</f>
        <v>27</v>
      </c>
      <c r="I29" s="6">
        <f t="shared" ref="I29:I34" si="28">T29+AM29+BF29+BY29+CR29+DK29+ED29+EW29</f>
        <v>9</v>
      </c>
      <c r="J29" s="6">
        <f t="shared" ref="J29:J34" si="29">V29+AO29+BH29+CA29+CT29+DM29+EF29+EY29</f>
        <v>18</v>
      </c>
      <c r="K29" s="6">
        <f t="shared" ref="K29:K34" si="30">Y29+AR29+BK29+CD29+CW29+DP29+EI29+FB29</f>
        <v>0</v>
      </c>
      <c r="L29" s="6">
        <f t="shared" ref="L29:L34" si="31">AA29+AT29+BM29+CF29+CY29+DR29+EK29+FD29</f>
        <v>0</v>
      </c>
      <c r="M29" s="6">
        <f t="shared" ref="M29:M34" si="32">AC29+AV29+BO29+CH29+DA29+DT29+EM29+FF29</f>
        <v>0</v>
      </c>
      <c r="N29" s="6">
        <f t="shared" ref="N29:N34" si="33">AE29+AX29+BQ29+CJ29+DC29+DV29+EO29+FH29</f>
        <v>0</v>
      </c>
      <c r="O29" s="6">
        <f t="shared" ref="O29:O34" si="34">AG29+AZ29+BS29+CL29+DE29+DX29+EQ29+FJ29</f>
        <v>0</v>
      </c>
      <c r="P29" s="6">
        <f t="shared" ref="P29:P34" si="35">AI29+BB29+BU29+CN29+DG29+DZ29+ES29+FL29</f>
        <v>0</v>
      </c>
      <c r="Q29" s="7">
        <f t="shared" ref="Q29:Q34" si="36">AL29+BE29+BX29+CQ29+DJ29+EC29+EV29+FO29</f>
        <v>4</v>
      </c>
      <c r="R29" s="7">
        <f t="shared" ref="R29:R34" si="37">AK29+BD29+BW29+CP29+DI29+EB29+EU29+FN29</f>
        <v>0</v>
      </c>
      <c r="S29" s="7">
        <v>1.2</v>
      </c>
      <c r="T29" s="11">
        <v>9</v>
      </c>
      <c r="U29" s="10" t="s">
        <v>60</v>
      </c>
      <c r="V29" s="11">
        <v>18</v>
      </c>
      <c r="W29" s="10" t="s">
        <v>60</v>
      </c>
      <c r="X29" s="7">
        <v>4</v>
      </c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34" si="38">X29+AK29</f>
        <v>4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ref="BE29:BE34" si="39">AQ29+BD29</f>
        <v>0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34" si="40">BJ29+BW29</f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34" si="41">CC29+CP29</f>
        <v>0</v>
      </c>
      <c r="CR29" s="11"/>
      <c r="CS29" s="10"/>
      <c r="CT29" s="11"/>
      <c r="CU29" s="10"/>
      <c r="CV29" s="7"/>
      <c r="CW29" s="11"/>
      <c r="CX29" s="10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ref="DJ29:DJ34" si="42">CV29+DI29</f>
        <v>0</v>
      </c>
      <c r="DK29" s="11"/>
      <c r="DL29" s="10"/>
      <c r="DM29" s="11"/>
      <c r="DN29" s="10"/>
      <c r="DO29" s="7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ref="EC29:EC34" si="43">DO29+EB29</f>
        <v>0</v>
      </c>
      <c r="ED29" s="11"/>
      <c r="EE29" s="10"/>
      <c r="EF29" s="11"/>
      <c r="EG29" s="10"/>
      <c r="EH29" s="7"/>
      <c r="EI29" s="11"/>
      <c r="EJ29" s="10"/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ref="EV29:EV34" si="44">EH29+EU29</f>
        <v>0</v>
      </c>
      <c r="EW29" s="11"/>
      <c r="EX29" s="10"/>
      <c r="EY29" s="11"/>
      <c r="EZ29" s="10"/>
      <c r="FA29" s="7"/>
      <c r="FB29" s="11"/>
      <c r="FC29" s="10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ref="FO29:FO34" si="45">FA29+FN29</f>
        <v>0</v>
      </c>
    </row>
    <row r="30" spans="1:171" x14ac:dyDescent="0.25">
      <c r="A30" s="6"/>
      <c r="B30" s="6"/>
      <c r="C30" s="6"/>
      <c r="D30" s="6" t="s">
        <v>83</v>
      </c>
      <c r="E30" s="3" t="s">
        <v>84</v>
      </c>
      <c r="F30" s="6">
        <f t="shared" si="25"/>
        <v>0</v>
      </c>
      <c r="G30" s="6">
        <f t="shared" si="26"/>
        <v>2</v>
      </c>
      <c r="H30" s="6">
        <f t="shared" si="27"/>
        <v>27</v>
      </c>
      <c r="I30" s="6">
        <f t="shared" si="28"/>
        <v>12</v>
      </c>
      <c r="J30" s="6">
        <f t="shared" si="29"/>
        <v>0</v>
      </c>
      <c r="K30" s="6">
        <f t="shared" si="30"/>
        <v>15</v>
      </c>
      <c r="L30" s="6">
        <f t="shared" si="31"/>
        <v>0</v>
      </c>
      <c r="M30" s="6">
        <f t="shared" si="32"/>
        <v>0</v>
      </c>
      <c r="N30" s="6">
        <f t="shared" si="33"/>
        <v>0</v>
      </c>
      <c r="O30" s="6">
        <f t="shared" si="34"/>
        <v>0</v>
      </c>
      <c r="P30" s="6">
        <f t="shared" si="35"/>
        <v>0</v>
      </c>
      <c r="Q30" s="7">
        <f t="shared" si="36"/>
        <v>4</v>
      </c>
      <c r="R30" s="7">
        <f t="shared" si="37"/>
        <v>2</v>
      </c>
      <c r="S30" s="7">
        <v>1.2</v>
      </c>
      <c r="T30" s="11">
        <v>12</v>
      </c>
      <c r="U30" s="10" t="s">
        <v>60</v>
      </c>
      <c r="V30" s="11"/>
      <c r="W30" s="10"/>
      <c r="X30" s="7">
        <v>2</v>
      </c>
      <c r="Y30" s="11">
        <v>15</v>
      </c>
      <c r="Z30" s="10" t="s">
        <v>60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>
        <v>2</v>
      </c>
      <c r="AL30" s="7">
        <f t="shared" si="38"/>
        <v>4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9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40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41"/>
        <v>0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42"/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43"/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44"/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45"/>
        <v>0</v>
      </c>
    </row>
    <row r="31" spans="1:171" x14ac:dyDescent="0.25">
      <c r="A31" s="6"/>
      <c r="B31" s="6"/>
      <c r="C31" s="6"/>
      <c r="D31" s="6" t="s">
        <v>85</v>
      </c>
      <c r="E31" s="3" t="s">
        <v>86</v>
      </c>
      <c r="F31" s="6">
        <f t="shared" si="25"/>
        <v>0</v>
      </c>
      <c r="G31" s="6">
        <f t="shared" si="26"/>
        <v>2</v>
      </c>
      <c r="H31" s="6">
        <f t="shared" si="27"/>
        <v>27</v>
      </c>
      <c r="I31" s="6">
        <f t="shared" si="28"/>
        <v>12</v>
      </c>
      <c r="J31" s="6">
        <f t="shared" si="29"/>
        <v>0</v>
      </c>
      <c r="K31" s="6">
        <f t="shared" si="30"/>
        <v>15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4</v>
      </c>
      <c r="R31" s="7">
        <f t="shared" si="37"/>
        <v>2</v>
      </c>
      <c r="S31" s="7">
        <v>1.2</v>
      </c>
      <c r="T31" s="11">
        <v>12</v>
      </c>
      <c r="U31" s="10" t="s">
        <v>60</v>
      </c>
      <c r="V31" s="11"/>
      <c r="W31" s="10"/>
      <c r="X31" s="7">
        <v>2</v>
      </c>
      <c r="Y31" s="11">
        <v>15</v>
      </c>
      <c r="Z31" s="10" t="s">
        <v>60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8"/>
        <v>4</v>
      </c>
      <c r="AM31" s="11"/>
      <c r="AN31" s="10"/>
      <c r="AO31" s="11"/>
      <c r="AP31" s="10"/>
      <c r="AQ31" s="7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5">
      <c r="A32" s="6"/>
      <c r="B32" s="6"/>
      <c r="C32" s="6"/>
      <c r="D32" s="6" t="s">
        <v>87</v>
      </c>
      <c r="E32" s="3" t="s">
        <v>88</v>
      </c>
      <c r="F32" s="6">
        <f t="shared" si="25"/>
        <v>0</v>
      </c>
      <c r="G32" s="6">
        <f t="shared" si="26"/>
        <v>2</v>
      </c>
      <c r="H32" s="6">
        <f t="shared" si="27"/>
        <v>27</v>
      </c>
      <c r="I32" s="6">
        <f t="shared" si="28"/>
        <v>9</v>
      </c>
      <c r="J32" s="6">
        <f t="shared" si="29"/>
        <v>0</v>
      </c>
      <c r="K32" s="6">
        <f t="shared" si="30"/>
        <v>18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4</v>
      </c>
      <c r="R32" s="7">
        <f t="shared" si="37"/>
        <v>2.7</v>
      </c>
      <c r="S32" s="7">
        <v>1.2</v>
      </c>
      <c r="T32" s="11"/>
      <c r="U32" s="10"/>
      <c r="V32" s="11"/>
      <c r="W32" s="10"/>
      <c r="X32" s="7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9</v>
      </c>
      <c r="AN32" s="10" t="s">
        <v>60</v>
      </c>
      <c r="AO32" s="11"/>
      <c r="AP32" s="10"/>
      <c r="AQ32" s="7">
        <v>1.3</v>
      </c>
      <c r="AR32" s="11">
        <v>18</v>
      </c>
      <c r="AS32" s="10" t="s">
        <v>60</v>
      </c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>
        <v>2.7</v>
      </c>
      <c r="BE32" s="7">
        <f t="shared" si="39"/>
        <v>4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5">
      <c r="A33" s="6"/>
      <c r="B33" s="6"/>
      <c r="C33" s="6"/>
      <c r="D33" s="6" t="s">
        <v>89</v>
      </c>
      <c r="E33" s="3" t="s">
        <v>90</v>
      </c>
      <c r="F33" s="6">
        <f t="shared" si="25"/>
        <v>0</v>
      </c>
      <c r="G33" s="6">
        <f t="shared" si="26"/>
        <v>2</v>
      </c>
      <c r="H33" s="6">
        <f t="shared" si="27"/>
        <v>18</v>
      </c>
      <c r="I33" s="6">
        <f t="shared" si="28"/>
        <v>9</v>
      </c>
      <c r="J33" s="6">
        <f t="shared" si="29"/>
        <v>9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0</v>
      </c>
      <c r="S33" s="7">
        <v>0.8</v>
      </c>
      <c r="T33" s="11"/>
      <c r="U33" s="10"/>
      <c r="V33" s="11"/>
      <c r="W33" s="10"/>
      <c r="X33" s="7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0</v>
      </c>
      <c r="AM33" s="11">
        <v>9</v>
      </c>
      <c r="AN33" s="10" t="s">
        <v>60</v>
      </c>
      <c r="AO33" s="11">
        <v>9</v>
      </c>
      <c r="AP33" s="10" t="s">
        <v>60</v>
      </c>
      <c r="AQ33" s="7">
        <v>3</v>
      </c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3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5">
      <c r="A34" s="6"/>
      <c r="B34" s="6"/>
      <c r="C34" s="6"/>
      <c r="D34" s="6" t="s">
        <v>91</v>
      </c>
      <c r="E34" s="3" t="s">
        <v>92</v>
      </c>
      <c r="F34" s="6">
        <f t="shared" si="25"/>
        <v>0</v>
      </c>
      <c r="G34" s="6">
        <f t="shared" si="26"/>
        <v>2</v>
      </c>
      <c r="H34" s="6">
        <f t="shared" si="27"/>
        <v>12</v>
      </c>
      <c r="I34" s="6">
        <f t="shared" si="28"/>
        <v>4</v>
      </c>
      <c r="J34" s="6">
        <f t="shared" si="29"/>
        <v>0</v>
      </c>
      <c r="K34" s="6">
        <f t="shared" si="30"/>
        <v>8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2</v>
      </c>
      <c r="R34" s="7">
        <f t="shared" si="37"/>
        <v>1</v>
      </c>
      <c r="S34" s="7">
        <v>0.5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0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>
        <v>4</v>
      </c>
      <c r="BG34" s="10" t="s">
        <v>60</v>
      </c>
      <c r="BH34" s="11"/>
      <c r="BI34" s="10"/>
      <c r="BJ34" s="7">
        <v>1</v>
      </c>
      <c r="BK34" s="11">
        <v>8</v>
      </c>
      <c r="BL34" s="10" t="s">
        <v>60</v>
      </c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>
        <v>1</v>
      </c>
      <c r="BX34" s="7">
        <f t="shared" si="40"/>
        <v>2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ht="15.9" customHeight="1" x14ac:dyDescent="0.25">
      <c r="A35" s="6"/>
      <c r="B35" s="6"/>
      <c r="C35" s="6"/>
      <c r="D35" s="6"/>
      <c r="E35" s="6" t="s">
        <v>79</v>
      </c>
      <c r="F35" s="6">
        <f t="shared" ref="F35:AK35" si="46">SUM(F29:F34)</f>
        <v>0</v>
      </c>
      <c r="G35" s="6">
        <f t="shared" si="46"/>
        <v>12</v>
      </c>
      <c r="H35" s="6">
        <f t="shared" si="46"/>
        <v>138</v>
      </c>
      <c r="I35" s="6">
        <f t="shared" si="46"/>
        <v>55</v>
      </c>
      <c r="J35" s="6">
        <f t="shared" si="46"/>
        <v>27</v>
      </c>
      <c r="K35" s="6">
        <f t="shared" si="46"/>
        <v>56</v>
      </c>
      <c r="L35" s="6">
        <f t="shared" si="46"/>
        <v>0</v>
      </c>
      <c r="M35" s="6">
        <f t="shared" si="46"/>
        <v>0</v>
      </c>
      <c r="N35" s="6">
        <f t="shared" si="46"/>
        <v>0</v>
      </c>
      <c r="O35" s="6">
        <f t="shared" si="46"/>
        <v>0</v>
      </c>
      <c r="P35" s="6">
        <f t="shared" si="46"/>
        <v>0</v>
      </c>
      <c r="Q35" s="7">
        <f t="shared" si="46"/>
        <v>21</v>
      </c>
      <c r="R35" s="7">
        <f t="shared" si="46"/>
        <v>7.7</v>
      </c>
      <c r="S35" s="7">
        <f t="shared" si="46"/>
        <v>6.1</v>
      </c>
      <c r="T35" s="11">
        <f t="shared" si="46"/>
        <v>33</v>
      </c>
      <c r="U35" s="10">
        <f t="shared" si="46"/>
        <v>0</v>
      </c>
      <c r="V35" s="11">
        <f t="shared" si="46"/>
        <v>18</v>
      </c>
      <c r="W35" s="10">
        <f t="shared" si="46"/>
        <v>0</v>
      </c>
      <c r="X35" s="7">
        <f t="shared" si="46"/>
        <v>8</v>
      </c>
      <c r="Y35" s="11">
        <f t="shared" si="46"/>
        <v>30</v>
      </c>
      <c r="Z35" s="10">
        <f t="shared" si="46"/>
        <v>0</v>
      </c>
      <c r="AA35" s="11">
        <f t="shared" si="46"/>
        <v>0</v>
      </c>
      <c r="AB35" s="10">
        <f t="shared" si="46"/>
        <v>0</v>
      </c>
      <c r="AC35" s="11">
        <f t="shared" si="46"/>
        <v>0</v>
      </c>
      <c r="AD35" s="10">
        <f t="shared" si="46"/>
        <v>0</v>
      </c>
      <c r="AE35" s="11">
        <f t="shared" si="46"/>
        <v>0</v>
      </c>
      <c r="AF35" s="10">
        <f t="shared" si="46"/>
        <v>0</v>
      </c>
      <c r="AG35" s="11">
        <f t="shared" si="46"/>
        <v>0</v>
      </c>
      <c r="AH35" s="10">
        <f t="shared" si="46"/>
        <v>0</v>
      </c>
      <c r="AI35" s="11">
        <f t="shared" si="46"/>
        <v>0</v>
      </c>
      <c r="AJ35" s="10">
        <f t="shared" si="46"/>
        <v>0</v>
      </c>
      <c r="AK35" s="7">
        <f t="shared" si="46"/>
        <v>4</v>
      </c>
      <c r="AL35" s="7">
        <f t="shared" ref="AL35:BQ35" si="47">SUM(AL29:AL34)</f>
        <v>12</v>
      </c>
      <c r="AM35" s="11">
        <f t="shared" si="47"/>
        <v>18</v>
      </c>
      <c r="AN35" s="10">
        <f t="shared" si="47"/>
        <v>0</v>
      </c>
      <c r="AO35" s="11">
        <f t="shared" si="47"/>
        <v>9</v>
      </c>
      <c r="AP35" s="10">
        <f t="shared" si="47"/>
        <v>0</v>
      </c>
      <c r="AQ35" s="7">
        <f t="shared" si="47"/>
        <v>4.3</v>
      </c>
      <c r="AR35" s="11">
        <f t="shared" si="47"/>
        <v>18</v>
      </c>
      <c r="AS35" s="10">
        <f t="shared" si="47"/>
        <v>0</v>
      </c>
      <c r="AT35" s="11">
        <f t="shared" si="47"/>
        <v>0</v>
      </c>
      <c r="AU35" s="10">
        <f t="shared" si="47"/>
        <v>0</v>
      </c>
      <c r="AV35" s="11">
        <f t="shared" si="47"/>
        <v>0</v>
      </c>
      <c r="AW35" s="10">
        <f t="shared" si="47"/>
        <v>0</v>
      </c>
      <c r="AX35" s="11">
        <f t="shared" si="47"/>
        <v>0</v>
      </c>
      <c r="AY35" s="10">
        <f t="shared" si="47"/>
        <v>0</v>
      </c>
      <c r="AZ35" s="11">
        <f t="shared" si="47"/>
        <v>0</v>
      </c>
      <c r="BA35" s="10">
        <f t="shared" si="47"/>
        <v>0</v>
      </c>
      <c r="BB35" s="11">
        <f t="shared" si="47"/>
        <v>0</v>
      </c>
      <c r="BC35" s="10">
        <f t="shared" si="47"/>
        <v>0</v>
      </c>
      <c r="BD35" s="7">
        <f t="shared" si="47"/>
        <v>2.7</v>
      </c>
      <c r="BE35" s="7">
        <f t="shared" si="47"/>
        <v>7</v>
      </c>
      <c r="BF35" s="11">
        <f t="shared" si="47"/>
        <v>4</v>
      </c>
      <c r="BG35" s="10">
        <f t="shared" si="47"/>
        <v>0</v>
      </c>
      <c r="BH35" s="11">
        <f t="shared" si="47"/>
        <v>0</v>
      </c>
      <c r="BI35" s="10">
        <f t="shared" si="47"/>
        <v>0</v>
      </c>
      <c r="BJ35" s="7">
        <f t="shared" si="47"/>
        <v>1</v>
      </c>
      <c r="BK35" s="11">
        <f t="shared" si="47"/>
        <v>8</v>
      </c>
      <c r="BL35" s="10">
        <f t="shared" si="47"/>
        <v>0</v>
      </c>
      <c r="BM35" s="11">
        <f t="shared" si="47"/>
        <v>0</v>
      </c>
      <c r="BN35" s="10">
        <f t="shared" si="47"/>
        <v>0</v>
      </c>
      <c r="BO35" s="11">
        <f t="shared" si="47"/>
        <v>0</v>
      </c>
      <c r="BP35" s="10">
        <f t="shared" si="47"/>
        <v>0</v>
      </c>
      <c r="BQ35" s="11">
        <f t="shared" si="47"/>
        <v>0</v>
      </c>
      <c r="BR35" s="10">
        <f t="shared" ref="BR35:CW35" si="48">SUM(BR29:BR34)</f>
        <v>0</v>
      </c>
      <c r="BS35" s="11">
        <f t="shared" si="48"/>
        <v>0</v>
      </c>
      <c r="BT35" s="10">
        <f t="shared" si="48"/>
        <v>0</v>
      </c>
      <c r="BU35" s="11">
        <f t="shared" si="48"/>
        <v>0</v>
      </c>
      <c r="BV35" s="10">
        <f t="shared" si="48"/>
        <v>0</v>
      </c>
      <c r="BW35" s="7">
        <f t="shared" si="48"/>
        <v>1</v>
      </c>
      <c r="BX35" s="7">
        <f t="shared" si="48"/>
        <v>2</v>
      </c>
      <c r="BY35" s="11">
        <f t="shared" si="48"/>
        <v>0</v>
      </c>
      <c r="BZ35" s="10">
        <f t="shared" si="48"/>
        <v>0</v>
      </c>
      <c r="CA35" s="11">
        <f t="shared" si="48"/>
        <v>0</v>
      </c>
      <c r="CB35" s="10">
        <f t="shared" si="48"/>
        <v>0</v>
      </c>
      <c r="CC35" s="7">
        <f t="shared" si="48"/>
        <v>0</v>
      </c>
      <c r="CD35" s="11">
        <f t="shared" si="48"/>
        <v>0</v>
      </c>
      <c r="CE35" s="10">
        <f t="shared" si="48"/>
        <v>0</v>
      </c>
      <c r="CF35" s="11">
        <f t="shared" si="48"/>
        <v>0</v>
      </c>
      <c r="CG35" s="10">
        <f t="shared" si="48"/>
        <v>0</v>
      </c>
      <c r="CH35" s="11">
        <f t="shared" si="48"/>
        <v>0</v>
      </c>
      <c r="CI35" s="10">
        <f t="shared" si="48"/>
        <v>0</v>
      </c>
      <c r="CJ35" s="11">
        <f t="shared" si="48"/>
        <v>0</v>
      </c>
      <c r="CK35" s="10">
        <f t="shared" si="48"/>
        <v>0</v>
      </c>
      <c r="CL35" s="11">
        <f t="shared" si="48"/>
        <v>0</v>
      </c>
      <c r="CM35" s="10">
        <f t="shared" si="48"/>
        <v>0</v>
      </c>
      <c r="CN35" s="11">
        <f t="shared" si="48"/>
        <v>0</v>
      </c>
      <c r="CO35" s="10">
        <f t="shared" si="48"/>
        <v>0</v>
      </c>
      <c r="CP35" s="7">
        <f t="shared" si="48"/>
        <v>0</v>
      </c>
      <c r="CQ35" s="7">
        <f t="shared" si="48"/>
        <v>0</v>
      </c>
      <c r="CR35" s="11">
        <f t="shared" si="48"/>
        <v>0</v>
      </c>
      <c r="CS35" s="10">
        <f t="shared" si="48"/>
        <v>0</v>
      </c>
      <c r="CT35" s="11">
        <f t="shared" si="48"/>
        <v>0</v>
      </c>
      <c r="CU35" s="10">
        <f t="shared" si="48"/>
        <v>0</v>
      </c>
      <c r="CV35" s="7">
        <f t="shared" si="48"/>
        <v>0</v>
      </c>
      <c r="CW35" s="11">
        <f t="shared" si="48"/>
        <v>0</v>
      </c>
      <c r="CX35" s="10">
        <f t="shared" ref="CX35:EC35" si="49">SUM(CX29:CX34)</f>
        <v>0</v>
      </c>
      <c r="CY35" s="11">
        <f t="shared" si="49"/>
        <v>0</v>
      </c>
      <c r="CZ35" s="10">
        <f t="shared" si="49"/>
        <v>0</v>
      </c>
      <c r="DA35" s="11">
        <f t="shared" si="49"/>
        <v>0</v>
      </c>
      <c r="DB35" s="10">
        <f t="shared" si="49"/>
        <v>0</v>
      </c>
      <c r="DC35" s="11">
        <f t="shared" si="49"/>
        <v>0</v>
      </c>
      <c r="DD35" s="10">
        <f t="shared" si="49"/>
        <v>0</v>
      </c>
      <c r="DE35" s="11">
        <f t="shared" si="49"/>
        <v>0</v>
      </c>
      <c r="DF35" s="10">
        <f t="shared" si="49"/>
        <v>0</v>
      </c>
      <c r="DG35" s="11">
        <f t="shared" si="49"/>
        <v>0</v>
      </c>
      <c r="DH35" s="10">
        <f t="shared" si="49"/>
        <v>0</v>
      </c>
      <c r="DI35" s="7">
        <f t="shared" si="49"/>
        <v>0</v>
      </c>
      <c r="DJ35" s="7">
        <f t="shared" si="49"/>
        <v>0</v>
      </c>
      <c r="DK35" s="11">
        <f t="shared" si="49"/>
        <v>0</v>
      </c>
      <c r="DL35" s="10">
        <f t="shared" si="49"/>
        <v>0</v>
      </c>
      <c r="DM35" s="11">
        <f t="shared" si="49"/>
        <v>0</v>
      </c>
      <c r="DN35" s="10">
        <f t="shared" si="49"/>
        <v>0</v>
      </c>
      <c r="DO35" s="7">
        <f t="shared" si="49"/>
        <v>0</v>
      </c>
      <c r="DP35" s="11">
        <f t="shared" si="49"/>
        <v>0</v>
      </c>
      <c r="DQ35" s="10">
        <f t="shared" si="49"/>
        <v>0</v>
      </c>
      <c r="DR35" s="11">
        <f t="shared" si="49"/>
        <v>0</v>
      </c>
      <c r="DS35" s="10">
        <f t="shared" si="49"/>
        <v>0</v>
      </c>
      <c r="DT35" s="11">
        <f t="shared" si="49"/>
        <v>0</v>
      </c>
      <c r="DU35" s="10">
        <f t="shared" si="49"/>
        <v>0</v>
      </c>
      <c r="DV35" s="11">
        <f t="shared" si="49"/>
        <v>0</v>
      </c>
      <c r="DW35" s="10">
        <f t="shared" si="49"/>
        <v>0</v>
      </c>
      <c r="DX35" s="11">
        <f t="shared" si="49"/>
        <v>0</v>
      </c>
      <c r="DY35" s="10">
        <f t="shared" si="49"/>
        <v>0</v>
      </c>
      <c r="DZ35" s="11">
        <f t="shared" si="49"/>
        <v>0</v>
      </c>
      <c r="EA35" s="10">
        <f t="shared" si="49"/>
        <v>0</v>
      </c>
      <c r="EB35" s="7">
        <f t="shared" si="49"/>
        <v>0</v>
      </c>
      <c r="EC35" s="7">
        <f t="shared" si="49"/>
        <v>0</v>
      </c>
      <c r="ED35" s="11">
        <f t="shared" ref="ED35:FI35" si="50">SUM(ED29:ED34)</f>
        <v>0</v>
      </c>
      <c r="EE35" s="10">
        <f t="shared" si="50"/>
        <v>0</v>
      </c>
      <c r="EF35" s="11">
        <f t="shared" si="50"/>
        <v>0</v>
      </c>
      <c r="EG35" s="10">
        <f t="shared" si="50"/>
        <v>0</v>
      </c>
      <c r="EH35" s="7">
        <f t="shared" si="50"/>
        <v>0</v>
      </c>
      <c r="EI35" s="11">
        <f t="shared" si="50"/>
        <v>0</v>
      </c>
      <c r="EJ35" s="10">
        <f t="shared" si="50"/>
        <v>0</v>
      </c>
      <c r="EK35" s="11">
        <f t="shared" si="50"/>
        <v>0</v>
      </c>
      <c r="EL35" s="10">
        <f t="shared" si="50"/>
        <v>0</v>
      </c>
      <c r="EM35" s="11">
        <f t="shared" si="50"/>
        <v>0</v>
      </c>
      <c r="EN35" s="10">
        <f t="shared" si="50"/>
        <v>0</v>
      </c>
      <c r="EO35" s="11">
        <f t="shared" si="50"/>
        <v>0</v>
      </c>
      <c r="EP35" s="10">
        <f t="shared" si="50"/>
        <v>0</v>
      </c>
      <c r="EQ35" s="11">
        <f t="shared" si="50"/>
        <v>0</v>
      </c>
      <c r="ER35" s="10">
        <f t="shared" si="50"/>
        <v>0</v>
      </c>
      <c r="ES35" s="11">
        <f t="shared" si="50"/>
        <v>0</v>
      </c>
      <c r="ET35" s="10">
        <f t="shared" si="50"/>
        <v>0</v>
      </c>
      <c r="EU35" s="7">
        <f t="shared" si="50"/>
        <v>0</v>
      </c>
      <c r="EV35" s="7">
        <f t="shared" si="50"/>
        <v>0</v>
      </c>
      <c r="EW35" s="11">
        <f t="shared" si="50"/>
        <v>0</v>
      </c>
      <c r="EX35" s="10">
        <f t="shared" si="50"/>
        <v>0</v>
      </c>
      <c r="EY35" s="11">
        <f t="shared" si="50"/>
        <v>0</v>
      </c>
      <c r="EZ35" s="10">
        <f t="shared" si="50"/>
        <v>0</v>
      </c>
      <c r="FA35" s="7">
        <f t="shared" si="50"/>
        <v>0</v>
      </c>
      <c r="FB35" s="11">
        <f t="shared" si="50"/>
        <v>0</v>
      </c>
      <c r="FC35" s="10">
        <f t="shared" si="50"/>
        <v>0</v>
      </c>
      <c r="FD35" s="11">
        <f t="shared" si="50"/>
        <v>0</v>
      </c>
      <c r="FE35" s="10">
        <f t="shared" si="50"/>
        <v>0</v>
      </c>
      <c r="FF35" s="11">
        <f t="shared" si="50"/>
        <v>0</v>
      </c>
      <c r="FG35" s="10">
        <f t="shared" si="50"/>
        <v>0</v>
      </c>
      <c r="FH35" s="11">
        <f t="shared" si="50"/>
        <v>0</v>
      </c>
      <c r="FI35" s="10">
        <f t="shared" si="50"/>
        <v>0</v>
      </c>
      <c r="FJ35" s="11">
        <f t="shared" ref="FJ35:FO35" si="51">SUM(FJ29:FJ34)</f>
        <v>0</v>
      </c>
      <c r="FK35" s="10">
        <f t="shared" si="51"/>
        <v>0</v>
      </c>
      <c r="FL35" s="11">
        <f t="shared" si="51"/>
        <v>0</v>
      </c>
      <c r="FM35" s="10">
        <f t="shared" si="51"/>
        <v>0</v>
      </c>
      <c r="FN35" s="7">
        <f t="shared" si="51"/>
        <v>0</v>
      </c>
      <c r="FO35" s="7">
        <f t="shared" si="51"/>
        <v>0</v>
      </c>
    </row>
    <row r="36" spans="1:171" ht="20.100000000000001" customHeight="1" x14ac:dyDescent="0.25">
      <c r="A36" s="14" t="s">
        <v>93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4"/>
      <c r="FO36" s="15"/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ref="F37:F77" si="52">COUNTIF(T37:FM37,"e")</f>
        <v>0</v>
      </c>
      <c r="G37" s="6">
        <f t="shared" ref="G37:G77" si="53">COUNTIF(T37:FM37,"z")</f>
        <v>2</v>
      </c>
      <c r="H37" s="6">
        <f t="shared" ref="H37:H68" si="54">SUM(I37:P37)</f>
        <v>27</v>
      </c>
      <c r="I37" s="6">
        <f t="shared" ref="I37:I68" si="55">T37+AM37+BF37+BY37+CR37+DK37+ED37+EW37</f>
        <v>12</v>
      </c>
      <c r="J37" s="6">
        <f t="shared" ref="J37:J68" si="56">V37+AO37+BH37+CA37+CT37+DM37+EF37+EY37</f>
        <v>0</v>
      </c>
      <c r="K37" s="6">
        <f t="shared" ref="K37:K68" si="57">Y37+AR37+BK37+CD37+CW37+DP37+EI37+FB37</f>
        <v>15</v>
      </c>
      <c r="L37" s="6">
        <f t="shared" ref="L37:L68" si="58">AA37+AT37+BM37+CF37+CY37+DR37+EK37+FD37</f>
        <v>0</v>
      </c>
      <c r="M37" s="6">
        <f t="shared" ref="M37:M68" si="59">AC37+AV37+BO37+CH37+DA37+DT37+EM37+FF37</f>
        <v>0</v>
      </c>
      <c r="N37" s="6">
        <f t="shared" ref="N37:N68" si="60">AE37+AX37+BQ37+CJ37+DC37+DV37+EO37+FH37</f>
        <v>0</v>
      </c>
      <c r="O37" s="6">
        <f t="shared" ref="O37:O68" si="61">AG37+AZ37+BS37+CL37+DE37+DX37+EQ37+FJ37</f>
        <v>0</v>
      </c>
      <c r="P37" s="6">
        <f t="shared" ref="P37:P68" si="62">AI37+BB37+BU37+CN37+DG37+DZ37+ES37+FL37</f>
        <v>0</v>
      </c>
      <c r="Q37" s="7">
        <f t="shared" ref="Q37:Q68" si="63">AL37+BE37+BX37+CQ37+DJ37+EC37+EV37+FO37</f>
        <v>4</v>
      </c>
      <c r="R37" s="7">
        <f t="shared" ref="R37:R68" si="64">AK37+BD37+BW37+CP37+DI37+EB37+EU37+FN37</f>
        <v>2</v>
      </c>
      <c r="S37" s="7">
        <v>1.2</v>
      </c>
      <c r="T37" s="11">
        <v>12</v>
      </c>
      <c r="U37" s="10" t="s">
        <v>60</v>
      </c>
      <c r="V37" s="11"/>
      <c r="W37" s="10"/>
      <c r="X37" s="7">
        <v>2</v>
      </c>
      <c r="Y37" s="11">
        <v>15</v>
      </c>
      <c r="Z37" s="10" t="s">
        <v>60</v>
      </c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>
        <v>2</v>
      </c>
      <c r="AL37" s="7">
        <f t="shared" ref="AL37:AL68" si="65">X37+AK37</f>
        <v>4</v>
      </c>
      <c r="AM37" s="11"/>
      <c r="AN37" s="10"/>
      <c r="AO37" s="11"/>
      <c r="AP37" s="10"/>
      <c r="AQ37" s="7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ref="BE37:BE68" si="66">AQ37+BD37</f>
        <v>0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ref="BX37:BX68" si="67">BJ37+BW37</f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ref="CQ37:CQ68" si="68">CC37+CP37</f>
        <v>0</v>
      </c>
      <c r="CR37" s="11"/>
      <c r="CS37" s="10"/>
      <c r="CT37" s="11"/>
      <c r="CU37" s="10"/>
      <c r="CV37" s="7"/>
      <c r="CW37" s="11"/>
      <c r="CX37" s="10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ref="DJ37:DJ68" si="69">CV37+DI37</f>
        <v>0</v>
      </c>
      <c r="DK37" s="11"/>
      <c r="DL37" s="10"/>
      <c r="DM37" s="11"/>
      <c r="DN37" s="10"/>
      <c r="DO37" s="7"/>
      <c r="DP37" s="11"/>
      <c r="DQ37" s="10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ref="EC37:EC68" si="70">DO37+EB37</f>
        <v>0</v>
      </c>
      <c r="ED37" s="11"/>
      <c r="EE37" s="10"/>
      <c r="EF37" s="11"/>
      <c r="EG37" s="10"/>
      <c r="EH37" s="7"/>
      <c r="EI37" s="11"/>
      <c r="EJ37" s="10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ref="EV37:EV68" si="71">EH37+EU37</f>
        <v>0</v>
      </c>
      <c r="EW37" s="11"/>
      <c r="EX37" s="10"/>
      <c r="EY37" s="11"/>
      <c r="EZ37" s="10"/>
      <c r="FA37" s="7"/>
      <c r="FB37" s="11"/>
      <c r="FC37" s="10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ref="FO37:FO68" si="72">FA37+FN37</f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52"/>
        <v>0</v>
      </c>
      <c r="G38" s="6">
        <f t="shared" si="53"/>
        <v>1</v>
      </c>
      <c r="H38" s="6">
        <f t="shared" si="54"/>
        <v>9</v>
      </c>
      <c r="I38" s="6">
        <f t="shared" si="55"/>
        <v>9</v>
      </c>
      <c r="J38" s="6">
        <f t="shared" si="56"/>
        <v>0</v>
      </c>
      <c r="K38" s="6">
        <f t="shared" si="57"/>
        <v>0</v>
      </c>
      <c r="L38" s="6">
        <f t="shared" si="58"/>
        <v>0</v>
      </c>
      <c r="M38" s="6">
        <f t="shared" si="59"/>
        <v>0</v>
      </c>
      <c r="N38" s="6">
        <f t="shared" si="60"/>
        <v>0</v>
      </c>
      <c r="O38" s="6">
        <f t="shared" si="61"/>
        <v>0</v>
      </c>
      <c r="P38" s="6">
        <f t="shared" si="62"/>
        <v>0</v>
      </c>
      <c r="Q38" s="7">
        <f t="shared" si="63"/>
        <v>1</v>
      </c>
      <c r="R38" s="7">
        <f t="shared" si="64"/>
        <v>0</v>
      </c>
      <c r="S38" s="7">
        <v>0.4</v>
      </c>
      <c r="T38" s="11">
        <v>9</v>
      </c>
      <c r="U38" s="10" t="s">
        <v>60</v>
      </c>
      <c r="V38" s="11"/>
      <c r="W38" s="10"/>
      <c r="X38" s="7">
        <v>1</v>
      </c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65"/>
        <v>1</v>
      </c>
      <c r="AM38" s="11"/>
      <c r="AN38" s="10"/>
      <c r="AO38" s="11"/>
      <c r="AP38" s="10"/>
      <c r="AQ38" s="7"/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66"/>
        <v>0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67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68"/>
        <v>0</v>
      </c>
      <c r="CR38" s="11"/>
      <c r="CS38" s="10"/>
      <c r="CT38" s="11"/>
      <c r="CU38" s="10"/>
      <c r="CV38" s="7"/>
      <c r="CW38" s="11"/>
      <c r="CX38" s="10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69"/>
        <v>0</v>
      </c>
      <c r="DK38" s="11"/>
      <c r="DL38" s="10"/>
      <c r="DM38" s="11"/>
      <c r="DN38" s="10"/>
      <c r="DO38" s="7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70"/>
        <v>0</v>
      </c>
      <c r="ED38" s="11"/>
      <c r="EE38" s="10"/>
      <c r="EF38" s="11"/>
      <c r="EG38" s="10"/>
      <c r="EH38" s="7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71"/>
        <v>0</v>
      </c>
      <c r="EW38" s="11"/>
      <c r="EX38" s="10"/>
      <c r="EY38" s="11"/>
      <c r="EZ38" s="10"/>
      <c r="FA38" s="7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72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52"/>
        <v>0</v>
      </c>
      <c r="G39" s="6">
        <f t="shared" si="53"/>
        <v>2</v>
      </c>
      <c r="H39" s="6">
        <f t="shared" si="54"/>
        <v>20</v>
      </c>
      <c r="I39" s="6">
        <f t="shared" si="55"/>
        <v>9</v>
      </c>
      <c r="J39" s="6">
        <f t="shared" si="56"/>
        <v>0</v>
      </c>
      <c r="K39" s="6">
        <f t="shared" si="57"/>
        <v>11</v>
      </c>
      <c r="L39" s="6">
        <f t="shared" si="58"/>
        <v>0</v>
      </c>
      <c r="M39" s="6">
        <f t="shared" si="59"/>
        <v>0</v>
      </c>
      <c r="N39" s="6">
        <f t="shared" si="60"/>
        <v>0</v>
      </c>
      <c r="O39" s="6">
        <f t="shared" si="61"/>
        <v>0</v>
      </c>
      <c r="P39" s="6">
        <f t="shared" si="62"/>
        <v>0</v>
      </c>
      <c r="Q39" s="7">
        <f t="shared" si="63"/>
        <v>3</v>
      </c>
      <c r="R39" s="7">
        <f t="shared" si="64"/>
        <v>1.6</v>
      </c>
      <c r="S39" s="7">
        <v>0.9</v>
      </c>
      <c r="T39" s="11">
        <v>9</v>
      </c>
      <c r="U39" s="10" t="s">
        <v>60</v>
      </c>
      <c r="V39" s="11"/>
      <c r="W39" s="10"/>
      <c r="X39" s="7">
        <v>1.4</v>
      </c>
      <c r="Y39" s="11">
        <v>11</v>
      </c>
      <c r="Z39" s="10" t="s">
        <v>60</v>
      </c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>
        <v>1.6</v>
      </c>
      <c r="AL39" s="7">
        <f t="shared" si="65"/>
        <v>3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66"/>
        <v>0</v>
      </c>
      <c r="BF39" s="11"/>
      <c r="BG39" s="10"/>
      <c r="BH39" s="11"/>
      <c r="BI39" s="10"/>
      <c r="BJ39" s="7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67"/>
        <v>0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68"/>
        <v>0</v>
      </c>
      <c r="CR39" s="11"/>
      <c r="CS39" s="10"/>
      <c r="CT39" s="11"/>
      <c r="CU39" s="10"/>
      <c r="CV39" s="7"/>
      <c r="CW39" s="11"/>
      <c r="CX39" s="10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69"/>
        <v>0</v>
      </c>
      <c r="DK39" s="11"/>
      <c r="DL39" s="10"/>
      <c r="DM39" s="11"/>
      <c r="DN39" s="10"/>
      <c r="DO39" s="7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70"/>
        <v>0</v>
      </c>
      <c r="ED39" s="11"/>
      <c r="EE39" s="10"/>
      <c r="EF39" s="11"/>
      <c r="EG39" s="10"/>
      <c r="EH39" s="7"/>
      <c r="EI39" s="11"/>
      <c r="EJ39" s="10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71"/>
        <v>0</v>
      </c>
      <c r="EW39" s="11"/>
      <c r="EX39" s="10"/>
      <c r="EY39" s="11"/>
      <c r="EZ39" s="10"/>
      <c r="FA39" s="7"/>
      <c r="FB39" s="11"/>
      <c r="FC39" s="10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72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52"/>
        <v>0</v>
      </c>
      <c r="G40" s="6">
        <f t="shared" si="53"/>
        <v>2</v>
      </c>
      <c r="H40" s="6">
        <f t="shared" si="54"/>
        <v>18</v>
      </c>
      <c r="I40" s="6">
        <f t="shared" si="55"/>
        <v>9</v>
      </c>
      <c r="J40" s="6">
        <f t="shared" si="56"/>
        <v>0</v>
      </c>
      <c r="K40" s="6">
        <f t="shared" si="57"/>
        <v>9</v>
      </c>
      <c r="L40" s="6">
        <f t="shared" si="58"/>
        <v>0</v>
      </c>
      <c r="M40" s="6">
        <f t="shared" si="59"/>
        <v>0</v>
      </c>
      <c r="N40" s="6">
        <f t="shared" si="60"/>
        <v>0</v>
      </c>
      <c r="O40" s="6">
        <f t="shared" si="61"/>
        <v>0</v>
      </c>
      <c r="P40" s="6">
        <f t="shared" si="62"/>
        <v>0</v>
      </c>
      <c r="Q40" s="7">
        <f t="shared" si="63"/>
        <v>3</v>
      </c>
      <c r="R40" s="7">
        <f t="shared" si="64"/>
        <v>1.5</v>
      </c>
      <c r="S40" s="7">
        <v>0.8</v>
      </c>
      <c r="T40" s="11">
        <v>9</v>
      </c>
      <c r="U40" s="10" t="s">
        <v>60</v>
      </c>
      <c r="V40" s="11"/>
      <c r="W40" s="10"/>
      <c r="X40" s="7">
        <v>1.5</v>
      </c>
      <c r="Y40" s="11">
        <v>9</v>
      </c>
      <c r="Z40" s="10" t="s">
        <v>60</v>
      </c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>
        <v>1.5</v>
      </c>
      <c r="AL40" s="7">
        <f t="shared" si="65"/>
        <v>3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66"/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67"/>
        <v>0</v>
      </c>
      <c r="BY40" s="11"/>
      <c r="BZ40" s="10"/>
      <c r="CA40" s="11"/>
      <c r="CB40" s="10"/>
      <c r="CC40" s="7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68"/>
        <v>0</v>
      </c>
      <c r="CR40" s="11"/>
      <c r="CS40" s="10"/>
      <c r="CT40" s="11"/>
      <c r="CU40" s="10"/>
      <c r="CV40" s="7"/>
      <c r="CW40" s="11"/>
      <c r="CX40" s="10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69"/>
        <v>0</v>
      </c>
      <c r="DK40" s="11"/>
      <c r="DL40" s="10"/>
      <c r="DM40" s="11"/>
      <c r="DN40" s="10"/>
      <c r="DO40" s="7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70"/>
        <v>0</v>
      </c>
      <c r="ED40" s="11"/>
      <c r="EE40" s="10"/>
      <c r="EF40" s="11"/>
      <c r="EG40" s="10"/>
      <c r="EH40" s="7"/>
      <c r="EI40" s="11"/>
      <c r="EJ40" s="10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71"/>
        <v>0</v>
      </c>
      <c r="EW40" s="11"/>
      <c r="EX40" s="10"/>
      <c r="EY40" s="11"/>
      <c r="EZ40" s="10"/>
      <c r="FA40" s="7"/>
      <c r="FB40" s="11"/>
      <c r="FC40" s="10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72"/>
        <v>0</v>
      </c>
    </row>
    <row r="41" spans="1:171" x14ac:dyDescent="0.25">
      <c r="A41" s="6"/>
      <c r="B41" s="6"/>
      <c r="C41" s="6"/>
      <c r="D41" s="6" t="s">
        <v>103</v>
      </c>
      <c r="E41" s="3" t="s">
        <v>104</v>
      </c>
      <c r="F41" s="6">
        <f t="shared" si="52"/>
        <v>1</v>
      </c>
      <c r="G41" s="6">
        <f t="shared" si="53"/>
        <v>2</v>
      </c>
      <c r="H41" s="6">
        <f t="shared" si="54"/>
        <v>36</v>
      </c>
      <c r="I41" s="6">
        <f t="shared" si="55"/>
        <v>18</v>
      </c>
      <c r="J41" s="6">
        <f t="shared" si="56"/>
        <v>9</v>
      </c>
      <c r="K41" s="6">
        <f t="shared" si="57"/>
        <v>9</v>
      </c>
      <c r="L41" s="6">
        <f t="shared" si="58"/>
        <v>0</v>
      </c>
      <c r="M41" s="6">
        <f t="shared" si="59"/>
        <v>0</v>
      </c>
      <c r="N41" s="6">
        <f t="shared" si="60"/>
        <v>0</v>
      </c>
      <c r="O41" s="6">
        <f t="shared" si="61"/>
        <v>0</v>
      </c>
      <c r="P41" s="6">
        <f t="shared" si="62"/>
        <v>0</v>
      </c>
      <c r="Q41" s="7">
        <f t="shared" si="63"/>
        <v>4</v>
      </c>
      <c r="R41" s="7">
        <f t="shared" si="64"/>
        <v>0.9</v>
      </c>
      <c r="S41" s="7">
        <v>1.6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65"/>
        <v>0</v>
      </c>
      <c r="AM41" s="11">
        <v>18</v>
      </c>
      <c r="AN41" s="10" t="s">
        <v>102</v>
      </c>
      <c r="AO41" s="11">
        <v>9</v>
      </c>
      <c r="AP41" s="10" t="s">
        <v>60</v>
      </c>
      <c r="AQ41" s="7">
        <v>3.1</v>
      </c>
      <c r="AR41" s="11">
        <v>9</v>
      </c>
      <c r="AS41" s="10" t="s">
        <v>60</v>
      </c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>
        <v>0.9</v>
      </c>
      <c r="BE41" s="7">
        <f t="shared" si="66"/>
        <v>4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67"/>
        <v>0</v>
      </c>
      <c r="BY41" s="11"/>
      <c r="BZ41" s="10"/>
      <c r="CA41" s="11"/>
      <c r="CB41" s="10"/>
      <c r="CC41" s="7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68"/>
        <v>0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69"/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70"/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71"/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72"/>
        <v>0</v>
      </c>
    </row>
    <row r="42" spans="1:171" x14ac:dyDescent="0.25">
      <c r="A42" s="6"/>
      <c r="B42" s="6"/>
      <c r="C42" s="6"/>
      <c r="D42" s="6" t="s">
        <v>105</v>
      </c>
      <c r="E42" s="3" t="s">
        <v>106</v>
      </c>
      <c r="F42" s="6">
        <f t="shared" si="52"/>
        <v>0</v>
      </c>
      <c r="G42" s="6">
        <f t="shared" si="53"/>
        <v>2</v>
      </c>
      <c r="H42" s="6">
        <f t="shared" si="54"/>
        <v>18</v>
      </c>
      <c r="I42" s="6">
        <f t="shared" si="55"/>
        <v>9</v>
      </c>
      <c r="J42" s="6">
        <f t="shared" si="56"/>
        <v>9</v>
      </c>
      <c r="K42" s="6">
        <f t="shared" si="57"/>
        <v>0</v>
      </c>
      <c r="L42" s="6">
        <f t="shared" si="58"/>
        <v>0</v>
      </c>
      <c r="M42" s="6">
        <f t="shared" si="59"/>
        <v>0</v>
      </c>
      <c r="N42" s="6">
        <f t="shared" si="60"/>
        <v>0</v>
      </c>
      <c r="O42" s="6">
        <f t="shared" si="61"/>
        <v>0</v>
      </c>
      <c r="P42" s="6">
        <f t="shared" si="62"/>
        <v>0</v>
      </c>
      <c r="Q42" s="7">
        <f t="shared" si="63"/>
        <v>2</v>
      </c>
      <c r="R42" s="7">
        <f t="shared" si="64"/>
        <v>0</v>
      </c>
      <c r="S42" s="7">
        <v>0.8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5"/>
        <v>0</v>
      </c>
      <c r="AM42" s="11">
        <v>9</v>
      </c>
      <c r="AN42" s="10" t="s">
        <v>60</v>
      </c>
      <c r="AO42" s="11">
        <v>9</v>
      </c>
      <c r="AP42" s="10" t="s">
        <v>60</v>
      </c>
      <c r="AQ42" s="7">
        <v>2</v>
      </c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66"/>
        <v>2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67"/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8"/>
        <v>0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9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70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71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2"/>
        <v>0</v>
      </c>
    </row>
    <row r="43" spans="1:171" x14ac:dyDescent="0.25">
      <c r="A43" s="6"/>
      <c r="B43" s="6"/>
      <c r="C43" s="6"/>
      <c r="D43" s="6" t="s">
        <v>107</v>
      </c>
      <c r="E43" s="3" t="s">
        <v>108</v>
      </c>
      <c r="F43" s="6">
        <f t="shared" si="52"/>
        <v>0</v>
      </c>
      <c r="G43" s="6">
        <f t="shared" si="53"/>
        <v>2</v>
      </c>
      <c r="H43" s="6">
        <f t="shared" si="54"/>
        <v>18</v>
      </c>
      <c r="I43" s="6">
        <f t="shared" si="55"/>
        <v>9</v>
      </c>
      <c r="J43" s="6">
        <f t="shared" si="56"/>
        <v>9</v>
      </c>
      <c r="K43" s="6">
        <f t="shared" si="57"/>
        <v>0</v>
      </c>
      <c r="L43" s="6">
        <f t="shared" si="58"/>
        <v>0</v>
      </c>
      <c r="M43" s="6">
        <f t="shared" si="59"/>
        <v>0</v>
      </c>
      <c r="N43" s="6">
        <f t="shared" si="60"/>
        <v>0</v>
      </c>
      <c r="O43" s="6">
        <f t="shared" si="61"/>
        <v>0</v>
      </c>
      <c r="P43" s="6">
        <f t="shared" si="62"/>
        <v>0</v>
      </c>
      <c r="Q43" s="7">
        <f t="shared" si="63"/>
        <v>2</v>
      </c>
      <c r="R43" s="7">
        <f t="shared" si="64"/>
        <v>0</v>
      </c>
      <c r="S43" s="7">
        <v>0.8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5"/>
        <v>0</v>
      </c>
      <c r="AM43" s="11">
        <v>9</v>
      </c>
      <c r="AN43" s="10" t="s">
        <v>60</v>
      </c>
      <c r="AO43" s="11">
        <v>9</v>
      </c>
      <c r="AP43" s="10" t="s">
        <v>60</v>
      </c>
      <c r="AQ43" s="7">
        <v>2</v>
      </c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66"/>
        <v>2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7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68"/>
        <v>0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9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70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71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2"/>
        <v>0</v>
      </c>
    </row>
    <row r="44" spans="1:171" x14ac:dyDescent="0.25">
      <c r="A44" s="6"/>
      <c r="B44" s="6"/>
      <c r="C44" s="6"/>
      <c r="D44" s="6" t="s">
        <v>109</v>
      </c>
      <c r="E44" s="3" t="s">
        <v>110</v>
      </c>
      <c r="F44" s="6">
        <f t="shared" si="52"/>
        <v>0</v>
      </c>
      <c r="G44" s="6">
        <f t="shared" si="53"/>
        <v>3</v>
      </c>
      <c r="H44" s="6">
        <f t="shared" si="54"/>
        <v>36</v>
      </c>
      <c r="I44" s="6">
        <f t="shared" si="55"/>
        <v>18</v>
      </c>
      <c r="J44" s="6">
        <f t="shared" si="56"/>
        <v>12</v>
      </c>
      <c r="K44" s="6">
        <f t="shared" si="57"/>
        <v>6</v>
      </c>
      <c r="L44" s="6">
        <f t="shared" si="58"/>
        <v>0</v>
      </c>
      <c r="M44" s="6">
        <f t="shared" si="59"/>
        <v>0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7">
        <f t="shared" si="63"/>
        <v>4</v>
      </c>
      <c r="R44" s="7">
        <f t="shared" si="64"/>
        <v>0.6</v>
      </c>
      <c r="S44" s="7">
        <v>1.6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65"/>
        <v>0</v>
      </c>
      <c r="AM44" s="11">
        <v>18</v>
      </c>
      <c r="AN44" s="10" t="s">
        <v>60</v>
      </c>
      <c r="AO44" s="11">
        <v>12</v>
      </c>
      <c r="AP44" s="10" t="s">
        <v>60</v>
      </c>
      <c r="AQ44" s="7">
        <v>3.4</v>
      </c>
      <c r="AR44" s="11">
        <v>6</v>
      </c>
      <c r="AS44" s="10" t="s">
        <v>60</v>
      </c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>
        <v>0.6</v>
      </c>
      <c r="BE44" s="7">
        <f t="shared" si="66"/>
        <v>4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7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8"/>
        <v>0</v>
      </c>
      <c r="CR44" s="11"/>
      <c r="CS44" s="10"/>
      <c r="CT44" s="11"/>
      <c r="CU44" s="10"/>
      <c r="CV44" s="7"/>
      <c r="CW44" s="11"/>
      <c r="CX44" s="10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9"/>
        <v>0</v>
      </c>
      <c r="DK44" s="11"/>
      <c r="DL44" s="10"/>
      <c r="DM44" s="11"/>
      <c r="DN44" s="10"/>
      <c r="DO44" s="7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70"/>
        <v>0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71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2"/>
        <v>0</v>
      </c>
    </row>
    <row r="45" spans="1:171" x14ac:dyDescent="0.25">
      <c r="A45" s="6"/>
      <c r="B45" s="6"/>
      <c r="C45" s="6"/>
      <c r="D45" s="6" t="s">
        <v>111</v>
      </c>
      <c r="E45" s="3" t="s">
        <v>112</v>
      </c>
      <c r="F45" s="6">
        <f t="shared" si="52"/>
        <v>1</v>
      </c>
      <c r="G45" s="6">
        <f t="shared" si="53"/>
        <v>2</v>
      </c>
      <c r="H45" s="6">
        <f t="shared" si="54"/>
        <v>24</v>
      </c>
      <c r="I45" s="6">
        <f t="shared" si="55"/>
        <v>12</v>
      </c>
      <c r="J45" s="6">
        <f t="shared" si="56"/>
        <v>6</v>
      </c>
      <c r="K45" s="6">
        <f t="shared" si="57"/>
        <v>6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3</v>
      </c>
      <c r="R45" s="7">
        <f t="shared" si="64"/>
        <v>1</v>
      </c>
      <c r="S45" s="7">
        <v>0.8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0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>
        <v>12</v>
      </c>
      <c r="BG45" s="10" t="s">
        <v>102</v>
      </c>
      <c r="BH45" s="11">
        <v>6</v>
      </c>
      <c r="BI45" s="10" t="s">
        <v>60</v>
      </c>
      <c r="BJ45" s="7">
        <v>2</v>
      </c>
      <c r="BK45" s="11">
        <v>6</v>
      </c>
      <c r="BL45" s="10" t="s">
        <v>60</v>
      </c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>
        <v>1</v>
      </c>
      <c r="BX45" s="7">
        <f t="shared" si="67"/>
        <v>3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7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7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5">
      <c r="A46" s="6"/>
      <c r="B46" s="6"/>
      <c r="C46" s="6"/>
      <c r="D46" s="6" t="s">
        <v>113</v>
      </c>
      <c r="E46" s="3" t="s">
        <v>114</v>
      </c>
      <c r="F46" s="6">
        <f t="shared" si="52"/>
        <v>1</v>
      </c>
      <c r="G46" s="6">
        <f t="shared" si="53"/>
        <v>2</v>
      </c>
      <c r="H46" s="6">
        <f t="shared" si="54"/>
        <v>24</v>
      </c>
      <c r="I46" s="6">
        <f t="shared" si="55"/>
        <v>12</v>
      </c>
      <c r="J46" s="6">
        <f t="shared" si="56"/>
        <v>6</v>
      </c>
      <c r="K46" s="6">
        <f t="shared" si="57"/>
        <v>6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1</v>
      </c>
      <c r="S46" s="7">
        <v>0.8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0</v>
      </c>
      <c r="BF46" s="11">
        <v>12</v>
      </c>
      <c r="BG46" s="10" t="s">
        <v>102</v>
      </c>
      <c r="BH46" s="11">
        <v>6</v>
      </c>
      <c r="BI46" s="10" t="s">
        <v>60</v>
      </c>
      <c r="BJ46" s="7">
        <v>2</v>
      </c>
      <c r="BK46" s="11">
        <v>6</v>
      </c>
      <c r="BL46" s="10" t="s">
        <v>60</v>
      </c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>
        <v>1</v>
      </c>
      <c r="BX46" s="7">
        <f t="shared" si="67"/>
        <v>3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7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5">
      <c r="A47" s="6"/>
      <c r="B47" s="6"/>
      <c r="C47" s="6"/>
      <c r="D47" s="6" t="s">
        <v>115</v>
      </c>
      <c r="E47" s="3" t="s">
        <v>116</v>
      </c>
      <c r="F47" s="6">
        <f t="shared" si="52"/>
        <v>0</v>
      </c>
      <c r="G47" s="6">
        <f t="shared" si="53"/>
        <v>2</v>
      </c>
      <c r="H47" s="6">
        <f t="shared" si="54"/>
        <v>15</v>
      </c>
      <c r="I47" s="6">
        <f t="shared" si="55"/>
        <v>9</v>
      </c>
      <c r="J47" s="6">
        <f t="shared" si="56"/>
        <v>6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2</v>
      </c>
      <c r="R47" s="7">
        <f t="shared" si="64"/>
        <v>0</v>
      </c>
      <c r="S47" s="7">
        <v>0.7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/>
      <c r="AN47" s="10"/>
      <c r="AO47" s="11"/>
      <c r="AP47" s="10"/>
      <c r="AQ47" s="7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0</v>
      </c>
      <c r="BF47" s="11">
        <v>9</v>
      </c>
      <c r="BG47" s="10" t="s">
        <v>60</v>
      </c>
      <c r="BH47" s="11">
        <v>6</v>
      </c>
      <c r="BI47" s="10" t="s">
        <v>60</v>
      </c>
      <c r="BJ47" s="7">
        <v>2</v>
      </c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2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7"/>
      <c r="CW47" s="11"/>
      <c r="CX47" s="10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7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7"/>
      <c r="EI47" s="11"/>
      <c r="EJ47" s="10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7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5">
      <c r="A48" s="6"/>
      <c r="B48" s="6"/>
      <c r="C48" s="6"/>
      <c r="D48" s="6" t="s">
        <v>117</v>
      </c>
      <c r="E48" s="3" t="s">
        <v>118</v>
      </c>
      <c r="F48" s="6">
        <f t="shared" si="52"/>
        <v>0</v>
      </c>
      <c r="G48" s="6">
        <f t="shared" si="53"/>
        <v>3</v>
      </c>
      <c r="H48" s="6">
        <f t="shared" si="54"/>
        <v>36</v>
      </c>
      <c r="I48" s="6">
        <f t="shared" si="55"/>
        <v>18</v>
      </c>
      <c r="J48" s="6">
        <f t="shared" si="56"/>
        <v>9</v>
      </c>
      <c r="K48" s="6">
        <f t="shared" si="57"/>
        <v>9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7">
        <f t="shared" si="63"/>
        <v>4</v>
      </c>
      <c r="R48" s="7">
        <f t="shared" si="64"/>
        <v>1</v>
      </c>
      <c r="S48" s="7">
        <v>1.6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66"/>
        <v>0</v>
      </c>
      <c r="BF48" s="11">
        <v>18</v>
      </c>
      <c r="BG48" s="10" t="s">
        <v>60</v>
      </c>
      <c r="BH48" s="11">
        <v>9</v>
      </c>
      <c r="BI48" s="10" t="s">
        <v>60</v>
      </c>
      <c r="BJ48" s="7">
        <v>3</v>
      </c>
      <c r="BK48" s="11">
        <v>9</v>
      </c>
      <c r="BL48" s="10" t="s">
        <v>60</v>
      </c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>
        <v>1</v>
      </c>
      <c r="BX48" s="7">
        <f t="shared" si="67"/>
        <v>4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7"/>
      <c r="CW48" s="11"/>
      <c r="CX48" s="10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7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7"/>
      <c r="EI48" s="11"/>
      <c r="EJ48" s="10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7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5">
      <c r="A49" s="6"/>
      <c r="B49" s="6"/>
      <c r="C49" s="6"/>
      <c r="D49" s="6" t="s">
        <v>119</v>
      </c>
      <c r="E49" s="3" t="s">
        <v>120</v>
      </c>
      <c r="F49" s="6">
        <f t="shared" si="52"/>
        <v>0</v>
      </c>
      <c r="G49" s="6">
        <f t="shared" si="53"/>
        <v>2</v>
      </c>
      <c r="H49" s="6">
        <f t="shared" si="54"/>
        <v>36</v>
      </c>
      <c r="I49" s="6">
        <f t="shared" si="55"/>
        <v>18</v>
      </c>
      <c r="J49" s="6">
        <f t="shared" si="56"/>
        <v>0</v>
      </c>
      <c r="K49" s="6">
        <f t="shared" si="57"/>
        <v>18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7">
        <f t="shared" si="63"/>
        <v>4</v>
      </c>
      <c r="R49" s="7">
        <f t="shared" si="64"/>
        <v>2</v>
      </c>
      <c r="S49" s="7">
        <v>1.6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6"/>
        <v>0</v>
      </c>
      <c r="BF49" s="11">
        <v>18</v>
      </c>
      <c r="BG49" s="10" t="s">
        <v>60</v>
      </c>
      <c r="BH49" s="11"/>
      <c r="BI49" s="10"/>
      <c r="BJ49" s="7">
        <v>2</v>
      </c>
      <c r="BK49" s="11">
        <v>18</v>
      </c>
      <c r="BL49" s="10" t="s">
        <v>60</v>
      </c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>
        <v>2</v>
      </c>
      <c r="BX49" s="7">
        <f t="shared" si="67"/>
        <v>4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7"/>
      <c r="CW49" s="11"/>
      <c r="CX49" s="10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7"/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5">
      <c r="A50" s="6"/>
      <c r="B50" s="6"/>
      <c r="C50" s="6"/>
      <c r="D50" s="6" t="s">
        <v>121</v>
      </c>
      <c r="E50" s="3" t="s">
        <v>122</v>
      </c>
      <c r="F50" s="6">
        <f t="shared" si="52"/>
        <v>0</v>
      </c>
      <c r="G50" s="6">
        <f t="shared" si="53"/>
        <v>1</v>
      </c>
      <c r="H50" s="6">
        <f t="shared" si="54"/>
        <v>12</v>
      </c>
      <c r="I50" s="6">
        <f t="shared" si="55"/>
        <v>12</v>
      </c>
      <c r="J50" s="6">
        <f t="shared" si="56"/>
        <v>0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7">
        <f t="shared" si="63"/>
        <v>1</v>
      </c>
      <c r="R50" s="7">
        <f t="shared" si="64"/>
        <v>0</v>
      </c>
      <c r="S50" s="7">
        <v>0.5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6"/>
        <v>0</v>
      </c>
      <c r="BF50" s="11">
        <v>12</v>
      </c>
      <c r="BG50" s="10" t="s">
        <v>60</v>
      </c>
      <c r="BH50" s="11"/>
      <c r="BI50" s="10"/>
      <c r="BJ50" s="7">
        <v>1</v>
      </c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1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7"/>
      <c r="CW50" s="11"/>
      <c r="CX50" s="10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7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7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5">
      <c r="A51" s="6"/>
      <c r="B51" s="6"/>
      <c r="C51" s="6"/>
      <c r="D51" s="6" t="s">
        <v>123</v>
      </c>
      <c r="E51" s="3" t="s">
        <v>124</v>
      </c>
      <c r="F51" s="6">
        <f t="shared" si="52"/>
        <v>0</v>
      </c>
      <c r="G51" s="6">
        <f t="shared" si="53"/>
        <v>2</v>
      </c>
      <c r="H51" s="6">
        <f t="shared" si="54"/>
        <v>30</v>
      </c>
      <c r="I51" s="6">
        <f t="shared" si="55"/>
        <v>15</v>
      </c>
      <c r="J51" s="6">
        <f t="shared" si="56"/>
        <v>15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3</v>
      </c>
      <c r="R51" s="7">
        <f t="shared" si="64"/>
        <v>0</v>
      </c>
      <c r="S51" s="7">
        <v>1.4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0</v>
      </c>
      <c r="BY51" s="11">
        <v>15</v>
      </c>
      <c r="BZ51" s="10" t="s">
        <v>60</v>
      </c>
      <c r="CA51" s="11">
        <v>15</v>
      </c>
      <c r="CB51" s="10" t="s">
        <v>60</v>
      </c>
      <c r="CC51" s="7">
        <v>3</v>
      </c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3</v>
      </c>
      <c r="CR51" s="11"/>
      <c r="CS51" s="10"/>
      <c r="CT51" s="11"/>
      <c r="CU51" s="10"/>
      <c r="CV51" s="7"/>
      <c r="CW51" s="11"/>
      <c r="CX51" s="10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7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5">
      <c r="A52" s="6"/>
      <c r="B52" s="6"/>
      <c r="C52" s="6"/>
      <c r="D52" s="6" t="s">
        <v>125</v>
      </c>
      <c r="E52" s="3" t="s">
        <v>126</v>
      </c>
      <c r="F52" s="6">
        <f t="shared" si="52"/>
        <v>1</v>
      </c>
      <c r="G52" s="6">
        <f t="shared" si="53"/>
        <v>1</v>
      </c>
      <c r="H52" s="6">
        <f t="shared" si="54"/>
        <v>30</v>
      </c>
      <c r="I52" s="6">
        <f t="shared" si="55"/>
        <v>18</v>
      </c>
      <c r="J52" s="6">
        <f t="shared" si="56"/>
        <v>12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3</v>
      </c>
      <c r="R52" s="7">
        <f t="shared" si="64"/>
        <v>0</v>
      </c>
      <c r="S52" s="7">
        <v>1.3</v>
      </c>
      <c r="T52" s="11"/>
      <c r="U52" s="10"/>
      <c r="V52" s="11"/>
      <c r="W52" s="10"/>
      <c r="X52" s="7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0</v>
      </c>
      <c r="BY52" s="11">
        <v>18</v>
      </c>
      <c r="BZ52" s="10" t="s">
        <v>102</v>
      </c>
      <c r="CA52" s="11">
        <v>12</v>
      </c>
      <c r="CB52" s="10" t="s">
        <v>60</v>
      </c>
      <c r="CC52" s="7">
        <v>3</v>
      </c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3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5">
      <c r="A53" s="6"/>
      <c r="B53" s="6"/>
      <c r="C53" s="6"/>
      <c r="D53" s="6" t="s">
        <v>127</v>
      </c>
      <c r="E53" s="3" t="s">
        <v>128</v>
      </c>
      <c r="F53" s="6">
        <f t="shared" si="52"/>
        <v>0</v>
      </c>
      <c r="G53" s="6">
        <f t="shared" si="53"/>
        <v>2</v>
      </c>
      <c r="H53" s="6">
        <f t="shared" si="54"/>
        <v>27</v>
      </c>
      <c r="I53" s="6">
        <f t="shared" si="55"/>
        <v>18</v>
      </c>
      <c r="J53" s="6">
        <f t="shared" si="56"/>
        <v>9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4</v>
      </c>
      <c r="R53" s="7">
        <f t="shared" si="64"/>
        <v>0</v>
      </c>
      <c r="S53" s="7">
        <v>1.2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0</v>
      </c>
      <c r="BY53" s="11">
        <v>18</v>
      </c>
      <c r="BZ53" s="10" t="s">
        <v>60</v>
      </c>
      <c r="CA53" s="11">
        <v>9</v>
      </c>
      <c r="CB53" s="10" t="s">
        <v>60</v>
      </c>
      <c r="CC53" s="7">
        <v>4</v>
      </c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4</v>
      </c>
      <c r="CR53" s="11"/>
      <c r="CS53" s="10"/>
      <c r="CT53" s="11"/>
      <c r="CU53" s="10"/>
      <c r="CV53" s="7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5">
      <c r="A54" s="6"/>
      <c r="B54" s="6"/>
      <c r="C54" s="6"/>
      <c r="D54" s="6" t="s">
        <v>129</v>
      </c>
      <c r="E54" s="3" t="s">
        <v>130</v>
      </c>
      <c r="F54" s="6">
        <f t="shared" si="52"/>
        <v>1</v>
      </c>
      <c r="G54" s="6">
        <f t="shared" si="53"/>
        <v>3</v>
      </c>
      <c r="H54" s="6">
        <f t="shared" si="54"/>
        <v>36</v>
      </c>
      <c r="I54" s="6">
        <f t="shared" si="55"/>
        <v>18</v>
      </c>
      <c r="J54" s="6">
        <f t="shared" si="56"/>
        <v>6</v>
      </c>
      <c r="K54" s="6">
        <f t="shared" si="57"/>
        <v>6</v>
      </c>
      <c r="L54" s="6">
        <f t="shared" si="58"/>
        <v>0</v>
      </c>
      <c r="M54" s="6">
        <f t="shared" si="59"/>
        <v>6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6</v>
      </c>
      <c r="R54" s="7">
        <f t="shared" si="64"/>
        <v>2</v>
      </c>
      <c r="S54" s="7">
        <v>1.7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0</v>
      </c>
      <c r="BY54" s="11">
        <v>18</v>
      </c>
      <c r="BZ54" s="10" t="s">
        <v>102</v>
      </c>
      <c r="CA54" s="11">
        <v>6</v>
      </c>
      <c r="CB54" s="10" t="s">
        <v>60</v>
      </c>
      <c r="CC54" s="7">
        <v>4</v>
      </c>
      <c r="CD54" s="11">
        <v>6</v>
      </c>
      <c r="CE54" s="10" t="s">
        <v>60</v>
      </c>
      <c r="CF54" s="11"/>
      <c r="CG54" s="10"/>
      <c r="CH54" s="11">
        <v>6</v>
      </c>
      <c r="CI54" s="10" t="s">
        <v>60</v>
      </c>
      <c r="CJ54" s="11"/>
      <c r="CK54" s="10"/>
      <c r="CL54" s="11"/>
      <c r="CM54" s="10"/>
      <c r="CN54" s="11"/>
      <c r="CO54" s="10"/>
      <c r="CP54" s="7">
        <v>2</v>
      </c>
      <c r="CQ54" s="7">
        <f t="shared" si="68"/>
        <v>6</v>
      </c>
      <c r="CR54" s="11"/>
      <c r="CS54" s="10"/>
      <c r="CT54" s="11"/>
      <c r="CU54" s="10"/>
      <c r="CV54" s="7"/>
      <c r="CW54" s="11"/>
      <c r="CX54" s="10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5">
      <c r="A55" s="6"/>
      <c r="B55" s="6"/>
      <c r="C55" s="6"/>
      <c r="D55" s="6" t="s">
        <v>131</v>
      </c>
      <c r="E55" s="3" t="s">
        <v>132</v>
      </c>
      <c r="F55" s="6">
        <f t="shared" si="52"/>
        <v>0</v>
      </c>
      <c r="G55" s="6">
        <f t="shared" si="53"/>
        <v>2</v>
      </c>
      <c r="H55" s="6">
        <f t="shared" si="54"/>
        <v>20</v>
      </c>
      <c r="I55" s="6">
        <f t="shared" si="55"/>
        <v>12</v>
      </c>
      <c r="J55" s="6">
        <f t="shared" si="56"/>
        <v>8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4</v>
      </c>
      <c r="R55" s="7">
        <f t="shared" si="64"/>
        <v>0</v>
      </c>
      <c r="S55" s="7">
        <v>0.8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/>
      <c r="BG55" s="10"/>
      <c r="BH55" s="11"/>
      <c r="BI55" s="10"/>
      <c r="BJ55" s="7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0</v>
      </c>
      <c r="BY55" s="11">
        <v>12</v>
      </c>
      <c r="BZ55" s="10" t="s">
        <v>60</v>
      </c>
      <c r="CA55" s="11">
        <v>8</v>
      </c>
      <c r="CB55" s="10" t="s">
        <v>60</v>
      </c>
      <c r="CC55" s="7">
        <v>4</v>
      </c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8"/>
        <v>4</v>
      </c>
      <c r="CR55" s="11"/>
      <c r="CS55" s="10"/>
      <c r="CT55" s="11"/>
      <c r="CU55" s="10"/>
      <c r="CV55" s="7"/>
      <c r="CW55" s="11"/>
      <c r="CX55" s="10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5">
      <c r="A56" s="6"/>
      <c r="B56" s="6"/>
      <c r="C56" s="6"/>
      <c r="D56" s="6" t="s">
        <v>133</v>
      </c>
      <c r="E56" s="3" t="s">
        <v>134</v>
      </c>
      <c r="F56" s="6">
        <f t="shared" si="52"/>
        <v>0</v>
      </c>
      <c r="G56" s="6">
        <f t="shared" si="53"/>
        <v>2</v>
      </c>
      <c r="H56" s="6">
        <f t="shared" si="54"/>
        <v>20</v>
      </c>
      <c r="I56" s="6">
        <f t="shared" si="55"/>
        <v>12</v>
      </c>
      <c r="J56" s="6">
        <f t="shared" si="56"/>
        <v>8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4</v>
      </c>
      <c r="R56" s="7">
        <f t="shared" si="64"/>
        <v>0</v>
      </c>
      <c r="S56" s="7">
        <v>0.8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7"/>
        <v>0</v>
      </c>
      <c r="BY56" s="11">
        <v>12</v>
      </c>
      <c r="BZ56" s="10" t="s">
        <v>60</v>
      </c>
      <c r="CA56" s="11">
        <v>8</v>
      </c>
      <c r="CB56" s="10" t="s">
        <v>60</v>
      </c>
      <c r="CC56" s="7">
        <v>4</v>
      </c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4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7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7"/>
      <c r="FB56" s="11"/>
      <c r="FC56" s="10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5">
      <c r="A57" s="6"/>
      <c r="B57" s="6"/>
      <c r="C57" s="6"/>
      <c r="D57" s="6" t="s">
        <v>135</v>
      </c>
      <c r="E57" s="3" t="s">
        <v>136</v>
      </c>
      <c r="F57" s="6">
        <f t="shared" si="52"/>
        <v>1</v>
      </c>
      <c r="G57" s="6">
        <f t="shared" si="53"/>
        <v>1</v>
      </c>
      <c r="H57" s="6">
        <f t="shared" si="54"/>
        <v>36</v>
      </c>
      <c r="I57" s="6">
        <f t="shared" si="55"/>
        <v>18</v>
      </c>
      <c r="J57" s="6">
        <f t="shared" si="56"/>
        <v>18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4</v>
      </c>
      <c r="R57" s="7">
        <f t="shared" si="64"/>
        <v>0</v>
      </c>
      <c r="S57" s="7">
        <v>1.6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>
        <v>18</v>
      </c>
      <c r="CS57" s="10" t="s">
        <v>102</v>
      </c>
      <c r="CT57" s="11">
        <v>18</v>
      </c>
      <c r="CU57" s="10" t="s">
        <v>60</v>
      </c>
      <c r="CV57" s="7">
        <v>4</v>
      </c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4</v>
      </c>
      <c r="DK57" s="11"/>
      <c r="DL57" s="10"/>
      <c r="DM57" s="11"/>
      <c r="DN57" s="10"/>
      <c r="DO57" s="7"/>
      <c r="DP57" s="11"/>
      <c r="DQ57" s="10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5">
      <c r="A58" s="6"/>
      <c r="B58" s="6"/>
      <c r="C58" s="6"/>
      <c r="D58" s="6" t="s">
        <v>137</v>
      </c>
      <c r="E58" s="3" t="s">
        <v>138</v>
      </c>
      <c r="F58" s="6">
        <f t="shared" si="52"/>
        <v>1</v>
      </c>
      <c r="G58" s="6">
        <f t="shared" si="53"/>
        <v>2</v>
      </c>
      <c r="H58" s="6">
        <f t="shared" si="54"/>
        <v>36</v>
      </c>
      <c r="I58" s="6">
        <f t="shared" si="55"/>
        <v>12</v>
      </c>
      <c r="J58" s="6">
        <f t="shared" si="56"/>
        <v>12</v>
      </c>
      <c r="K58" s="6">
        <f t="shared" si="57"/>
        <v>12</v>
      </c>
      <c r="L58" s="6">
        <f t="shared" si="58"/>
        <v>0</v>
      </c>
      <c r="M58" s="6">
        <f t="shared" si="59"/>
        <v>0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7">
        <f t="shared" si="63"/>
        <v>6</v>
      </c>
      <c r="R58" s="7">
        <f t="shared" si="64"/>
        <v>2</v>
      </c>
      <c r="S58" s="7">
        <v>1.5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7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>
        <v>12</v>
      </c>
      <c r="CS58" s="10" t="s">
        <v>102</v>
      </c>
      <c r="CT58" s="11">
        <v>12</v>
      </c>
      <c r="CU58" s="10" t="s">
        <v>60</v>
      </c>
      <c r="CV58" s="7">
        <v>4</v>
      </c>
      <c r="CW58" s="11">
        <v>12</v>
      </c>
      <c r="CX58" s="10" t="s">
        <v>60</v>
      </c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>
        <v>2</v>
      </c>
      <c r="DJ58" s="7">
        <f t="shared" si="69"/>
        <v>6</v>
      </c>
      <c r="DK58" s="11"/>
      <c r="DL58" s="10"/>
      <c r="DM58" s="11"/>
      <c r="DN58" s="10"/>
      <c r="DO58" s="7"/>
      <c r="DP58" s="11"/>
      <c r="DQ58" s="10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5">
      <c r="A59" s="6"/>
      <c r="B59" s="6"/>
      <c r="C59" s="6"/>
      <c r="D59" s="6" t="s">
        <v>139</v>
      </c>
      <c r="E59" s="3" t="s">
        <v>140</v>
      </c>
      <c r="F59" s="6">
        <f t="shared" si="52"/>
        <v>0</v>
      </c>
      <c r="G59" s="6">
        <f t="shared" si="53"/>
        <v>2</v>
      </c>
      <c r="H59" s="6">
        <f t="shared" si="54"/>
        <v>23</v>
      </c>
      <c r="I59" s="6">
        <f t="shared" si="55"/>
        <v>12</v>
      </c>
      <c r="J59" s="6">
        <f t="shared" si="56"/>
        <v>11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2</v>
      </c>
      <c r="R59" s="7">
        <f t="shared" si="64"/>
        <v>0</v>
      </c>
      <c r="S59" s="7">
        <v>1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7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8"/>
        <v>0</v>
      </c>
      <c r="CR59" s="11">
        <v>12</v>
      </c>
      <c r="CS59" s="10" t="s">
        <v>60</v>
      </c>
      <c r="CT59" s="11">
        <v>11</v>
      </c>
      <c r="CU59" s="10" t="s">
        <v>60</v>
      </c>
      <c r="CV59" s="7">
        <v>2</v>
      </c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2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7"/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5">
      <c r="A60" s="6"/>
      <c r="B60" s="6"/>
      <c r="C60" s="6"/>
      <c r="D60" s="6" t="s">
        <v>141</v>
      </c>
      <c r="E60" s="3" t="s">
        <v>142</v>
      </c>
      <c r="F60" s="6">
        <f t="shared" si="52"/>
        <v>0</v>
      </c>
      <c r="G60" s="6">
        <f t="shared" si="53"/>
        <v>2</v>
      </c>
      <c r="H60" s="6">
        <f t="shared" si="54"/>
        <v>27</v>
      </c>
      <c r="I60" s="6">
        <f t="shared" si="55"/>
        <v>9</v>
      </c>
      <c r="J60" s="6">
        <f t="shared" si="56"/>
        <v>0</v>
      </c>
      <c r="K60" s="6">
        <f t="shared" si="57"/>
        <v>18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4</v>
      </c>
      <c r="R60" s="7">
        <f t="shared" si="64"/>
        <v>2</v>
      </c>
      <c r="S60" s="7">
        <v>1.2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0</v>
      </c>
      <c r="CR60" s="11">
        <v>9</v>
      </c>
      <c r="CS60" s="10" t="s">
        <v>60</v>
      </c>
      <c r="CT60" s="11"/>
      <c r="CU60" s="10"/>
      <c r="CV60" s="7">
        <v>2</v>
      </c>
      <c r="CW60" s="11">
        <v>18</v>
      </c>
      <c r="CX60" s="10" t="s">
        <v>60</v>
      </c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>
        <v>2</v>
      </c>
      <c r="DJ60" s="7">
        <f t="shared" si="69"/>
        <v>4</v>
      </c>
      <c r="DK60" s="11"/>
      <c r="DL60" s="10"/>
      <c r="DM60" s="11"/>
      <c r="DN60" s="10"/>
      <c r="DO60" s="7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0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5">
      <c r="A61" s="6"/>
      <c r="B61" s="6"/>
      <c r="C61" s="6"/>
      <c r="D61" s="6" t="s">
        <v>143</v>
      </c>
      <c r="E61" s="3" t="s">
        <v>144</v>
      </c>
      <c r="F61" s="6">
        <f t="shared" si="52"/>
        <v>0</v>
      </c>
      <c r="G61" s="6">
        <f t="shared" si="53"/>
        <v>2</v>
      </c>
      <c r="H61" s="6">
        <f t="shared" si="54"/>
        <v>27</v>
      </c>
      <c r="I61" s="6">
        <f t="shared" si="55"/>
        <v>9</v>
      </c>
      <c r="J61" s="6">
        <f t="shared" si="56"/>
        <v>0</v>
      </c>
      <c r="K61" s="6">
        <f t="shared" si="57"/>
        <v>18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4</v>
      </c>
      <c r="R61" s="7">
        <f t="shared" si="64"/>
        <v>2</v>
      </c>
      <c r="S61" s="7">
        <v>1.2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0</v>
      </c>
      <c r="CR61" s="11">
        <v>9</v>
      </c>
      <c r="CS61" s="10" t="s">
        <v>60</v>
      </c>
      <c r="CT61" s="11"/>
      <c r="CU61" s="10"/>
      <c r="CV61" s="7">
        <v>2</v>
      </c>
      <c r="CW61" s="11">
        <v>18</v>
      </c>
      <c r="CX61" s="10" t="s">
        <v>60</v>
      </c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>
        <v>2</v>
      </c>
      <c r="DJ61" s="7">
        <f t="shared" si="69"/>
        <v>4</v>
      </c>
      <c r="DK61" s="11"/>
      <c r="DL61" s="10"/>
      <c r="DM61" s="11"/>
      <c r="DN61" s="10"/>
      <c r="DO61" s="7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5">
      <c r="A62" s="6"/>
      <c r="B62" s="6"/>
      <c r="C62" s="6"/>
      <c r="D62" s="6" t="s">
        <v>145</v>
      </c>
      <c r="E62" s="3" t="s">
        <v>146</v>
      </c>
      <c r="F62" s="6">
        <f t="shared" si="52"/>
        <v>0</v>
      </c>
      <c r="G62" s="6">
        <f t="shared" si="53"/>
        <v>2</v>
      </c>
      <c r="H62" s="6">
        <f t="shared" si="54"/>
        <v>18</v>
      </c>
      <c r="I62" s="6">
        <f t="shared" si="55"/>
        <v>12</v>
      </c>
      <c r="J62" s="6">
        <f t="shared" si="56"/>
        <v>6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0</v>
      </c>
      <c r="S62" s="7">
        <v>0.8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7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8"/>
        <v>0</v>
      </c>
      <c r="CR62" s="11"/>
      <c r="CS62" s="10"/>
      <c r="CT62" s="11"/>
      <c r="CU62" s="10"/>
      <c r="CV62" s="7"/>
      <c r="CW62" s="11"/>
      <c r="CX62" s="10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>
        <v>12</v>
      </c>
      <c r="DL62" s="10" t="s">
        <v>60</v>
      </c>
      <c r="DM62" s="11">
        <v>6</v>
      </c>
      <c r="DN62" s="10" t="s">
        <v>60</v>
      </c>
      <c r="DO62" s="7">
        <v>2</v>
      </c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2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5">
      <c r="A63" s="6"/>
      <c r="B63" s="6"/>
      <c r="C63" s="6"/>
      <c r="D63" s="6" t="s">
        <v>147</v>
      </c>
      <c r="E63" s="3" t="s">
        <v>148</v>
      </c>
      <c r="F63" s="6">
        <f t="shared" si="52"/>
        <v>0</v>
      </c>
      <c r="G63" s="6">
        <f t="shared" si="53"/>
        <v>3</v>
      </c>
      <c r="H63" s="6">
        <f t="shared" si="54"/>
        <v>30</v>
      </c>
      <c r="I63" s="6">
        <f t="shared" si="55"/>
        <v>12</v>
      </c>
      <c r="J63" s="6">
        <f t="shared" si="56"/>
        <v>6</v>
      </c>
      <c r="K63" s="6">
        <f t="shared" si="57"/>
        <v>12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4</v>
      </c>
      <c r="R63" s="7">
        <f t="shared" si="64"/>
        <v>1.5</v>
      </c>
      <c r="S63" s="7">
        <v>1.3</v>
      </c>
      <c r="T63" s="11"/>
      <c r="U63" s="10"/>
      <c r="V63" s="11"/>
      <c r="W63" s="10"/>
      <c r="X63" s="7"/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7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/>
      <c r="CS63" s="10"/>
      <c r="CT63" s="11"/>
      <c r="CU63" s="10"/>
      <c r="CV63" s="7"/>
      <c r="CW63" s="11"/>
      <c r="CX63" s="10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0</v>
      </c>
      <c r="DK63" s="11">
        <v>12</v>
      </c>
      <c r="DL63" s="10" t="s">
        <v>60</v>
      </c>
      <c r="DM63" s="11">
        <v>6</v>
      </c>
      <c r="DN63" s="10" t="s">
        <v>60</v>
      </c>
      <c r="DO63" s="7">
        <v>2.5</v>
      </c>
      <c r="DP63" s="11">
        <v>12</v>
      </c>
      <c r="DQ63" s="10" t="s">
        <v>60</v>
      </c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>
        <v>1.5</v>
      </c>
      <c r="EC63" s="7">
        <f t="shared" si="70"/>
        <v>4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5">
      <c r="A64" s="6"/>
      <c r="B64" s="6"/>
      <c r="C64" s="6"/>
      <c r="D64" s="6" t="s">
        <v>149</v>
      </c>
      <c r="E64" s="3" t="s">
        <v>150</v>
      </c>
      <c r="F64" s="6">
        <f t="shared" si="52"/>
        <v>0</v>
      </c>
      <c r="G64" s="6">
        <f t="shared" si="53"/>
        <v>3</v>
      </c>
      <c r="H64" s="6">
        <f t="shared" si="54"/>
        <v>36</v>
      </c>
      <c r="I64" s="6">
        <f t="shared" si="55"/>
        <v>15</v>
      </c>
      <c r="J64" s="6">
        <f t="shared" si="56"/>
        <v>12</v>
      </c>
      <c r="K64" s="6">
        <f t="shared" si="57"/>
        <v>0</v>
      </c>
      <c r="L64" s="6">
        <f t="shared" si="58"/>
        <v>0</v>
      </c>
      <c r="M64" s="6">
        <f t="shared" si="59"/>
        <v>9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2</v>
      </c>
      <c r="S64" s="7">
        <v>1.6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0</v>
      </c>
      <c r="CR64" s="11"/>
      <c r="CS64" s="10"/>
      <c r="CT64" s="11"/>
      <c r="CU64" s="10"/>
      <c r="CV64" s="7"/>
      <c r="CW64" s="11"/>
      <c r="CX64" s="10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>
        <v>15</v>
      </c>
      <c r="DL64" s="10" t="s">
        <v>60</v>
      </c>
      <c r="DM64" s="11">
        <v>12</v>
      </c>
      <c r="DN64" s="10" t="s">
        <v>60</v>
      </c>
      <c r="DO64" s="7">
        <v>2</v>
      </c>
      <c r="DP64" s="11"/>
      <c r="DQ64" s="10"/>
      <c r="DR64" s="11"/>
      <c r="DS64" s="10"/>
      <c r="DT64" s="11">
        <v>9</v>
      </c>
      <c r="DU64" s="10" t="s">
        <v>60</v>
      </c>
      <c r="DV64" s="11"/>
      <c r="DW64" s="10"/>
      <c r="DX64" s="11"/>
      <c r="DY64" s="10"/>
      <c r="DZ64" s="11"/>
      <c r="EA64" s="10"/>
      <c r="EB64" s="7">
        <v>2</v>
      </c>
      <c r="EC64" s="7">
        <f t="shared" si="70"/>
        <v>4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5">
      <c r="A65" s="6"/>
      <c r="B65" s="6"/>
      <c r="C65" s="6"/>
      <c r="D65" s="6" t="s">
        <v>151</v>
      </c>
      <c r="E65" s="3" t="s">
        <v>152</v>
      </c>
      <c r="F65" s="6">
        <f t="shared" si="52"/>
        <v>0</v>
      </c>
      <c r="G65" s="6">
        <f t="shared" si="53"/>
        <v>2</v>
      </c>
      <c r="H65" s="6">
        <f t="shared" si="54"/>
        <v>26</v>
      </c>
      <c r="I65" s="6">
        <f t="shared" si="55"/>
        <v>15</v>
      </c>
      <c r="J65" s="6">
        <f t="shared" si="56"/>
        <v>11</v>
      </c>
      <c r="K65" s="6">
        <f t="shared" si="57"/>
        <v>0</v>
      </c>
      <c r="L65" s="6">
        <f t="shared" si="58"/>
        <v>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2</v>
      </c>
      <c r="R65" s="7">
        <f t="shared" si="64"/>
        <v>0</v>
      </c>
      <c r="S65" s="7">
        <v>1.2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7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/>
      <c r="CS65" s="10"/>
      <c r="CT65" s="11"/>
      <c r="CU65" s="10"/>
      <c r="CV65" s="7"/>
      <c r="CW65" s="11"/>
      <c r="CX65" s="10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>
        <v>15</v>
      </c>
      <c r="DL65" s="10" t="s">
        <v>60</v>
      </c>
      <c r="DM65" s="11">
        <v>11</v>
      </c>
      <c r="DN65" s="10" t="s">
        <v>60</v>
      </c>
      <c r="DO65" s="7">
        <v>2</v>
      </c>
      <c r="DP65" s="11"/>
      <c r="DQ65" s="10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70"/>
        <v>2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5">
      <c r="A66" s="6"/>
      <c r="B66" s="6"/>
      <c r="C66" s="6"/>
      <c r="D66" s="6" t="s">
        <v>153</v>
      </c>
      <c r="E66" s="3" t="s">
        <v>154</v>
      </c>
      <c r="F66" s="6">
        <f t="shared" si="52"/>
        <v>0</v>
      </c>
      <c r="G66" s="6">
        <f t="shared" si="53"/>
        <v>2</v>
      </c>
      <c r="H66" s="6">
        <f t="shared" si="54"/>
        <v>18</v>
      </c>
      <c r="I66" s="6">
        <f t="shared" si="55"/>
        <v>9</v>
      </c>
      <c r="J66" s="6">
        <f t="shared" si="56"/>
        <v>9</v>
      </c>
      <c r="K66" s="6">
        <f t="shared" si="57"/>
        <v>0</v>
      </c>
      <c r="L66" s="6">
        <f t="shared" si="58"/>
        <v>0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2</v>
      </c>
      <c r="R66" s="7">
        <f t="shared" si="64"/>
        <v>0</v>
      </c>
      <c r="S66" s="7">
        <v>0.8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7"/>
      <c r="AR66" s="11"/>
      <c r="AS66" s="10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7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8"/>
        <v>0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>
        <v>9</v>
      </c>
      <c r="DL66" s="10" t="s">
        <v>60</v>
      </c>
      <c r="DM66" s="11">
        <v>9</v>
      </c>
      <c r="DN66" s="10" t="s">
        <v>60</v>
      </c>
      <c r="DO66" s="7">
        <v>2</v>
      </c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2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5">
      <c r="A67" s="6"/>
      <c r="B67" s="6"/>
      <c r="C67" s="6"/>
      <c r="D67" s="6" t="s">
        <v>155</v>
      </c>
      <c r="E67" s="3" t="s">
        <v>156</v>
      </c>
      <c r="F67" s="6">
        <f t="shared" si="52"/>
        <v>0</v>
      </c>
      <c r="G67" s="6">
        <f t="shared" si="53"/>
        <v>3</v>
      </c>
      <c r="H67" s="6">
        <f t="shared" si="54"/>
        <v>24</v>
      </c>
      <c r="I67" s="6">
        <f t="shared" si="55"/>
        <v>9</v>
      </c>
      <c r="J67" s="6">
        <f t="shared" si="56"/>
        <v>9</v>
      </c>
      <c r="K67" s="6">
        <f t="shared" si="57"/>
        <v>6</v>
      </c>
      <c r="L67" s="6">
        <f t="shared" si="58"/>
        <v>0</v>
      </c>
      <c r="M67" s="6">
        <f t="shared" si="59"/>
        <v>0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7">
        <f t="shared" si="63"/>
        <v>2</v>
      </c>
      <c r="R67" s="7">
        <f t="shared" si="64"/>
        <v>0.4</v>
      </c>
      <c r="S67" s="7">
        <v>1.1000000000000001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7"/>
      <c r="BK67" s="11"/>
      <c r="BL67" s="10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8"/>
        <v>0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0</v>
      </c>
      <c r="DK67" s="11"/>
      <c r="DL67" s="10"/>
      <c r="DM67" s="11"/>
      <c r="DN67" s="10"/>
      <c r="DO67" s="7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>
        <v>9</v>
      </c>
      <c r="EE67" s="10" t="s">
        <v>60</v>
      </c>
      <c r="EF67" s="11">
        <v>9</v>
      </c>
      <c r="EG67" s="10" t="s">
        <v>60</v>
      </c>
      <c r="EH67" s="7">
        <v>1.6</v>
      </c>
      <c r="EI67" s="11">
        <v>6</v>
      </c>
      <c r="EJ67" s="10" t="s">
        <v>60</v>
      </c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>
        <v>0.4</v>
      </c>
      <c r="EV67" s="7">
        <f t="shared" si="71"/>
        <v>2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5">
      <c r="A68" s="6"/>
      <c r="B68" s="6"/>
      <c r="C68" s="6"/>
      <c r="D68" s="6" t="s">
        <v>157</v>
      </c>
      <c r="E68" s="3" t="s">
        <v>158</v>
      </c>
      <c r="F68" s="6">
        <f t="shared" si="52"/>
        <v>0</v>
      </c>
      <c r="G68" s="6">
        <f t="shared" si="53"/>
        <v>2</v>
      </c>
      <c r="H68" s="6">
        <f t="shared" si="54"/>
        <v>18</v>
      </c>
      <c r="I68" s="6">
        <f t="shared" si="55"/>
        <v>9</v>
      </c>
      <c r="J68" s="6">
        <f t="shared" si="56"/>
        <v>0</v>
      </c>
      <c r="K68" s="6">
        <f t="shared" si="57"/>
        <v>9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1</v>
      </c>
      <c r="S68" s="7">
        <v>0.8</v>
      </c>
      <c r="T68" s="11"/>
      <c r="U68" s="10"/>
      <c r="V68" s="11"/>
      <c r="W68" s="10"/>
      <c r="X68" s="7"/>
      <c r="Y68" s="11"/>
      <c r="Z68" s="10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/>
      <c r="CS68" s="10"/>
      <c r="CT68" s="11"/>
      <c r="CU68" s="10"/>
      <c r="CV68" s="7"/>
      <c r="CW68" s="11"/>
      <c r="CX68" s="10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9"/>
        <v>0</v>
      </c>
      <c r="DK68" s="11"/>
      <c r="DL68" s="10"/>
      <c r="DM68" s="11"/>
      <c r="DN68" s="10"/>
      <c r="DO68" s="7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>
        <v>9</v>
      </c>
      <c r="EE68" s="10" t="s">
        <v>60</v>
      </c>
      <c r="EF68" s="11"/>
      <c r="EG68" s="10"/>
      <c r="EH68" s="7">
        <v>1</v>
      </c>
      <c r="EI68" s="11">
        <v>9</v>
      </c>
      <c r="EJ68" s="10" t="s">
        <v>60</v>
      </c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>
        <v>1</v>
      </c>
      <c r="EV68" s="7">
        <f t="shared" si="71"/>
        <v>2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5">
      <c r="A69" s="6"/>
      <c r="B69" s="6"/>
      <c r="C69" s="6"/>
      <c r="D69" s="6" t="s">
        <v>159</v>
      </c>
      <c r="E69" s="3" t="s">
        <v>160</v>
      </c>
      <c r="F69" s="6">
        <f t="shared" si="52"/>
        <v>1</v>
      </c>
      <c r="G69" s="6">
        <f t="shared" si="53"/>
        <v>1</v>
      </c>
      <c r="H69" s="6">
        <f t="shared" ref="H69:H90" si="73">SUM(I69:P69)</f>
        <v>27</v>
      </c>
      <c r="I69" s="6">
        <f t="shared" ref="I69:I90" si="74">T69+AM69+BF69+BY69+CR69+DK69+ED69+EW69</f>
        <v>15</v>
      </c>
      <c r="J69" s="6">
        <f t="shared" ref="J69:J90" si="75">V69+AO69+BH69+CA69+CT69+DM69+EF69+EY69</f>
        <v>12</v>
      </c>
      <c r="K69" s="6">
        <f t="shared" ref="K69:K90" si="76">Y69+AR69+BK69+CD69+CW69+DP69+EI69+FB69</f>
        <v>0</v>
      </c>
      <c r="L69" s="6">
        <f t="shared" ref="L69:L90" si="77">AA69+AT69+BM69+CF69+CY69+DR69+EK69+FD69</f>
        <v>0</v>
      </c>
      <c r="M69" s="6">
        <f t="shared" ref="M69:M90" si="78">AC69+AV69+BO69+CH69+DA69+DT69+EM69+FF69</f>
        <v>0</v>
      </c>
      <c r="N69" s="6">
        <f t="shared" ref="N69:N90" si="79">AE69+AX69+BQ69+CJ69+DC69+DV69+EO69+FH69</f>
        <v>0</v>
      </c>
      <c r="O69" s="6">
        <f t="shared" ref="O69:O90" si="80">AG69+AZ69+BS69+CL69+DE69+DX69+EQ69+FJ69</f>
        <v>0</v>
      </c>
      <c r="P69" s="6">
        <f t="shared" ref="P69:P90" si="81">AI69+BB69+BU69+CN69+DG69+DZ69+ES69+FL69</f>
        <v>0</v>
      </c>
      <c r="Q69" s="7">
        <f t="shared" ref="Q69:Q90" si="82">AL69+BE69+BX69+CQ69+DJ69+EC69+EV69+FO69</f>
        <v>2</v>
      </c>
      <c r="R69" s="7">
        <f t="shared" ref="R69:R90" si="83">AK69+BD69+BW69+CP69+DI69+EB69+EU69+FN69</f>
        <v>0</v>
      </c>
      <c r="S69" s="7">
        <v>1.2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ref="AL69:AL90" si="84">X69+AK69</f>
        <v>0</v>
      </c>
      <c r="AM69" s="11"/>
      <c r="AN69" s="10"/>
      <c r="AO69" s="11"/>
      <c r="AP69" s="10"/>
      <c r="AQ69" s="7"/>
      <c r="AR69" s="11"/>
      <c r="AS69" s="10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ref="BE69:BE90" si="85">AQ69+BD69</f>
        <v>0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ref="BX69:BX90" si="86">BJ69+BW69</f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ref="CQ69:CQ90" si="87">CC69+CP69</f>
        <v>0</v>
      </c>
      <c r="CR69" s="11"/>
      <c r="CS69" s="10"/>
      <c r="CT69" s="11"/>
      <c r="CU69" s="10"/>
      <c r="CV69" s="7"/>
      <c r="CW69" s="11"/>
      <c r="CX69" s="10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ref="DJ69:DJ90" si="88">CV69+DI69</f>
        <v>0</v>
      </c>
      <c r="DK69" s="11"/>
      <c r="DL69" s="10"/>
      <c r="DM69" s="11"/>
      <c r="DN69" s="10"/>
      <c r="DO69" s="7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ref="EC69:EC90" si="89">DO69+EB69</f>
        <v>0</v>
      </c>
      <c r="ED69" s="11">
        <v>15</v>
      </c>
      <c r="EE69" s="10" t="s">
        <v>102</v>
      </c>
      <c r="EF69" s="11">
        <v>12</v>
      </c>
      <c r="EG69" s="10" t="s">
        <v>60</v>
      </c>
      <c r="EH69" s="7">
        <v>2</v>
      </c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ref="EV69:EV90" si="90">EH69+EU69</f>
        <v>2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ref="FO69:FO90" si="91">FA69+FN69</f>
        <v>0</v>
      </c>
    </row>
    <row r="70" spans="1:171" x14ac:dyDescent="0.25">
      <c r="A70" s="6"/>
      <c r="B70" s="6"/>
      <c r="C70" s="6"/>
      <c r="D70" s="6" t="s">
        <v>161</v>
      </c>
      <c r="E70" s="3" t="s">
        <v>162</v>
      </c>
      <c r="F70" s="6">
        <f t="shared" si="52"/>
        <v>0</v>
      </c>
      <c r="G70" s="6">
        <f t="shared" si="53"/>
        <v>2</v>
      </c>
      <c r="H70" s="6">
        <f t="shared" si="73"/>
        <v>18</v>
      </c>
      <c r="I70" s="6">
        <f t="shared" si="74"/>
        <v>9</v>
      </c>
      <c r="J70" s="6">
        <f t="shared" si="75"/>
        <v>9</v>
      </c>
      <c r="K70" s="6">
        <f t="shared" si="76"/>
        <v>0</v>
      </c>
      <c r="L70" s="6">
        <f t="shared" si="77"/>
        <v>0</v>
      </c>
      <c r="M70" s="6">
        <f t="shared" si="78"/>
        <v>0</v>
      </c>
      <c r="N70" s="6">
        <f t="shared" si="79"/>
        <v>0</v>
      </c>
      <c r="O70" s="6">
        <f t="shared" si="80"/>
        <v>0</v>
      </c>
      <c r="P70" s="6">
        <f t="shared" si="81"/>
        <v>0</v>
      </c>
      <c r="Q70" s="7">
        <f t="shared" si="82"/>
        <v>2</v>
      </c>
      <c r="R70" s="7">
        <f t="shared" si="83"/>
        <v>0</v>
      </c>
      <c r="S70" s="7">
        <v>0.8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84"/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85"/>
        <v>0</v>
      </c>
      <c r="BF70" s="11"/>
      <c r="BG70" s="10"/>
      <c r="BH70" s="11"/>
      <c r="BI70" s="10"/>
      <c r="BJ70" s="7"/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86"/>
        <v>0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87"/>
        <v>0</v>
      </c>
      <c r="CR70" s="11"/>
      <c r="CS70" s="10"/>
      <c r="CT70" s="11"/>
      <c r="CU70" s="10"/>
      <c r="CV70" s="7"/>
      <c r="CW70" s="11"/>
      <c r="CX70" s="10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88"/>
        <v>0</v>
      </c>
      <c r="DK70" s="11"/>
      <c r="DL70" s="10"/>
      <c r="DM70" s="11"/>
      <c r="DN70" s="10"/>
      <c r="DO70" s="7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89"/>
        <v>0</v>
      </c>
      <c r="ED70" s="11">
        <v>9</v>
      </c>
      <c r="EE70" s="10" t="s">
        <v>60</v>
      </c>
      <c r="EF70" s="11">
        <v>9</v>
      </c>
      <c r="EG70" s="10" t="s">
        <v>60</v>
      </c>
      <c r="EH70" s="7">
        <v>2</v>
      </c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90"/>
        <v>2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91"/>
        <v>0</v>
      </c>
    </row>
    <row r="71" spans="1:171" x14ac:dyDescent="0.25">
      <c r="A71" s="6"/>
      <c r="B71" s="6"/>
      <c r="C71" s="6"/>
      <c r="D71" s="6" t="s">
        <v>163</v>
      </c>
      <c r="E71" s="3" t="s">
        <v>164</v>
      </c>
      <c r="F71" s="6">
        <f t="shared" si="52"/>
        <v>0</v>
      </c>
      <c r="G71" s="6">
        <f t="shared" si="53"/>
        <v>2</v>
      </c>
      <c r="H71" s="6">
        <f t="shared" si="73"/>
        <v>18</v>
      </c>
      <c r="I71" s="6">
        <f t="shared" si="74"/>
        <v>12</v>
      </c>
      <c r="J71" s="6">
        <f t="shared" si="75"/>
        <v>6</v>
      </c>
      <c r="K71" s="6">
        <f t="shared" si="76"/>
        <v>0</v>
      </c>
      <c r="L71" s="6">
        <f t="shared" si="77"/>
        <v>0</v>
      </c>
      <c r="M71" s="6">
        <f t="shared" si="78"/>
        <v>0</v>
      </c>
      <c r="N71" s="6">
        <f t="shared" si="79"/>
        <v>0</v>
      </c>
      <c r="O71" s="6">
        <f t="shared" si="80"/>
        <v>0</v>
      </c>
      <c r="P71" s="6">
        <f t="shared" si="81"/>
        <v>0</v>
      </c>
      <c r="Q71" s="7">
        <f t="shared" si="82"/>
        <v>2</v>
      </c>
      <c r="R71" s="7">
        <f t="shared" si="83"/>
        <v>0</v>
      </c>
      <c r="S71" s="7">
        <v>0.8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84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85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86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87"/>
        <v>0</v>
      </c>
      <c r="CR71" s="11"/>
      <c r="CS71" s="10"/>
      <c r="CT71" s="11"/>
      <c r="CU71" s="10"/>
      <c r="CV71" s="7"/>
      <c r="CW71" s="11"/>
      <c r="CX71" s="10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88"/>
        <v>0</v>
      </c>
      <c r="DK71" s="11"/>
      <c r="DL71" s="10"/>
      <c r="DM71" s="11"/>
      <c r="DN71" s="10"/>
      <c r="DO71" s="7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89"/>
        <v>0</v>
      </c>
      <c r="ED71" s="11">
        <v>12</v>
      </c>
      <c r="EE71" s="10" t="s">
        <v>60</v>
      </c>
      <c r="EF71" s="11">
        <v>6</v>
      </c>
      <c r="EG71" s="10" t="s">
        <v>60</v>
      </c>
      <c r="EH71" s="7">
        <v>2</v>
      </c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90"/>
        <v>2</v>
      </c>
      <c r="EW71" s="11"/>
      <c r="EX71" s="10"/>
      <c r="EY71" s="11"/>
      <c r="EZ71" s="10"/>
      <c r="FA71" s="7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91"/>
        <v>0</v>
      </c>
    </row>
    <row r="72" spans="1:171" x14ac:dyDescent="0.25">
      <c r="A72" s="6"/>
      <c r="B72" s="6"/>
      <c r="C72" s="6"/>
      <c r="D72" s="6" t="s">
        <v>165</v>
      </c>
      <c r="E72" s="3" t="s">
        <v>166</v>
      </c>
      <c r="F72" s="6">
        <f t="shared" si="52"/>
        <v>0</v>
      </c>
      <c r="G72" s="6">
        <f t="shared" si="53"/>
        <v>2</v>
      </c>
      <c r="H72" s="6">
        <f t="shared" si="73"/>
        <v>12</v>
      </c>
      <c r="I72" s="6">
        <f t="shared" si="74"/>
        <v>0</v>
      </c>
      <c r="J72" s="6">
        <f t="shared" si="75"/>
        <v>0</v>
      </c>
      <c r="K72" s="6">
        <f t="shared" si="76"/>
        <v>0</v>
      </c>
      <c r="L72" s="6">
        <f t="shared" si="77"/>
        <v>0</v>
      </c>
      <c r="M72" s="6">
        <f t="shared" si="78"/>
        <v>0</v>
      </c>
      <c r="N72" s="6">
        <f t="shared" si="79"/>
        <v>0</v>
      </c>
      <c r="O72" s="6">
        <f t="shared" si="80"/>
        <v>0</v>
      </c>
      <c r="P72" s="6">
        <f t="shared" si="81"/>
        <v>12</v>
      </c>
      <c r="Q72" s="7">
        <f t="shared" si="82"/>
        <v>2</v>
      </c>
      <c r="R72" s="7">
        <f t="shared" si="83"/>
        <v>2</v>
      </c>
      <c r="S72" s="7">
        <v>0.6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84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85"/>
        <v>0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86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87"/>
        <v>0</v>
      </c>
      <c r="CR72" s="11"/>
      <c r="CS72" s="10"/>
      <c r="CT72" s="11"/>
      <c r="CU72" s="10"/>
      <c r="CV72" s="7"/>
      <c r="CW72" s="11"/>
      <c r="CX72" s="10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88"/>
        <v>0</v>
      </c>
      <c r="DK72" s="11"/>
      <c r="DL72" s="10"/>
      <c r="DM72" s="11"/>
      <c r="DN72" s="10"/>
      <c r="DO72" s="7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89"/>
        <v>0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>
        <v>6</v>
      </c>
      <c r="ET72" s="10" t="s">
        <v>60</v>
      </c>
      <c r="EU72" s="7">
        <v>1</v>
      </c>
      <c r="EV72" s="7">
        <f t="shared" si="90"/>
        <v>1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>
        <v>6</v>
      </c>
      <c r="FM72" s="10" t="s">
        <v>60</v>
      </c>
      <c r="FN72" s="7">
        <v>1</v>
      </c>
      <c r="FO72" s="7">
        <f t="shared" si="91"/>
        <v>1</v>
      </c>
    </row>
    <row r="73" spans="1:171" x14ac:dyDescent="0.25">
      <c r="A73" s="6"/>
      <c r="B73" s="6"/>
      <c r="C73" s="6"/>
      <c r="D73" s="6" t="s">
        <v>167</v>
      </c>
      <c r="E73" s="3" t="s">
        <v>168</v>
      </c>
      <c r="F73" s="6">
        <f t="shared" si="52"/>
        <v>0</v>
      </c>
      <c r="G73" s="6">
        <f t="shared" si="53"/>
        <v>2</v>
      </c>
      <c r="H73" s="6">
        <f t="shared" si="73"/>
        <v>18</v>
      </c>
      <c r="I73" s="6">
        <f t="shared" si="74"/>
        <v>9</v>
      </c>
      <c r="J73" s="6">
        <f t="shared" si="75"/>
        <v>9</v>
      </c>
      <c r="K73" s="6">
        <f t="shared" si="76"/>
        <v>0</v>
      </c>
      <c r="L73" s="6">
        <f t="shared" si="77"/>
        <v>0</v>
      </c>
      <c r="M73" s="6">
        <f t="shared" si="78"/>
        <v>0</v>
      </c>
      <c r="N73" s="6">
        <f t="shared" si="79"/>
        <v>0</v>
      </c>
      <c r="O73" s="6">
        <f t="shared" si="80"/>
        <v>0</v>
      </c>
      <c r="P73" s="6">
        <f t="shared" si="81"/>
        <v>0</v>
      </c>
      <c r="Q73" s="7">
        <f t="shared" si="82"/>
        <v>2</v>
      </c>
      <c r="R73" s="7">
        <f t="shared" si="83"/>
        <v>0</v>
      </c>
      <c r="S73" s="7">
        <v>0.8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84"/>
        <v>0</v>
      </c>
      <c r="AM73" s="11"/>
      <c r="AN73" s="10"/>
      <c r="AO73" s="11"/>
      <c r="AP73" s="10"/>
      <c r="AQ73" s="7"/>
      <c r="AR73" s="11"/>
      <c r="AS73" s="10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85"/>
        <v>0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86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87"/>
        <v>0</v>
      </c>
      <c r="CR73" s="11"/>
      <c r="CS73" s="10"/>
      <c r="CT73" s="11"/>
      <c r="CU73" s="10"/>
      <c r="CV73" s="7"/>
      <c r="CW73" s="11"/>
      <c r="CX73" s="10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88"/>
        <v>0</v>
      </c>
      <c r="DK73" s="11"/>
      <c r="DL73" s="10"/>
      <c r="DM73" s="11"/>
      <c r="DN73" s="10"/>
      <c r="DO73" s="7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89"/>
        <v>0</v>
      </c>
      <c r="ED73" s="11"/>
      <c r="EE73" s="10"/>
      <c r="EF73" s="11"/>
      <c r="EG73" s="10"/>
      <c r="EH73" s="7"/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90"/>
        <v>0</v>
      </c>
      <c r="EW73" s="11">
        <v>9</v>
      </c>
      <c r="EX73" s="10" t="s">
        <v>60</v>
      </c>
      <c r="EY73" s="11">
        <v>9</v>
      </c>
      <c r="EZ73" s="10" t="s">
        <v>60</v>
      </c>
      <c r="FA73" s="7">
        <v>2</v>
      </c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91"/>
        <v>2</v>
      </c>
    </row>
    <row r="74" spans="1:171" x14ac:dyDescent="0.25">
      <c r="A74" s="6"/>
      <c r="B74" s="6"/>
      <c r="C74" s="6"/>
      <c r="D74" s="6" t="s">
        <v>169</v>
      </c>
      <c r="E74" s="3" t="s">
        <v>170</v>
      </c>
      <c r="F74" s="6">
        <f t="shared" si="52"/>
        <v>0</v>
      </c>
      <c r="G74" s="6">
        <f t="shared" si="53"/>
        <v>1</v>
      </c>
      <c r="H74" s="6">
        <f t="shared" si="73"/>
        <v>12</v>
      </c>
      <c r="I74" s="6">
        <f t="shared" si="74"/>
        <v>12</v>
      </c>
      <c r="J74" s="6">
        <f t="shared" si="75"/>
        <v>0</v>
      </c>
      <c r="K74" s="6">
        <f t="shared" si="76"/>
        <v>0</v>
      </c>
      <c r="L74" s="6">
        <f t="shared" si="77"/>
        <v>0</v>
      </c>
      <c r="M74" s="6">
        <f t="shared" si="78"/>
        <v>0</v>
      </c>
      <c r="N74" s="6">
        <f t="shared" si="79"/>
        <v>0</v>
      </c>
      <c r="O74" s="6">
        <f t="shared" si="80"/>
        <v>0</v>
      </c>
      <c r="P74" s="6">
        <f t="shared" si="81"/>
        <v>0</v>
      </c>
      <c r="Q74" s="7">
        <f t="shared" si="82"/>
        <v>1</v>
      </c>
      <c r="R74" s="7">
        <f t="shared" si="83"/>
        <v>0</v>
      </c>
      <c r="S74" s="7">
        <v>0.5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84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85"/>
        <v>0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86"/>
        <v>0</v>
      </c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87"/>
        <v>0</v>
      </c>
      <c r="CR74" s="11"/>
      <c r="CS74" s="10"/>
      <c r="CT74" s="11"/>
      <c r="CU74" s="10"/>
      <c r="CV74" s="7"/>
      <c r="CW74" s="11"/>
      <c r="CX74" s="10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88"/>
        <v>0</v>
      </c>
      <c r="DK74" s="11"/>
      <c r="DL74" s="10"/>
      <c r="DM74" s="11"/>
      <c r="DN74" s="10"/>
      <c r="DO74" s="7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89"/>
        <v>0</v>
      </c>
      <c r="ED74" s="11"/>
      <c r="EE74" s="10"/>
      <c r="EF74" s="11"/>
      <c r="EG74" s="10"/>
      <c r="EH74" s="7"/>
      <c r="EI74" s="11"/>
      <c r="EJ74" s="10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90"/>
        <v>0</v>
      </c>
      <c r="EW74" s="11">
        <v>12</v>
      </c>
      <c r="EX74" s="10" t="s">
        <v>60</v>
      </c>
      <c r="EY74" s="11"/>
      <c r="EZ74" s="10"/>
      <c r="FA74" s="7">
        <v>1</v>
      </c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91"/>
        <v>1</v>
      </c>
    </row>
    <row r="75" spans="1:171" x14ac:dyDescent="0.25">
      <c r="A75" s="6"/>
      <c r="B75" s="6"/>
      <c r="C75" s="6"/>
      <c r="D75" s="6" t="s">
        <v>171</v>
      </c>
      <c r="E75" s="3" t="s">
        <v>172</v>
      </c>
      <c r="F75" s="6">
        <f t="shared" si="52"/>
        <v>0</v>
      </c>
      <c r="G75" s="6">
        <f t="shared" si="53"/>
        <v>2</v>
      </c>
      <c r="H75" s="6">
        <f t="shared" si="73"/>
        <v>18</v>
      </c>
      <c r="I75" s="6">
        <f t="shared" si="74"/>
        <v>9</v>
      </c>
      <c r="J75" s="6">
        <f t="shared" si="75"/>
        <v>0</v>
      </c>
      <c r="K75" s="6">
        <f t="shared" si="76"/>
        <v>9</v>
      </c>
      <c r="L75" s="6">
        <f t="shared" si="77"/>
        <v>0</v>
      </c>
      <c r="M75" s="6">
        <f t="shared" si="78"/>
        <v>0</v>
      </c>
      <c r="N75" s="6">
        <f t="shared" si="79"/>
        <v>0</v>
      </c>
      <c r="O75" s="6">
        <f t="shared" si="80"/>
        <v>0</v>
      </c>
      <c r="P75" s="6">
        <f t="shared" si="81"/>
        <v>0</v>
      </c>
      <c r="Q75" s="7">
        <f t="shared" si="82"/>
        <v>2</v>
      </c>
      <c r="R75" s="7">
        <f t="shared" si="83"/>
        <v>1</v>
      </c>
      <c r="S75" s="7">
        <v>0.8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84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85"/>
        <v>0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86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87"/>
        <v>0</v>
      </c>
      <c r="CR75" s="11"/>
      <c r="CS75" s="10"/>
      <c r="CT75" s="11"/>
      <c r="CU75" s="10"/>
      <c r="CV75" s="7"/>
      <c r="CW75" s="11"/>
      <c r="CX75" s="10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88"/>
        <v>0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89"/>
        <v>0</v>
      </c>
      <c r="ED75" s="11"/>
      <c r="EE75" s="10"/>
      <c r="EF75" s="11"/>
      <c r="EG75" s="10"/>
      <c r="EH75" s="7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90"/>
        <v>0</v>
      </c>
      <c r="EW75" s="11">
        <v>9</v>
      </c>
      <c r="EX75" s="10" t="s">
        <v>60</v>
      </c>
      <c r="EY75" s="11"/>
      <c r="EZ75" s="10"/>
      <c r="FA75" s="7">
        <v>1</v>
      </c>
      <c r="FB75" s="11">
        <v>9</v>
      </c>
      <c r="FC75" s="10" t="s">
        <v>60</v>
      </c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>
        <v>1</v>
      </c>
      <c r="FO75" s="7">
        <f t="shared" si="91"/>
        <v>2</v>
      </c>
    </row>
    <row r="76" spans="1:171" x14ac:dyDescent="0.25">
      <c r="A76" s="6"/>
      <c r="B76" s="6"/>
      <c r="C76" s="6"/>
      <c r="D76" s="6" t="s">
        <v>173</v>
      </c>
      <c r="E76" s="3" t="s">
        <v>174</v>
      </c>
      <c r="F76" s="6">
        <f t="shared" si="52"/>
        <v>0</v>
      </c>
      <c r="G76" s="6">
        <f t="shared" si="53"/>
        <v>2</v>
      </c>
      <c r="H76" s="6">
        <f t="shared" si="73"/>
        <v>18</v>
      </c>
      <c r="I76" s="6">
        <f t="shared" si="74"/>
        <v>9</v>
      </c>
      <c r="J76" s="6">
        <f t="shared" si="75"/>
        <v>0</v>
      </c>
      <c r="K76" s="6">
        <f t="shared" si="76"/>
        <v>9</v>
      </c>
      <c r="L76" s="6">
        <f t="shared" si="77"/>
        <v>0</v>
      </c>
      <c r="M76" s="6">
        <f t="shared" si="78"/>
        <v>0</v>
      </c>
      <c r="N76" s="6">
        <f t="shared" si="79"/>
        <v>0</v>
      </c>
      <c r="O76" s="6">
        <f t="shared" si="80"/>
        <v>0</v>
      </c>
      <c r="P76" s="6">
        <f t="shared" si="81"/>
        <v>0</v>
      </c>
      <c r="Q76" s="7">
        <f t="shared" si="82"/>
        <v>2</v>
      </c>
      <c r="R76" s="7">
        <f t="shared" si="83"/>
        <v>1</v>
      </c>
      <c r="S76" s="7">
        <v>0.8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84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85"/>
        <v>0</v>
      </c>
      <c r="BF76" s="11"/>
      <c r="BG76" s="10"/>
      <c r="BH76" s="11"/>
      <c r="BI76" s="10"/>
      <c r="BJ76" s="7"/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86"/>
        <v>0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87"/>
        <v>0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88"/>
        <v>0</v>
      </c>
      <c r="DK76" s="11"/>
      <c r="DL76" s="10"/>
      <c r="DM76" s="11"/>
      <c r="DN76" s="10"/>
      <c r="DO76" s="7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89"/>
        <v>0</v>
      </c>
      <c r="ED76" s="11"/>
      <c r="EE76" s="10"/>
      <c r="EF76" s="11"/>
      <c r="EG76" s="10"/>
      <c r="EH76" s="7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90"/>
        <v>0</v>
      </c>
      <c r="EW76" s="11">
        <v>9</v>
      </c>
      <c r="EX76" s="10" t="s">
        <v>60</v>
      </c>
      <c r="EY76" s="11"/>
      <c r="EZ76" s="10"/>
      <c r="FA76" s="7">
        <v>1</v>
      </c>
      <c r="FB76" s="11">
        <v>9</v>
      </c>
      <c r="FC76" s="10" t="s">
        <v>60</v>
      </c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>
        <v>1</v>
      </c>
      <c r="FO76" s="7">
        <f t="shared" si="91"/>
        <v>2</v>
      </c>
    </row>
    <row r="77" spans="1:171" x14ac:dyDescent="0.25">
      <c r="A77" s="6"/>
      <c r="B77" s="6"/>
      <c r="C77" s="6"/>
      <c r="D77" s="6" t="s">
        <v>175</v>
      </c>
      <c r="E77" s="3" t="s">
        <v>176</v>
      </c>
      <c r="F77" s="6">
        <f t="shared" si="52"/>
        <v>0</v>
      </c>
      <c r="G77" s="6">
        <f t="shared" si="53"/>
        <v>1</v>
      </c>
      <c r="H77" s="6">
        <f t="shared" si="73"/>
        <v>0</v>
      </c>
      <c r="I77" s="6">
        <f t="shared" si="74"/>
        <v>0</v>
      </c>
      <c r="J77" s="6">
        <f t="shared" si="75"/>
        <v>0</v>
      </c>
      <c r="K77" s="6">
        <f t="shared" si="76"/>
        <v>0</v>
      </c>
      <c r="L77" s="6">
        <f t="shared" si="77"/>
        <v>0</v>
      </c>
      <c r="M77" s="6">
        <f t="shared" si="78"/>
        <v>0</v>
      </c>
      <c r="N77" s="6">
        <f t="shared" si="79"/>
        <v>0</v>
      </c>
      <c r="O77" s="6">
        <f t="shared" si="80"/>
        <v>0</v>
      </c>
      <c r="P77" s="6">
        <f t="shared" si="81"/>
        <v>0</v>
      </c>
      <c r="Q77" s="7">
        <f t="shared" si="82"/>
        <v>15</v>
      </c>
      <c r="R77" s="7">
        <f t="shared" si="83"/>
        <v>15</v>
      </c>
      <c r="S77" s="7">
        <v>0.5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84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85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86"/>
        <v>0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87"/>
        <v>0</v>
      </c>
      <c r="CR77" s="11"/>
      <c r="CS77" s="10"/>
      <c r="CT77" s="11"/>
      <c r="CU77" s="10"/>
      <c r="CV77" s="7"/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88"/>
        <v>0</v>
      </c>
      <c r="DK77" s="11"/>
      <c r="DL77" s="10"/>
      <c r="DM77" s="11"/>
      <c r="DN77" s="10"/>
      <c r="DO77" s="7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89"/>
        <v>0</v>
      </c>
      <c r="ED77" s="11"/>
      <c r="EE77" s="10"/>
      <c r="EF77" s="11"/>
      <c r="EG77" s="10"/>
      <c r="EH77" s="7"/>
      <c r="EI77" s="11"/>
      <c r="EJ77" s="10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90"/>
        <v>0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>
        <v>0</v>
      </c>
      <c r="FI77" s="10" t="s">
        <v>60</v>
      </c>
      <c r="FJ77" s="11"/>
      <c r="FK77" s="10"/>
      <c r="FL77" s="11"/>
      <c r="FM77" s="10"/>
      <c r="FN77" s="7">
        <v>15</v>
      </c>
      <c r="FO77" s="7">
        <f t="shared" si="91"/>
        <v>15</v>
      </c>
    </row>
    <row r="78" spans="1:171" x14ac:dyDescent="0.25">
      <c r="A78" s="6">
        <v>3</v>
      </c>
      <c r="B78" s="6">
        <v>1</v>
      </c>
      <c r="C78" s="6">
        <v>1</v>
      </c>
      <c r="D78" s="6"/>
      <c r="E78" s="3" t="s">
        <v>177</v>
      </c>
      <c r="F78" s="6"/>
      <c r="G78" s="6">
        <f>$B$78*1</f>
        <v>1</v>
      </c>
      <c r="H78" s="6">
        <f t="shared" si="73"/>
        <v>9</v>
      </c>
      <c r="I78" s="6">
        <f t="shared" si="74"/>
        <v>9</v>
      </c>
      <c r="J78" s="6">
        <f t="shared" si="75"/>
        <v>0</v>
      </c>
      <c r="K78" s="6">
        <f t="shared" si="76"/>
        <v>0</v>
      </c>
      <c r="L78" s="6">
        <f t="shared" si="77"/>
        <v>0</v>
      </c>
      <c r="M78" s="6">
        <f t="shared" si="78"/>
        <v>0</v>
      </c>
      <c r="N78" s="6">
        <f t="shared" si="79"/>
        <v>0</v>
      </c>
      <c r="O78" s="6">
        <f t="shared" si="80"/>
        <v>0</v>
      </c>
      <c r="P78" s="6">
        <f t="shared" si="81"/>
        <v>0</v>
      </c>
      <c r="Q78" s="7">
        <f t="shared" si="82"/>
        <v>2</v>
      </c>
      <c r="R78" s="7">
        <f t="shared" si="83"/>
        <v>0</v>
      </c>
      <c r="S78" s="7">
        <f>$B$78*0.4</f>
        <v>0.4</v>
      </c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84"/>
        <v>0</v>
      </c>
      <c r="AM78" s="11"/>
      <c r="AN78" s="10"/>
      <c r="AO78" s="11"/>
      <c r="AP78" s="10"/>
      <c r="AQ78" s="7"/>
      <c r="AR78" s="11"/>
      <c r="AS78" s="10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85"/>
        <v>0</v>
      </c>
      <c r="BF78" s="11">
        <f>$B$78*9</f>
        <v>9</v>
      </c>
      <c r="BG78" s="10"/>
      <c r="BH78" s="11"/>
      <c r="BI78" s="10"/>
      <c r="BJ78" s="7">
        <f>$B$78*2</f>
        <v>2</v>
      </c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86"/>
        <v>2</v>
      </c>
      <c r="BY78" s="11"/>
      <c r="BZ78" s="10"/>
      <c r="CA78" s="11"/>
      <c r="CB78" s="10"/>
      <c r="CC78" s="7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87"/>
        <v>0</v>
      </c>
      <c r="CR78" s="11"/>
      <c r="CS78" s="10"/>
      <c r="CT78" s="11"/>
      <c r="CU78" s="10"/>
      <c r="CV78" s="7"/>
      <c r="CW78" s="11"/>
      <c r="CX78" s="10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88"/>
        <v>0</v>
      </c>
      <c r="DK78" s="11"/>
      <c r="DL78" s="10"/>
      <c r="DM78" s="11"/>
      <c r="DN78" s="10"/>
      <c r="DO78" s="7"/>
      <c r="DP78" s="11"/>
      <c r="DQ78" s="10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89"/>
        <v>0</v>
      </c>
      <c r="ED78" s="11"/>
      <c r="EE78" s="10"/>
      <c r="EF78" s="11"/>
      <c r="EG78" s="10"/>
      <c r="EH78" s="7"/>
      <c r="EI78" s="11"/>
      <c r="EJ78" s="10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0"/>
        <v>0</v>
      </c>
      <c r="EW78" s="11"/>
      <c r="EX78" s="10"/>
      <c r="EY78" s="11"/>
      <c r="EZ78" s="10"/>
      <c r="FA78" s="7"/>
      <c r="FB78" s="11"/>
      <c r="FC78" s="10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1"/>
        <v>0</v>
      </c>
    </row>
    <row r="79" spans="1:171" x14ac:dyDescent="0.25">
      <c r="A79" s="6">
        <v>4</v>
      </c>
      <c r="B79" s="6">
        <v>1</v>
      </c>
      <c r="C79" s="6">
        <v>1</v>
      </c>
      <c r="D79" s="6"/>
      <c r="E79" s="3" t="s">
        <v>178</v>
      </c>
      <c r="F79" s="6"/>
      <c r="G79" s="6">
        <f>$B$79*2</f>
        <v>2</v>
      </c>
      <c r="H79" s="6">
        <f t="shared" si="73"/>
        <v>18</v>
      </c>
      <c r="I79" s="6">
        <f t="shared" si="74"/>
        <v>9</v>
      </c>
      <c r="J79" s="6">
        <f t="shared" si="75"/>
        <v>9</v>
      </c>
      <c r="K79" s="6">
        <f t="shared" si="76"/>
        <v>0</v>
      </c>
      <c r="L79" s="6">
        <f t="shared" si="77"/>
        <v>0</v>
      </c>
      <c r="M79" s="6">
        <f t="shared" si="78"/>
        <v>0</v>
      </c>
      <c r="N79" s="6">
        <f t="shared" si="79"/>
        <v>0</v>
      </c>
      <c r="O79" s="6">
        <f t="shared" si="80"/>
        <v>0</v>
      </c>
      <c r="P79" s="6">
        <f t="shared" si="81"/>
        <v>0</v>
      </c>
      <c r="Q79" s="7">
        <f t="shared" si="82"/>
        <v>3</v>
      </c>
      <c r="R79" s="7">
        <f t="shared" si="83"/>
        <v>0</v>
      </c>
      <c r="S79" s="7">
        <f>$B$79*0.8</f>
        <v>0.8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84"/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85"/>
        <v>0</v>
      </c>
      <c r="BF79" s="11">
        <f>$B$79*9</f>
        <v>9</v>
      </c>
      <c r="BG79" s="10"/>
      <c r="BH79" s="11">
        <f>$B$79*9</f>
        <v>9</v>
      </c>
      <c r="BI79" s="10"/>
      <c r="BJ79" s="7">
        <f>$B$79*3</f>
        <v>3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86"/>
        <v>3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87"/>
        <v>0</v>
      </c>
      <c r="CR79" s="11"/>
      <c r="CS79" s="10"/>
      <c r="CT79" s="11"/>
      <c r="CU79" s="10"/>
      <c r="CV79" s="7"/>
      <c r="CW79" s="11"/>
      <c r="CX79" s="10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88"/>
        <v>0</v>
      </c>
      <c r="DK79" s="11"/>
      <c r="DL79" s="10"/>
      <c r="DM79" s="11"/>
      <c r="DN79" s="10"/>
      <c r="DO79" s="7"/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89"/>
        <v>0</v>
      </c>
      <c r="ED79" s="11"/>
      <c r="EE79" s="10"/>
      <c r="EF79" s="11"/>
      <c r="EG79" s="10"/>
      <c r="EH79" s="7"/>
      <c r="EI79" s="11"/>
      <c r="EJ79" s="10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0"/>
        <v>0</v>
      </c>
      <c r="EW79" s="11"/>
      <c r="EX79" s="10"/>
      <c r="EY79" s="11"/>
      <c r="EZ79" s="10"/>
      <c r="FA79" s="7"/>
      <c r="FB79" s="11"/>
      <c r="FC79" s="10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1"/>
        <v>0</v>
      </c>
    </row>
    <row r="80" spans="1:171" x14ac:dyDescent="0.25">
      <c r="A80" s="6">
        <v>5</v>
      </c>
      <c r="B80" s="6">
        <v>1</v>
      </c>
      <c r="C80" s="6">
        <v>1</v>
      </c>
      <c r="D80" s="6"/>
      <c r="E80" s="3" t="s">
        <v>179</v>
      </c>
      <c r="F80" s="6"/>
      <c r="G80" s="6">
        <f>$B$80*1</f>
        <v>1</v>
      </c>
      <c r="H80" s="6">
        <f t="shared" si="73"/>
        <v>18</v>
      </c>
      <c r="I80" s="6">
        <f t="shared" si="74"/>
        <v>18</v>
      </c>
      <c r="J80" s="6">
        <f t="shared" si="75"/>
        <v>0</v>
      </c>
      <c r="K80" s="6">
        <f t="shared" si="76"/>
        <v>0</v>
      </c>
      <c r="L80" s="6">
        <f t="shared" si="77"/>
        <v>0</v>
      </c>
      <c r="M80" s="6">
        <f t="shared" si="78"/>
        <v>0</v>
      </c>
      <c r="N80" s="6">
        <f t="shared" si="79"/>
        <v>0</v>
      </c>
      <c r="O80" s="6">
        <f t="shared" si="80"/>
        <v>0</v>
      </c>
      <c r="P80" s="6">
        <f t="shared" si="81"/>
        <v>0</v>
      </c>
      <c r="Q80" s="7">
        <f t="shared" si="82"/>
        <v>4</v>
      </c>
      <c r="R80" s="7">
        <f t="shared" si="83"/>
        <v>0</v>
      </c>
      <c r="S80" s="7">
        <f>$B$80*0.8</f>
        <v>0.8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84"/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85"/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86"/>
        <v>0</v>
      </c>
      <c r="BY80" s="11">
        <f>$B$80*18</f>
        <v>18</v>
      </c>
      <c r="BZ80" s="10"/>
      <c r="CA80" s="11"/>
      <c r="CB80" s="10"/>
      <c r="CC80" s="7">
        <f>$B$80*4</f>
        <v>4</v>
      </c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87"/>
        <v>4</v>
      </c>
      <c r="CR80" s="11"/>
      <c r="CS80" s="10"/>
      <c r="CT80" s="11"/>
      <c r="CU80" s="10"/>
      <c r="CV80" s="7"/>
      <c r="CW80" s="11"/>
      <c r="CX80" s="10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88"/>
        <v>0</v>
      </c>
      <c r="DK80" s="11"/>
      <c r="DL80" s="10"/>
      <c r="DM80" s="11"/>
      <c r="DN80" s="10"/>
      <c r="DO80" s="7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89"/>
        <v>0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0"/>
        <v>0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1"/>
        <v>0</v>
      </c>
    </row>
    <row r="81" spans="1:171" x14ac:dyDescent="0.25">
      <c r="A81" s="6">
        <v>6</v>
      </c>
      <c r="B81" s="6">
        <v>1</v>
      </c>
      <c r="C81" s="6">
        <v>1</v>
      </c>
      <c r="D81" s="6"/>
      <c r="E81" s="3" t="s">
        <v>180</v>
      </c>
      <c r="F81" s="6"/>
      <c r="G81" s="6">
        <f>$B$81*1</f>
        <v>1</v>
      </c>
      <c r="H81" s="6">
        <f t="shared" si="73"/>
        <v>18</v>
      </c>
      <c r="I81" s="6">
        <f t="shared" si="74"/>
        <v>18</v>
      </c>
      <c r="J81" s="6">
        <f t="shared" si="75"/>
        <v>0</v>
      </c>
      <c r="K81" s="6">
        <f t="shared" si="76"/>
        <v>0</v>
      </c>
      <c r="L81" s="6">
        <f t="shared" si="77"/>
        <v>0</v>
      </c>
      <c r="M81" s="6">
        <f t="shared" si="78"/>
        <v>0</v>
      </c>
      <c r="N81" s="6">
        <f t="shared" si="79"/>
        <v>0</v>
      </c>
      <c r="O81" s="6">
        <f t="shared" si="80"/>
        <v>0</v>
      </c>
      <c r="P81" s="6">
        <f t="shared" si="81"/>
        <v>0</v>
      </c>
      <c r="Q81" s="7">
        <f t="shared" si="82"/>
        <v>2</v>
      </c>
      <c r="R81" s="7">
        <f t="shared" si="83"/>
        <v>0</v>
      </c>
      <c r="S81" s="7">
        <f>$B$81*0.8</f>
        <v>0.8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84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85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86"/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87"/>
        <v>0</v>
      </c>
      <c r="CR81" s="11">
        <f>$B$81*18</f>
        <v>18</v>
      </c>
      <c r="CS81" s="10"/>
      <c r="CT81" s="11"/>
      <c r="CU81" s="10"/>
      <c r="CV81" s="7">
        <f>$B$81*2</f>
        <v>2</v>
      </c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88"/>
        <v>2</v>
      </c>
      <c r="DK81" s="11"/>
      <c r="DL81" s="10"/>
      <c r="DM81" s="11"/>
      <c r="DN81" s="10"/>
      <c r="DO81" s="7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89"/>
        <v>0</v>
      </c>
      <c r="ED81" s="11"/>
      <c r="EE81" s="10"/>
      <c r="EF81" s="11"/>
      <c r="EG81" s="10"/>
      <c r="EH81" s="7"/>
      <c r="EI81" s="11"/>
      <c r="EJ81" s="10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0"/>
        <v>0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1"/>
        <v>0</v>
      </c>
    </row>
    <row r="82" spans="1:171" x14ac:dyDescent="0.25">
      <c r="A82" s="6">
        <v>7</v>
      </c>
      <c r="B82" s="6">
        <v>1</v>
      </c>
      <c r="C82" s="6">
        <v>1</v>
      </c>
      <c r="D82" s="6"/>
      <c r="E82" s="3" t="s">
        <v>181</v>
      </c>
      <c r="F82" s="6"/>
      <c r="G82" s="6">
        <f>$B$82*2</f>
        <v>2</v>
      </c>
      <c r="H82" s="6">
        <f t="shared" si="73"/>
        <v>12</v>
      </c>
      <c r="I82" s="6">
        <f t="shared" si="74"/>
        <v>9</v>
      </c>
      <c r="J82" s="6">
        <f t="shared" si="75"/>
        <v>0</v>
      </c>
      <c r="K82" s="6">
        <f t="shared" si="76"/>
        <v>3</v>
      </c>
      <c r="L82" s="6">
        <f t="shared" si="77"/>
        <v>0</v>
      </c>
      <c r="M82" s="6">
        <f t="shared" si="78"/>
        <v>0</v>
      </c>
      <c r="N82" s="6">
        <f t="shared" si="79"/>
        <v>0</v>
      </c>
      <c r="O82" s="6">
        <f t="shared" si="80"/>
        <v>0</v>
      </c>
      <c r="P82" s="6">
        <f t="shared" si="81"/>
        <v>0</v>
      </c>
      <c r="Q82" s="7">
        <f t="shared" si="82"/>
        <v>2</v>
      </c>
      <c r="R82" s="7">
        <f t="shared" si="83"/>
        <v>1</v>
      </c>
      <c r="S82" s="7">
        <f>$B$82*0.6</f>
        <v>0.6</v>
      </c>
      <c r="T82" s="11"/>
      <c r="U82" s="10"/>
      <c r="V82" s="11"/>
      <c r="W82" s="10"/>
      <c r="X82" s="7"/>
      <c r="Y82" s="11"/>
      <c r="Z82" s="10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84"/>
        <v>0</v>
      </c>
      <c r="AM82" s="11"/>
      <c r="AN82" s="10"/>
      <c r="AO82" s="11"/>
      <c r="AP82" s="10"/>
      <c r="AQ82" s="7"/>
      <c r="AR82" s="11"/>
      <c r="AS82" s="10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85"/>
        <v>0</v>
      </c>
      <c r="BF82" s="11"/>
      <c r="BG82" s="10"/>
      <c r="BH82" s="11"/>
      <c r="BI82" s="10"/>
      <c r="BJ82" s="7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86"/>
        <v>0</v>
      </c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87"/>
        <v>0</v>
      </c>
      <c r="CR82" s="11">
        <f>$B$82*9</f>
        <v>9</v>
      </c>
      <c r="CS82" s="10"/>
      <c r="CT82" s="11"/>
      <c r="CU82" s="10"/>
      <c r="CV82" s="7">
        <f>$B$82*1</f>
        <v>1</v>
      </c>
      <c r="CW82" s="11">
        <f>$B$82*3</f>
        <v>3</v>
      </c>
      <c r="CX82" s="10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>
        <f>$B$82*1</f>
        <v>1</v>
      </c>
      <c r="DJ82" s="7">
        <f t="shared" si="88"/>
        <v>2</v>
      </c>
      <c r="DK82" s="11"/>
      <c r="DL82" s="10"/>
      <c r="DM82" s="11"/>
      <c r="DN82" s="10"/>
      <c r="DO82" s="7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89"/>
        <v>0</v>
      </c>
      <c r="ED82" s="11"/>
      <c r="EE82" s="10"/>
      <c r="EF82" s="11"/>
      <c r="EG82" s="10"/>
      <c r="EH82" s="7"/>
      <c r="EI82" s="11"/>
      <c r="EJ82" s="10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0"/>
        <v>0</v>
      </c>
      <c r="EW82" s="11"/>
      <c r="EX82" s="10"/>
      <c r="EY82" s="11"/>
      <c r="EZ82" s="10"/>
      <c r="FA82" s="7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1"/>
        <v>0</v>
      </c>
    </row>
    <row r="83" spans="1:171" x14ac:dyDescent="0.25">
      <c r="A83" s="6">
        <v>8</v>
      </c>
      <c r="B83" s="6">
        <v>1</v>
      </c>
      <c r="C83" s="6">
        <v>1</v>
      </c>
      <c r="D83" s="6"/>
      <c r="E83" s="3" t="s">
        <v>182</v>
      </c>
      <c r="F83" s="6"/>
      <c r="G83" s="6">
        <f>$B$83*3</f>
        <v>3</v>
      </c>
      <c r="H83" s="6">
        <f t="shared" si="73"/>
        <v>21</v>
      </c>
      <c r="I83" s="6">
        <f t="shared" si="74"/>
        <v>9</v>
      </c>
      <c r="J83" s="6">
        <f t="shared" si="75"/>
        <v>9</v>
      </c>
      <c r="K83" s="6">
        <f t="shared" si="76"/>
        <v>3</v>
      </c>
      <c r="L83" s="6">
        <f t="shared" si="77"/>
        <v>0</v>
      </c>
      <c r="M83" s="6">
        <f t="shared" si="78"/>
        <v>0</v>
      </c>
      <c r="N83" s="6">
        <f t="shared" si="79"/>
        <v>0</v>
      </c>
      <c r="O83" s="6">
        <f t="shared" si="80"/>
        <v>0</v>
      </c>
      <c r="P83" s="6">
        <f t="shared" si="81"/>
        <v>0</v>
      </c>
      <c r="Q83" s="7">
        <f t="shared" si="82"/>
        <v>2</v>
      </c>
      <c r="R83" s="7">
        <f t="shared" si="83"/>
        <v>0.4</v>
      </c>
      <c r="S83" s="7">
        <f>$B$83*1</f>
        <v>1</v>
      </c>
      <c r="T83" s="11"/>
      <c r="U83" s="10"/>
      <c r="V83" s="11"/>
      <c r="W83" s="10"/>
      <c r="X83" s="7"/>
      <c r="Y83" s="11"/>
      <c r="Z83" s="10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84"/>
        <v>0</v>
      </c>
      <c r="AM83" s="11"/>
      <c r="AN83" s="10"/>
      <c r="AO83" s="11"/>
      <c r="AP83" s="10"/>
      <c r="AQ83" s="7"/>
      <c r="AR83" s="11"/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85"/>
        <v>0</v>
      </c>
      <c r="BF83" s="11"/>
      <c r="BG83" s="10"/>
      <c r="BH83" s="11"/>
      <c r="BI83" s="10"/>
      <c r="BJ83" s="7"/>
      <c r="BK83" s="11"/>
      <c r="BL83" s="10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86"/>
        <v>0</v>
      </c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87"/>
        <v>0</v>
      </c>
      <c r="CR83" s="11"/>
      <c r="CS83" s="10"/>
      <c r="CT83" s="11"/>
      <c r="CU83" s="10"/>
      <c r="CV83" s="7"/>
      <c r="CW83" s="11"/>
      <c r="CX83" s="10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88"/>
        <v>0</v>
      </c>
      <c r="DK83" s="11">
        <f>$B$83*9</f>
        <v>9</v>
      </c>
      <c r="DL83" s="10"/>
      <c r="DM83" s="11">
        <f>$B$83*9</f>
        <v>9</v>
      </c>
      <c r="DN83" s="10"/>
      <c r="DO83" s="7">
        <f>$B$83*1.6</f>
        <v>1.6</v>
      </c>
      <c r="DP83" s="11">
        <f>$B$83*3</f>
        <v>3</v>
      </c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>
        <f>$B$83*0.4</f>
        <v>0.4</v>
      </c>
      <c r="EC83" s="7">
        <f t="shared" si="89"/>
        <v>2</v>
      </c>
      <c r="ED83" s="11"/>
      <c r="EE83" s="10"/>
      <c r="EF83" s="11"/>
      <c r="EG83" s="10"/>
      <c r="EH83" s="7"/>
      <c r="EI83" s="11"/>
      <c r="EJ83" s="10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0"/>
        <v>0</v>
      </c>
      <c r="EW83" s="11"/>
      <c r="EX83" s="10"/>
      <c r="EY83" s="11"/>
      <c r="EZ83" s="10"/>
      <c r="FA83" s="7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1"/>
        <v>0</v>
      </c>
    </row>
    <row r="84" spans="1:171" x14ac:dyDescent="0.25">
      <c r="A84" s="6">
        <v>9</v>
      </c>
      <c r="B84" s="6">
        <v>1</v>
      </c>
      <c r="C84" s="6">
        <v>1</v>
      </c>
      <c r="D84" s="6"/>
      <c r="E84" s="3" t="s">
        <v>183</v>
      </c>
      <c r="F84" s="6"/>
      <c r="G84" s="6">
        <f>$B$84*2</f>
        <v>2</v>
      </c>
      <c r="H84" s="6">
        <f t="shared" si="73"/>
        <v>12</v>
      </c>
      <c r="I84" s="6">
        <f t="shared" si="74"/>
        <v>9</v>
      </c>
      <c r="J84" s="6">
        <f t="shared" si="75"/>
        <v>0</v>
      </c>
      <c r="K84" s="6">
        <f t="shared" si="76"/>
        <v>3</v>
      </c>
      <c r="L84" s="6">
        <f t="shared" si="77"/>
        <v>0</v>
      </c>
      <c r="M84" s="6">
        <f t="shared" si="78"/>
        <v>0</v>
      </c>
      <c r="N84" s="6">
        <f t="shared" si="79"/>
        <v>0</v>
      </c>
      <c r="O84" s="6">
        <f t="shared" si="80"/>
        <v>0</v>
      </c>
      <c r="P84" s="6">
        <f t="shared" si="81"/>
        <v>0</v>
      </c>
      <c r="Q84" s="7">
        <f t="shared" si="82"/>
        <v>3</v>
      </c>
      <c r="R84" s="7">
        <f t="shared" si="83"/>
        <v>1</v>
      </c>
      <c r="S84" s="7">
        <f>$B$84*0.6</f>
        <v>0.6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84"/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85"/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86"/>
        <v>0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87"/>
        <v>0</v>
      </c>
      <c r="CR84" s="11"/>
      <c r="CS84" s="10"/>
      <c r="CT84" s="11"/>
      <c r="CU84" s="10"/>
      <c r="CV84" s="7"/>
      <c r="CW84" s="11"/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88"/>
        <v>0</v>
      </c>
      <c r="DK84" s="11">
        <f>$B$84*9</f>
        <v>9</v>
      </c>
      <c r="DL84" s="10"/>
      <c r="DM84" s="11"/>
      <c r="DN84" s="10"/>
      <c r="DO84" s="7">
        <f>$B$84*2</f>
        <v>2</v>
      </c>
      <c r="DP84" s="11">
        <f>$B$84*3</f>
        <v>3</v>
      </c>
      <c r="DQ84" s="10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>
        <f>$B$84*1</f>
        <v>1</v>
      </c>
      <c r="EC84" s="7">
        <f t="shared" si="89"/>
        <v>3</v>
      </c>
      <c r="ED84" s="11"/>
      <c r="EE84" s="10"/>
      <c r="EF84" s="11"/>
      <c r="EG84" s="10"/>
      <c r="EH84" s="7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0"/>
        <v>0</v>
      </c>
      <c r="EW84" s="11"/>
      <c r="EX84" s="10"/>
      <c r="EY84" s="11"/>
      <c r="EZ84" s="10"/>
      <c r="FA84" s="7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1"/>
        <v>0</v>
      </c>
    </row>
    <row r="85" spans="1:171" x14ac:dyDescent="0.25">
      <c r="A85" s="6">
        <v>10</v>
      </c>
      <c r="B85" s="6">
        <v>1</v>
      </c>
      <c r="C85" s="6">
        <v>1</v>
      </c>
      <c r="D85" s="6"/>
      <c r="E85" s="3" t="s">
        <v>184</v>
      </c>
      <c r="F85" s="6"/>
      <c r="G85" s="6">
        <f>$B$85*2</f>
        <v>2</v>
      </c>
      <c r="H85" s="6">
        <f t="shared" si="73"/>
        <v>18</v>
      </c>
      <c r="I85" s="6">
        <f t="shared" si="74"/>
        <v>9</v>
      </c>
      <c r="J85" s="6">
        <f t="shared" si="75"/>
        <v>9</v>
      </c>
      <c r="K85" s="6">
        <f t="shared" si="76"/>
        <v>0</v>
      </c>
      <c r="L85" s="6">
        <f t="shared" si="77"/>
        <v>0</v>
      </c>
      <c r="M85" s="6">
        <f t="shared" si="78"/>
        <v>0</v>
      </c>
      <c r="N85" s="6">
        <f t="shared" si="79"/>
        <v>0</v>
      </c>
      <c r="O85" s="6">
        <f t="shared" si="80"/>
        <v>0</v>
      </c>
      <c r="P85" s="6">
        <f t="shared" si="81"/>
        <v>0</v>
      </c>
      <c r="Q85" s="7">
        <f t="shared" si="82"/>
        <v>3</v>
      </c>
      <c r="R85" s="7">
        <f t="shared" si="83"/>
        <v>0</v>
      </c>
      <c r="S85" s="7">
        <f>$B$85*0.8</f>
        <v>0.8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84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85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86"/>
        <v>0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87"/>
        <v>0</v>
      </c>
      <c r="CR85" s="11"/>
      <c r="CS85" s="10"/>
      <c r="CT85" s="11"/>
      <c r="CU85" s="10"/>
      <c r="CV85" s="7"/>
      <c r="CW85" s="11"/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88"/>
        <v>0</v>
      </c>
      <c r="DK85" s="11">
        <f>$B$85*9</f>
        <v>9</v>
      </c>
      <c r="DL85" s="10"/>
      <c r="DM85" s="11">
        <f>$B$85*9</f>
        <v>9</v>
      </c>
      <c r="DN85" s="10"/>
      <c r="DO85" s="7">
        <f>$B$85*3</f>
        <v>3</v>
      </c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89"/>
        <v>3</v>
      </c>
      <c r="ED85" s="11"/>
      <c r="EE85" s="10"/>
      <c r="EF85" s="11"/>
      <c r="EG85" s="10"/>
      <c r="EH85" s="7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0"/>
        <v>0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1"/>
        <v>0</v>
      </c>
    </row>
    <row r="86" spans="1:171" x14ac:dyDescent="0.25">
      <c r="A86" s="6">
        <v>11</v>
      </c>
      <c r="B86" s="6">
        <v>1</v>
      </c>
      <c r="C86" s="6">
        <v>1</v>
      </c>
      <c r="D86" s="6"/>
      <c r="E86" s="3" t="s">
        <v>185</v>
      </c>
      <c r="F86" s="6"/>
      <c r="G86" s="6">
        <f>$B$86*2</f>
        <v>2</v>
      </c>
      <c r="H86" s="6">
        <f t="shared" si="73"/>
        <v>18</v>
      </c>
      <c r="I86" s="6">
        <f t="shared" si="74"/>
        <v>9</v>
      </c>
      <c r="J86" s="6">
        <f t="shared" si="75"/>
        <v>9</v>
      </c>
      <c r="K86" s="6">
        <f t="shared" si="76"/>
        <v>0</v>
      </c>
      <c r="L86" s="6">
        <f t="shared" si="77"/>
        <v>0</v>
      </c>
      <c r="M86" s="6">
        <f t="shared" si="78"/>
        <v>0</v>
      </c>
      <c r="N86" s="6">
        <f t="shared" si="79"/>
        <v>0</v>
      </c>
      <c r="O86" s="6">
        <f t="shared" si="80"/>
        <v>0</v>
      </c>
      <c r="P86" s="6">
        <f t="shared" si="81"/>
        <v>0</v>
      </c>
      <c r="Q86" s="7">
        <f t="shared" si="82"/>
        <v>2</v>
      </c>
      <c r="R86" s="7">
        <f t="shared" si="83"/>
        <v>0</v>
      </c>
      <c r="S86" s="7">
        <f>$B$86*0.8</f>
        <v>0.8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84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85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86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87"/>
        <v>0</v>
      </c>
      <c r="CR86" s="11"/>
      <c r="CS86" s="10"/>
      <c r="CT86" s="11"/>
      <c r="CU86" s="10"/>
      <c r="CV86" s="7"/>
      <c r="CW86" s="11"/>
      <c r="CX86" s="10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88"/>
        <v>0</v>
      </c>
      <c r="DK86" s="11">
        <f>$B$86*9</f>
        <v>9</v>
      </c>
      <c r="DL86" s="10"/>
      <c r="DM86" s="11">
        <f>$B$86*9</f>
        <v>9</v>
      </c>
      <c r="DN86" s="10"/>
      <c r="DO86" s="7">
        <f>$B$86*2</f>
        <v>2</v>
      </c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89"/>
        <v>2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90"/>
        <v>0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1"/>
        <v>0</v>
      </c>
    </row>
    <row r="87" spans="1:171" x14ac:dyDescent="0.25">
      <c r="A87" s="6">
        <v>12</v>
      </c>
      <c r="B87" s="6">
        <v>1</v>
      </c>
      <c r="C87" s="6">
        <v>1</v>
      </c>
      <c r="D87" s="6"/>
      <c r="E87" s="3" t="s">
        <v>186</v>
      </c>
      <c r="F87" s="6"/>
      <c r="G87" s="6">
        <f>$B$87*1</f>
        <v>1</v>
      </c>
      <c r="H87" s="6">
        <f t="shared" si="73"/>
        <v>18</v>
      </c>
      <c r="I87" s="6">
        <f t="shared" si="74"/>
        <v>18</v>
      </c>
      <c r="J87" s="6">
        <f t="shared" si="75"/>
        <v>0</v>
      </c>
      <c r="K87" s="6">
        <f t="shared" si="76"/>
        <v>0</v>
      </c>
      <c r="L87" s="6">
        <f t="shared" si="77"/>
        <v>0</v>
      </c>
      <c r="M87" s="6">
        <f t="shared" si="78"/>
        <v>0</v>
      </c>
      <c r="N87" s="6">
        <f t="shared" si="79"/>
        <v>0</v>
      </c>
      <c r="O87" s="6">
        <f t="shared" si="80"/>
        <v>0</v>
      </c>
      <c r="P87" s="6">
        <f t="shared" si="81"/>
        <v>0</v>
      </c>
      <c r="Q87" s="7">
        <f t="shared" si="82"/>
        <v>2</v>
      </c>
      <c r="R87" s="7">
        <f t="shared" si="83"/>
        <v>0</v>
      </c>
      <c r="S87" s="7">
        <f>$B$87*0.8</f>
        <v>0.8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84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85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86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87"/>
        <v>0</v>
      </c>
      <c r="CR87" s="11"/>
      <c r="CS87" s="10"/>
      <c r="CT87" s="11"/>
      <c r="CU87" s="10"/>
      <c r="CV87" s="7"/>
      <c r="CW87" s="11"/>
      <c r="CX87" s="10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88"/>
        <v>0</v>
      </c>
      <c r="DK87" s="11"/>
      <c r="DL87" s="10"/>
      <c r="DM87" s="11"/>
      <c r="DN87" s="10"/>
      <c r="DO87" s="7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89"/>
        <v>0</v>
      </c>
      <c r="ED87" s="11">
        <f>$B$87*18</f>
        <v>18</v>
      </c>
      <c r="EE87" s="10"/>
      <c r="EF87" s="11"/>
      <c r="EG87" s="10"/>
      <c r="EH87" s="7">
        <f>$B$87*2</f>
        <v>2</v>
      </c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0"/>
        <v>2</v>
      </c>
      <c r="EW87" s="11"/>
      <c r="EX87" s="10"/>
      <c r="EY87" s="11"/>
      <c r="EZ87" s="10"/>
      <c r="FA87" s="7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1"/>
        <v>0</v>
      </c>
    </row>
    <row r="88" spans="1:171" x14ac:dyDescent="0.25">
      <c r="A88" s="6">
        <v>13</v>
      </c>
      <c r="B88" s="6">
        <v>1</v>
      </c>
      <c r="C88" s="6">
        <v>1</v>
      </c>
      <c r="D88" s="6"/>
      <c r="E88" s="3" t="s">
        <v>187</v>
      </c>
      <c r="F88" s="6"/>
      <c r="G88" s="6">
        <f>$B$88*2</f>
        <v>2</v>
      </c>
      <c r="H88" s="6">
        <f t="shared" si="73"/>
        <v>18</v>
      </c>
      <c r="I88" s="6">
        <f t="shared" si="74"/>
        <v>9</v>
      </c>
      <c r="J88" s="6">
        <f t="shared" si="75"/>
        <v>9</v>
      </c>
      <c r="K88" s="6">
        <f t="shared" si="76"/>
        <v>0</v>
      </c>
      <c r="L88" s="6">
        <f t="shared" si="77"/>
        <v>0</v>
      </c>
      <c r="M88" s="6">
        <f t="shared" si="78"/>
        <v>0</v>
      </c>
      <c r="N88" s="6">
        <f t="shared" si="79"/>
        <v>0</v>
      </c>
      <c r="O88" s="6">
        <f t="shared" si="80"/>
        <v>0</v>
      </c>
      <c r="P88" s="6">
        <f t="shared" si="81"/>
        <v>0</v>
      </c>
      <c r="Q88" s="7">
        <f t="shared" si="82"/>
        <v>2</v>
      </c>
      <c r="R88" s="7">
        <f t="shared" si="83"/>
        <v>0</v>
      </c>
      <c r="S88" s="7">
        <f>$B$88*0.8</f>
        <v>0.8</v>
      </c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84"/>
        <v>0</v>
      </c>
      <c r="AM88" s="11"/>
      <c r="AN88" s="10"/>
      <c r="AO88" s="11"/>
      <c r="AP88" s="10"/>
      <c r="AQ88" s="7"/>
      <c r="AR88" s="11"/>
      <c r="AS88" s="10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85"/>
        <v>0</v>
      </c>
      <c r="BF88" s="11"/>
      <c r="BG88" s="10"/>
      <c r="BH88" s="11"/>
      <c r="BI88" s="10"/>
      <c r="BJ88" s="7"/>
      <c r="BK88" s="11"/>
      <c r="BL88" s="10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86"/>
        <v>0</v>
      </c>
      <c r="BY88" s="11"/>
      <c r="BZ88" s="10"/>
      <c r="CA88" s="11"/>
      <c r="CB88" s="10"/>
      <c r="CC88" s="7"/>
      <c r="CD88" s="11"/>
      <c r="CE88" s="10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87"/>
        <v>0</v>
      </c>
      <c r="CR88" s="11"/>
      <c r="CS88" s="10"/>
      <c r="CT88" s="11"/>
      <c r="CU88" s="10"/>
      <c r="CV88" s="7"/>
      <c r="CW88" s="11"/>
      <c r="CX88" s="10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88"/>
        <v>0</v>
      </c>
      <c r="DK88" s="11"/>
      <c r="DL88" s="10"/>
      <c r="DM88" s="11"/>
      <c r="DN88" s="10"/>
      <c r="DO88" s="7"/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89"/>
        <v>0</v>
      </c>
      <c r="ED88" s="11">
        <f>$B$88*9</f>
        <v>9</v>
      </c>
      <c r="EE88" s="10"/>
      <c r="EF88" s="11">
        <f>$B$88*9</f>
        <v>9</v>
      </c>
      <c r="EG88" s="10"/>
      <c r="EH88" s="7">
        <f>$B$88*2</f>
        <v>2</v>
      </c>
      <c r="EI88" s="11"/>
      <c r="EJ88" s="10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0"/>
        <v>2</v>
      </c>
      <c r="EW88" s="11"/>
      <c r="EX88" s="10"/>
      <c r="EY88" s="11"/>
      <c r="EZ88" s="10"/>
      <c r="FA88" s="7"/>
      <c r="FB88" s="11"/>
      <c r="FC88" s="10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1"/>
        <v>0</v>
      </c>
    </row>
    <row r="89" spans="1:171" x14ac:dyDescent="0.25">
      <c r="A89" s="6">
        <v>14</v>
      </c>
      <c r="B89" s="6">
        <v>1</v>
      </c>
      <c r="C89" s="6">
        <v>1</v>
      </c>
      <c r="D89" s="6"/>
      <c r="E89" s="3" t="s">
        <v>188</v>
      </c>
      <c r="F89" s="6"/>
      <c r="G89" s="6">
        <f>$B$89*2</f>
        <v>2</v>
      </c>
      <c r="H89" s="6">
        <f t="shared" si="73"/>
        <v>15</v>
      </c>
      <c r="I89" s="6">
        <f t="shared" si="74"/>
        <v>9</v>
      </c>
      <c r="J89" s="6">
        <f t="shared" si="75"/>
        <v>6</v>
      </c>
      <c r="K89" s="6">
        <f t="shared" si="76"/>
        <v>0</v>
      </c>
      <c r="L89" s="6">
        <f t="shared" si="77"/>
        <v>0</v>
      </c>
      <c r="M89" s="6">
        <f t="shared" si="78"/>
        <v>0</v>
      </c>
      <c r="N89" s="6">
        <f t="shared" si="79"/>
        <v>0</v>
      </c>
      <c r="O89" s="6">
        <f t="shared" si="80"/>
        <v>0</v>
      </c>
      <c r="P89" s="6">
        <f t="shared" si="81"/>
        <v>0</v>
      </c>
      <c r="Q89" s="7">
        <f t="shared" si="82"/>
        <v>1</v>
      </c>
      <c r="R89" s="7">
        <f t="shared" si="83"/>
        <v>0</v>
      </c>
      <c r="S89" s="7">
        <f>$B$89*0.7</f>
        <v>0.7</v>
      </c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84"/>
        <v>0</v>
      </c>
      <c r="AM89" s="11"/>
      <c r="AN89" s="10"/>
      <c r="AO89" s="11"/>
      <c r="AP89" s="10"/>
      <c r="AQ89" s="7"/>
      <c r="AR89" s="11"/>
      <c r="AS89" s="10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85"/>
        <v>0</v>
      </c>
      <c r="BF89" s="11"/>
      <c r="BG89" s="10"/>
      <c r="BH89" s="11"/>
      <c r="BI89" s="10"/>
      <c r="BJ89" s="7"/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86"/>
        <v>0</v>
      </c>
      <c r="BY89" s="11"/>
      <c r="BZ89" s="10"/>
      <c r="CA89" s="11"/>
      <c r="CB89" s="10"/>
      <c r="CC89" s="7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87"/>
        <v>0</v>
      </c>
      <c r="CR89" s="11"/>
      <c r="CS89" s="10"/>
      <c r="CT89" s="11"/>
      <c r="CU89" s="10"/>
      <c r="CV89" s="7"/>
      <c r="CW89" s="11"/>
      <c r="CX89" s="10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88"/>
        <v>0</v>
      </c>
      <c r="DK89" s="11"/>
      <c r="DL89" s="10"/>
      <c r="DM89" s="11"/>
      <c r="DN89" s="10"/>
      <c r="DO89" s="7"/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89"/>
        <v>0</v>
      </c>
      <c r="ED89" s="11"/>
      <c r="EE89" s="10"/>
      <c r="EF89" s="11"/>
      <c r="EG89" s="10"/>
      <c r="EH89" s="7"/>
      <c r="EI89" s="11"/>
      <c r="EJ89" s="10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0"/>
        <v>0</v>
      </c>
      <c r="EW89" s="11">
        <f>$B$89*9</f>
        <v>9</v>
      </c>
      <c r="EX89" s="10"/>
      <c r="EY89" s="11">
        <f>$B$89*6</f>
        <v>6</v>
      </c>
      <c r="EZ89" s="10"/>
      <c r="FA89" s="7">
        <f>$B$89*1</f>
        <v>1</v>
      </c>
      <c r="FB89" s="11"/>
      <c r="FC89" s="10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1"/>
        <v>1</v>
      </c>
    </row>
    <row r="90" spans="1:171" x14ac:dyDescent="0.25">
      <c r="A90" s="6">
        <v>15</v>
      </c>
      <c r="B90" s="6">
        <v>1</v>
      </c>
      <c r="C90" s="6">
        <v>1</v>
      </c>
      <c r="D90" s="6"/>
      <c r="E90" s="3" t="s">
        <v>189</v>
      </c>
      <c r="F90" s="6"/>
      <c r="G90" s="6">
        <f>$B$90*2</f>
        <v>2</v>
      </c>
      <c r="H90" s="6">
        <f t="shared" si="73"/>
        <v>18</v>
      </c>
      <c r="I90" s="6">
        <f t="shared" si="74"/>
        <v>9</v>
      </c>
      <c r="J90" s="6">
        <f t="shared" si="75"/>
        <v>9</v>
      </c>
      <c r="K90" s="6">
        <f t="shared" si="76"/>
        <v>0</v>
      </c>
      <c r="L90" s="6">
        <f t="shared" si="77"/>
        <v>0</v>
      </c>
      <c r="M90" s="6">
        <f t="shared" si="78"/>
        <v>0</v>
      </c>
      <c r="N90" s="6">
        <f t="shared" si="79"/>
        <v>0</v>
      </c>
      <c r="O90" s="6">
        <f t="shared" si="80"/>
        <v>0</v>
      </c>
      <c r="P90" s="6">
        <f t="shared" si="81"/>
        <v>0</v>
      </c>
      <c r="Q90" s="7">
        <f t="shared" si="82"/>
        <v>2</v>
      </c>
      <c r="R90" s="7">
        <f t="shared" si="83"/>
        <v>0</v>
      </c>
      <c r="S90" s="7">
        <f>$B$90*0.8</f>
        <v>0.8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84"/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85"/>
        <v>0</v>
      </c>
      <c r="BF90" s="11"/>
      <c r="BG90" s="10"/>
      <c r="BH90" s="11"/>
      <c r="BI90" s="10"/>
      <c r="BJ90" s="7"/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86"/>
        <v>0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87"/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88"/>
        <v>0</v>
      </c>
      <c r="DK90" s="11"/>
      <c r="DL90" s="10"/>
      <c r="DM90" s="11"/>
      <c r="DN90" s="10"/>
      <c r="DO90" s="7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89"/>
        <v>0</v>
      </c>
      <c r="ED90" s="11"/>
      <c r="EE90" s="10"/>
      <c r="EF90" s="11"/>
      <c r="EG90" s="10"/>
      <c r="EH90" s="7"/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0"/>
        <v>0</v>
      </c>
      <c r="EW90" s="11">
        <f>$B$90*9</f>
        <v>9</v>
      </c>
      <c r="EX90" s="10"/>
      <c r="EY90" s="11">
        <f>$B$90*9</f>
        <v>9</v>
      </c>
      <c r="EZ90" s="10"/>
      <c r="FA90" s="7">
        <f>$B$90*2</f>
        <v>2</v>
      </c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1"/>
        <v>2</v>
      </c>
    </row>
    <row r="91" spans="1:171" ht="15.9" customHeight="1" x14ac:dyDescent="0.25">
      <c r="A91" s="6"/>
      <c r="B91" s="6"/>
      <c r="C91" s="6"/>
      <c r="D91" s="6"/>
      <c r="E91" s="6" t="s">
        <v>79</v>
      </c>
      <c r="F91" s="6">
        <f t="shared" ref="F91:AK91" si="92">SUM(F37:F90)</f>
        <v>8</v>
      </c>
      <c r="G91" s="6">
        <f t="shared" si="92"/>
        <v>104</v>
      </c>
      <c r="H91" s="6">
        <f t="shared" si="92"/>
        <v>1165</v>
      </c>
      <c r="I91" s="6">
        <f t="shared" si="92"/>
        <v>627</v>
      </c>
      <c r="J91" s="6">
        <f t="shared" si="92"/>
        <v>314</v>
      </c>
      <c r="K91" s="6">
        <f t="shared" si="92"/>
        <v>197</v>
      </c>
      <c r="L91" s="6">
        <f t="shared" si="92"/>
        <v>0</v>
      </c>
      <c r="M91" s="6">
        <f t="shared" si="92"/>
        <v>15</v>
      </c>
      <c r="N91" s="6">
        <f t="shared" si="92"/>
        <v>0</v>
      </c>
      <c r="O91" s="6">
        <f t="shared" si="92"/>
        <v>0</v>
      </c>
      <c r="P91" s="6">
        <f t="shared" si="92"/>
        <v>12</v>
      </c>
      <c r="Q91" s="7">
        <f t="shared" si="92"/>
        <v>162</v>
      </c>
      <c r="R91" s="7">
        <f t="shared" si="92"/>
        <v>45.9</v>
      </c>
      <c r="S91" s="7">
        <f t="shared" si="92"/>
        <v>51.89999999999997</v>
      </c>
      <c r="T91" s="11">
        <f t="shared" si="92"/>
        <v>39</v>
      </c>
      <c r="U91" s="10">
        <f t="shared" si="92"/>
        <v>0</v>
      </c>
      <c r="V91" s="11">
        <f t="shared" si="92"/>
        <v>0</v>
      </c>
      <c r="W91" s="10">
        <f t="shared" si="92"/>
        <v>0</v>
      </c>
      <c r="X91" s="7">
        <f t="shared" si="92"/>
        <v>5.9</v>
      </c>
      <c r="Y91" s="11">
        <f t="shared" si="92"/>
        <v>35</v>
      </c>
      <c r="Z91" s="10">
        <f t="shared" si="92"/>
        <v>0</v>
      </c>
      <c r="AA91" s="11">
        <f t="shared" si="92"/>
        <v>0</v>
      </c>
      <c r="AB91" s="10">
        <f t="shared" si="92"/>
        <v>0</v>
      </c>
      <c r="AC91" s="11">
        <f t="shared" si="92"/>
        <v>0</v>
      </c>
      <c r="AD91" s="10">
        <f t="shared" si="92"/>
        <v>0</v>
      </c>
      <c r="AE91" s="11">
        <f t="shared" si="92"/>
        <v>0</v>
      </c>
      <c r="AF91" s="10">
        <f t="shared" si="92"/>
        <v>0</v>
      </c>
      <c r="AG91" s="11">
        <f t="shared" si="92"/>
        <v>0</v>
      </c>
      <c r="AH91" s="10">
        <f t="shared" si="92"/>
        <v>0</v>
      </c>
      <c r="AI91" s="11">
        <f t="shared" si="92"/>
        <v>0</v>
      </c>
      <c r="AJ91" s="10">
        <f t="shared" si="92"/>
        <v>0</v>
      </c>
      <c r="AK91" s="7">
        <f t="shared" si="92"/>
        <v>5.0999999999999996</v>
      </c>
      <c r="AL91" s="7">
        <f t="shared" ref="AL91:BQ91" si="93">SUM(AL37:AL90)</f>
        <v>11</v>
      </c>
      <c r="AM91" s="11">
        <f t="shared" si="93"/>
        <v>54</v>
      </c>
      <c r="AN91" s="10">
        <f t="shared" si="93"/>
        <v>0</v>
      </c>
      <c r="AO91" s="11">
        <f t="shared" si="93"/>
        <v>39</v>
      </c>
      <c r="AP91" s="10">
        <f t="shared" si="93"/>
        <v>0</v>
      </c>
      <c r="AQ91" s="7">
        <f t="shared" si="93"/>
        <v>10.5</v>
      </c>
      <c r="AR91" s="11">
        <f t="shared" si="93"/>
        <v>15</v>
      </c>
      <c r="AS91" s="10">
        <f t="shared" si="93"/>
        <v>0</v>
      </c>
      <c r="AT91" s="11">
        <f t="shared" si="93"/>
        <v>0</v>
      </c>
      <c r="AU91" s="10">
        <f t="shared" si="93"/>
        <v>0</v>
      </c>
      <c r="AV91" s="11">
        <f t="shared" si="93"/>
        <v>0</v>
      </c>
      <c r="AW91" s="10">
        <f t="shared" si="93"/>
        <v>0</v>
      </c>
      <c r="AX91" s="11">
        <f t="shared" si="93"/>
        <v>0</v>
      </c>
      <c r="AY91" s="10">
        <f t="shared" si="93"/>
        <v>0</v>
      </c>
      <c r="AZ91" s="11">
        <f t="shared" si="93"/>
        <v>0</v>
      </c>
      <c r="BA91" s="10">
        <f t="shared" si="93"/>
        <v>0</v>
      </c>
      <c r="BB91" s="11">
        <f t="shared" si="93"/>
        <v>0</v>
      </c>
      <c r="BC91" s="10">
        <f t="shared" si="93"/>
        <v>0</v>
      </c>
      <c r="BD91" s="7">
        <f t="shared" si="93"/>
        <v>1.5</v>
      </c>
      <c r="BE91" s="7">
        <f t="shared" si="93"/>
        <v>12</v>
      </c>
      <c r="BF91" s="11">
        <f t="shared" si="93"/>
        <v>99</v>
      </c>
      <c r="BG91" s="10">
        <f t="shared" si="93"/>
        <v>0</v>
      </c>
      <c r="BH91" s="11">
        <f t="shared" si="93"/>
        <v>36</v>
      </c>
      <c r="BI91" s="10">
        <f t="shared" si="93"/>
        <v>0</v>
      </c>
      <c r="BJ91" s="7">
        <f t="shared" si="93"/>
        <v>17</v>
      </c>
      <c r="BK91" s="11">
        <f t="shared" si="93"/>
        <v>39</v>
      </c>
      <c r="BL91" s="10">
        <f t="shared" si="93"/>
        <v>0</v>
      </c>
      <c r="BM91" s="11">
        <f t="shared" si="93"/>
        <v>0</v>
      </c>
      <c r="BN91" s="10">
        <f t="shared" si="93"/>
        <v>0</v>
      </c>
      <c r="BO91" s="11">
        <f t="shared" si="93"/>
        <v>0</v>
      </c>
      <c r="BP91" s="10">
        <f t="shared" si="93"/>
        <v>0</v>
      </c>
      <c r="BQ91" s="11">
        <f t="shared" si="93"/>
        <v>0</v>
      </c>
      <c r="BR91" s="10">
        <f t="shared" ref="BR91:CW91" si="94">SUM(BR37:BR90)</f>
        <v>0</v>
      </c>
      <c r="BS91" s="11">
        <f t="shared" si="94"/>
        <v>0</v>
      </c>
      <c r="BT91" s="10">
        <f t="shared" si="94"/>
        <v>0</v>
      </c>
      <c r="BU91" s="11">
        <f t="shared" si="94"/>
        <v>0</v>
      </c>
      <c r="BV91" s="10">
        <f t="shared" si="94"/>
        <v>0</v>
      </c>
      <c r="BW91" s="7">
        <f t="shared" si="94"/>
        <v>5</v>
      </c>
      <c r="BX91" s="7">
        <f t="shared" si="94"/>
        <v>22</v>
      </c>
      <c r="BY91" s="11">
        <f t="shared" si="94"/>
        <v>111</v>
      </c>
      <c r="BZ91" s="10">
        <f t="shared" si="94"/>
        <v>0</v>
      </c>
      <c r="CA91" s="11">
        <f t="shared" si="94"/>
        <v>58</v>
      </c>
      <c r="CB91" s="10">
        <f t="shared" si="94"/>
        <v>0</v>
      </c>
      <c r="CC91" s="7">
        <f t="shared" si="94"/>
        <v>26</v>
      </c>
      <c r="CD91" s="11">
        <f t="shared" si="94"/>
        <v>6</v>
      </c>
      <c r="CE91" s="10">
        <f t="shared" si="94"/>
        <v>0</v>
      </c>
      <c r="CF91" s="11">
        <f t="shared" si="94"/>
        <v>0</v>
      </c>
      <c r="CG91" s="10">
        <f t="shared" si="94"/>
        <v>0</v>
      </c>
      <c r="CH91" s="11">
        <f t="shared" si="94"/>
        <v>6</v>
      </c>
      <c r="CI91" s="10">
        <f t="shared" si="94"/>
        <v>0</v>
      </c>
      <c r="CJ91" s="11">
        <f t="shared" si="94"/>
        <v>0</v>
      </c>
      <c r="CK91" s="10">
        <f t="shared" si="94"/>
        <v>0</v>
      </c>
      <c r="CL91" s="11">
        <f t="shared" si="94"/>
        <v>0</v>
      </c>
      <c r="CM91" s="10">
        <f t="shared" si="94"/>
        <v>0</v>
      </c>
      <c r="CN91" s="11">
        <f t="shared" si="94"/>
        <v>0</v>
      </c>
      <c r="CO91" s="10">
        <f t="shared" si="94"/>
        <v>0</v>
      </c>
      <c r="CP91" s="7">
        <f t="shared" si="94"/>
        <v>2</v>
      </c>
      <c r="CQ91" s="7">
        <f t="shared" si="94"/>
        <v>28</v>
      </c>
      <c r="CR91" s="11">
        <f t="shared" si="94"/>
        <v>87</v>
      </c>
      <c r="CS91" s="10">
        <f t="shared" si="94"/>
        <v>0</v>
      </c>
      <c r="CT91" s="11">
        <f t="shared" si="94"/>
        <v>41</v>
      </c>
      <c r="CU91" s="10">
        <f t="shared" si="94"/>
        <v>0</v>
      </c>
      <c r="CV91" s="7">
        <f t="shared" si="94"/>
        <v>17</v>
      </c>
      <c r="CW91" s="11">
        <f t="shared" si="94"/>
        <v>51</v>
      </c>
      <c r="CX91" s="10">
        <f t="shared" ref="CX91:EC91" si="95">SUM(CX37:CX90)</f>
        <v>0</v>
      </c>
      <c r="CY91" s="11">
        <f t="shared" si="95"/>
        <v>0</v>
      </c>
      <c r="CZ91" s="10">
        <f t="shared" si="95"/>
        <v>0</v>
      </c>
      <c r="DA91" s="11">
        <f t="shared" si="95"/>
        <v>0</v>
      </c>
      <c r="DB91" s="10">
        <f t="shared" si="95"/>
        <v>0</v>
      </c>
      <c r="DC91" s="11">
        <f t="shared" si="95"/>
        <v>0</v>
      </c>
      <c r="DD91" s="10">
        <f t="shared" si="95"/>
        <v>0</v>
      </c>
      <c r="DE91" s="11">
        <f t="shared" si="95"/>
        <v>0</v>
      </c>
      <c r="DF91" s="10">
        <f t="shared" si="95"/>
        <v>0</v>
      </c>
      <c r="DG91" s="11">
        <f t="shared" si="95"/>
        <v>0</v>
      </c>
      <c r="DH91" s="10">
        <f t="shared" si="95"/>
        <v>0</v>
      </c>
      <c r="DI91" s="7">
        <f t="shared" si="95"/>
        <v>7</v>
      </c>
      <c r="DJ91" s="7">
        <f t="shared" si="95"/>
        <v>24</v>
      </c>
      <c r="DK91" s="11">
        <f t="shared" si="95"/>
        <v>99</v>
      </c>
      <c r="DL91" s="10">
        <f t="shared" si="95"/>
        <v>0</v>
      </c>
      <c r="DM91" s="11">
        <f t="shared" si="95"/>
        <v>71</v>
      </c>
      <c r="DN91" s="10">
        <f t="shared" si="95"/>
        <v>0</v>
      </c>
      <c r="DO91" s="7">
        <f t="shared" si="95"/>
        <v>19.100000000000001</v>
      </c>
      <c r="DP91" s="11">
        <f t="shared" si="95"/>
        <v>18</v>
      </c>
      <c r="DQ91" s="10">
        <f t="shared" si="95"/>
        <v>0</v>
      </c>
      <c r="DR91" s="11">
        <f t="shared" si="95"/>
        <v>0</v>
      </c>
      <c r="DS91" s="10">
        <f t="shared" si="95"/>
        <v>0</v>
      </c>
      <c r="DT91" s="11">
        <f t="shared" si="95"/>
        <v>9</v>
      </c>
      <c r="DU91" s="10">
        <f t="shared" si="95"/>
        <v>0</v>
      </c>
      <c r="DV91" s="11">
        <f t="shared" si="95"/>
        <v>0</v>
      </c>
      <c r="DW91" s="10">
        <f t="shared" si="95"/>
        <v>0</v>
      </c>
      <c r="DX91" s="11">
        <f t="shared" si="95"/>
        <v>0</v>
      </c>
      <c r="DY91" s="10">
        <f t="shared" si="95"/>
        <v>0</v>
      </c>
      <c r="DZ91" s="11">
        <f t="shared" si="95"/>
        <v>0</v>
      </c>
      <c r="EA91" s="10">
        <f t="shared" si="95"/>
        <v>0</v>
      </c>
      <c r="EB91" s="7">
        <f t="shared" si="95"/>
        <v>4.9000000000000004</v>
      </c>
      <c r="EC91" s="7">
        <f t="shared" si="95"/>
        <v>24</v>
      </c>
      <c r="ED91" s="11">
        <f t="shared" ref="ED91:FI91" si="96">SUM(ED37:ED90)</f>
        <v>81</v>
      </c>
      <c r="EE91" s="10">
        <f t="shared" si="96"/>
        <v>0</v>
      </c>
      <c r="EF91" s="11">
        <f t="shared" si="96"/>
        <v>45</v>
      </c>
      <c r="EG91" s="10">
        <f t="shared" si="96"/>
        <v>0</v>
      </c>
      <c r="EH91" s="7">
        <f t="shared" si="96"/>
        <v>12.6</v>
      </c>
      <c r="EI91" s="11">
        <f t="shared" si="96"/>
        <v>15</v>
      </c>
      <c r="EJ91" s="10">
        <f t="shared" si="96"/>
        <v>0</v>
      </c>
      <c r="EK91" s="11">
        <f t="shared" si="96"/>
        <v>0</v>
      </c>
      <c r="EL91" s="10">
        <f t="shared" si="96"/>
        <v>0</v>
      </c>
      <c r="EM91" s="11">
        <f t="shared" si="96"/>
        <v>0</v>
      </c>
      <c r="EN91" s="10">
        <f t="shared" si="96"/>
        <v>0</v>
      </c>
      <c r="EO91" s="11">
        <f t="shared" si="96"/>
        <v>0</v>
      </c>
      <c r="EP91" s="10">
        <f t="shared" si="96"/>
        <v>0</v>
      </c>
      <c r="EQ91" s="11">
        <f t="shared" si="96"/>
        <v>0</v>
      </c>
      <c r="ER91" s="10">
        <f t="shared" si="96"/>
        <v>0</v>
      </c>
      <c r="ES91" s="11">
        <f t="shared" si="96"/>
        <v>6</v>
      </c>
      <c r="ET91" s="10">
        <f t="shared" si="96"/>
        <v>0</v>
      </c>
      <c r="EU91" s="7">
        <f t="shared" si="96"/>
        <v>2.4</v>
      </c>
      <c r="EV91" s="7">
        <f t="shared" si="96"/>
        <v>15</v>
      </c>
      <c r="EW91" s="11">
        <f t="shared" si="96"/>
        <v>57</v>
      </c>
      <c r="EX91" s="10">
        <f t="shared" si="96"/>
        <v>0</v>
      </c>
      <c r="EY91" s="11">
        <f t="shared" si="96"/>
        <v>24</v>
      </c>
      <c r="EZ91" s="10">
        <f t="shared" si="96"/>
        <v>0</v>
      </c>
      <c r="FA91" s="7">
        <f t="shared" si="96"/>
        <v>8</v>
      </c>
      <c r="FB91" s="11">
        <f t="shared" si="96"/>
        <v>18</v>
      </c>
      <c r="FC91" s="10">
        <f t="shared" si="96"/>
        <v>0</v>
      </c>
      <c r="FD91" s="11">
        <f t="shared" si="96"/>
        <v>0</v>
      </c>
      <c r="FE91" s="10">
        <f t="shared" si="96"/>
        <v>0</v>
      </c>
      <c r="FF91" s="11">
        <f t="shared" si="96"/>
        <v>0</v>
      </c>
      <c r="FG91" s="10">
        <f t="shared" si="96"/>
        <v>0</v>
      </c>
      <c r="FH91" s="11">
        <f t="shared" si="96"/>
        <v>0</v>
      </c>
      <c r="FI91" s="10">
        <f t="shared" si="96"/>
        <v>0</v>
      </c>
      <c r="FJ91" s="11">
        <f t="shared" ref="FJ91:FO91" si="97">SUM(FJ37:FJ90)</f>
        <v>0</v>
      </c>
      <c r="FK91" s="10">
        <f t="shared" si="97"/>
        <v>0</v>
      </c>
      <c r="FL91" s="11">
        <f t="shared" si="97"/>
        <v>6</v>
      </c>
      <c r="FM91" s="10">
        <f t="shared" si="97"/>
        <v>0</v>
      </c>
      <c r="FN91" s="7">
        <f t="shared" si="97"/>
        <v>18</v>
      </c>
      <c r="FO91" s="7">
        <f t="shared" si="97"/>
        <v>26</v>
      </c>
    </row>
    <row r="92" spans="1:171" ht="20.100000000000001" customHeight="1" x14ac:dyDescent="0.25">
      <c r="A92" s="14" t="s">
        <v>190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4"/>
      <c r="FO92" s="15"/>
    </row>
    <row r="93" spans="1:171" x14ac:dyDescent="0.25">
      <c r="A93" s="13">
        <v>1</v>
      </c>
      <c r="B93" s="13">
        <v>1</v>
      </c>
      <c r="C93" s="6">
        <v>1</v>
      </c>
      <c r="D93" s="6" t="s">
        <v>191</v>
      </c>
      <c r="E93" s="3" t="s">
        <v>192</v>
      </c>
      <c r="F93" s="6">
        <f t="shared" ref="F93:F124" si="98">COUNTIF(T93:FM93,"e")</f>
        <v>0</v>
      </c>
      <c r="G93" s="6">
        <f t="shared" ref="G93:G124" si="99">COUNTIF(T93:FM93,"z")</f>
        <v>1</v>
      </c>
      <c r="H93" s="6">
        <f t="shared" ref="H93:H124" si="100">SUM(I93:P93)</f>
        <v>27</v>
      </c>
      <c r="I93" s="6">
        <f t="shared" ref="I93:I124" si="101">T93+AM93+BF93+BY93+CR93+DK93+ED93+EW93</f>
        <v>27</v>
      </c>
      <c r="J93" s="6">
        <f t="shared" ref="J93:J124" si="102">V93+AO93+BH93+CA93+CT93+DM93+EF93+EY93</f>
        <v>0</v>
      </c>
      <c r="K93" s="6">
        <f t="shared" ref="K93:K124" si="103">Y93+AR93+BK93+CD93+CW93+DP93+EI93+FB93</f>
        <v>0</v>
      </c>
      <c r="L93" s="6">
        <f t="shared" ref="L93:L124" si="104">AA93+AT93+BM93+CF93+CY93+DR93+EK93+FD93</f>
        <v>0</v>
      </c>
      <c r="M93" s="6">
        <f t="shared" ref="M93:M124" si="105">AC93+AV93+BO93+CH93+DA93+DT93+EM93+FF93</f>
        <v>0</v>
      </c>
      <c r="N93" s="6">
        <f t="shared" ref="N93:N124" si="106">AE93+AX93+BQ93+CJ93+DC93+DV93+EO93+FH93</f>
        <v>0</v>
      </c>
      <c r="O93" s="6">
        <f t="shared" ref="O93:O124" si="107">AG93+AZ93+BS93+CL93+DE93+DX93+EQ93+FJ93</f>
        <v>0</v>
      </c>
      <c r="P93" s="6">
        <f t="shared" ref="P93:P124" si="108">AI93+BB93+BU93+CN93+DG93+DZ93+ES93+FL93</f>
        <v>0</v>
      </c>
      <c r="Q93" s="7">
        <f t="shared" ref="Q93:Q124" si="109">AL93+BE93+BX93+CQ93+DJ93+EC93+EV93+FO93</f>
        <v>3</v>
      </c>
      <c r="R93" s="7">
        <f t="shared" ref="R93:R124" si="110">AK93+BD93+BW93+CP93+DI93+EB93+EU93+FN93</f>
        <v>0</v>
      </c>
      <c r="S93" s="7">
        <v>1.2</v>
      </c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ref="AL93:AL124" si="111">X93+AK93</f>
        <v>0</v>
      </c>
      <c r="AM93" s="11">
        <v>27</v>
      </c>
      <c r="AN93" s="10" t="s">
        <v>60</v>
      </c>
      <c r="AO93" s="11"/>
      <c r="AP93" s="10"/>
      <c r="AQ93" s="7">
        <v>3</v>
      </c>
      <c r="AR93" s="11"/>
      <c r="AS93" s="10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ref="BE93:BE124" si="112">AQ93+BD93</f>
        <v>3</v>
      </c>
      <c r="BF93" s="11"/>
      <c r="BG93" s="10"/>
      <c r="BH93" s="11"/>
      <c r="BI93" s="10"/>
      <c r="BJ93" s="7"/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ref="BX93:BX124" si="113">BJ93+BW93</f>
        <v>0</v>
      </c>
      <c r="BY93" s="11"/>
      <c r="BZ93" s="10"/>
      <c r="CA93" s="11"/>
      <c r="CB93" s="10"/>
      <c r="CC93" s="7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ref="CQ93:CQ124" si="114">CC93+CP93</f>
        <v>0</v>
      </c>
      <c r="CR93" s="11"/>
      <c r="CS93" s="10"/>
      <c r="CT93" s="11"/>
      <c r="CU93" s="10"/>
      <c r="CV93" s="7"/>
      <c r="CW93" s="11"/>
      <c r="CX93" s="10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ref="DJ93:DJ124" si="115">CV93+DI93</f>
        <v>0</v>
      </c>
      <c r="DK93" s="11"/>
      <c r="DL93" s="10"/>
      <c r="DM93" s="11"/>
      <c r="DN93" s="10"/>
      <c r="DO93" s="7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ref="EC93:EC124" si="116">DO93+EB93</f>
        <v>0</v>
      </c>
      <c r="ED93" s="11"/>
      <c r="EE93" s="10"/>
      <c r="EF93" s="11"/>
      <c r="EG93" s="10"/>
      <c r="EH93" s="7"/>
      <c r="EI93" s="11"/>
      <c r="EJ93" s="10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ref="EV93:EV124" si="117">EH93+EU93</f>
        <v>0</v>
      </c>
      <c r="EW93" s="11"/>
      <c r="EX93" s="10"/>
      <c r="EY93" s="11"/>
      <c r="EZ93" s="10"/>
      <c r="FA93" s="7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ref="FO93:FO124" si="118">FA93+FN93</f>
        <v>0</v>
      </c>
    </row>
    <row r="94" spans="1:171" x14ac:dyDescent="0.25">
      <c r="A94" s="13">
        <v>1</v>
      </c>
      <c r="B94" s="13">
        <v>1</v>
      </c>
      <c r="C94" s="6">
        <v>2</v>
      </c>
      <c r="D94" s="6" t="s">
        <v>193</v>
      </c>
      <c r="E94" s="3" t="s">
        <v>194</v>
      </c>
      <c r="F94" s="6">
        <f t="shared" si="98"/>
        <v>0</v>
      </c>
      <c r="G94" s="6">
        <f t="shared" si="99"/>
        <v>1</v>
      </c>
      <c r="H94" s="6">
        <f t="shared" si="100"/>
        <v>27</v>
      </c>
      <c r="I94" s="6">
        <f t="shared" si="101"/>
        <v>27</v>
      </c>
      <c r="J94" s="6">
        <f t="shared" si="102"/>
        <v>0</v>
      </c>
      <c r="K94" s="6">
        <f t="shared" si="103"/>
        <v>0</v>
      </c>
      <c r="L94" s="6">
        <f t="shared" si="104"/>
        <v>0</v>
      </c>
      <c r="M94" s="6">
        <f t="shared" si="105"/>
        <v>0</v>
      </c>
      <c r="N94" s="6">
        <f t="shared" si="106"/>
        <v>0</v>
      </c>
      <c r="O94" s="6">
        <f t="shared" si="107"/>
        <v>0</v>
      </c>
      <c r="P94" s="6">
        <f t="shared" si="108"/>
        <v>0</v>
      </c>
      <c r="Q94" s="7">
        <f t="shared" si="109"/>
        <v>3</v>
      </c>
      <c r="R94" s="7">
        <f t="shared" si="110"/>
        <v>0</v>
      </c>
      <c r="S94" s="7">
        <v>1.2</v>
      </c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111"/>
        <v>0</v>
      </c>
      <c r="AM94" s="11">
        <v>27</v>
      </c>
      <c r="AN94" s="10" t="s">
        <v>60</v>
      </c>
      <c r="AO94" s="11"/>
      <c r="AP94" s="10"/>
      <c r="AQ94" s="7">
        <v>3</v>
      </c>
      <c r="AR94" s="11"/>
      <c r="AS94" s="10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112"/>
        <v>3</v>
      </c>
      <c r="BF94" s="11"/>
      <c r="BG94" s="10"/>
      <c r="BH94" s="11"/>
      <c r="BI94" s="10"/>
      <c r="BJ94" s="7"/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13"/>
        <v>0</v>
      </c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14"/>
        <v>0</v>
      </c>
      <c r="CR94" s="11"/>
      <c r="CS94" s="10"/>
      <c r="CT94" s="11"/>
      <c r="CU94" s="10"/>
      <c r="CV94" s="7"/>
      <c r="CW94" s="11"/>
      <c r="CX94" s="10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15"/>
        <v>0</v>
      </c>
      <c r="DK94" s="11"/>
      <c r="DL94" s="10"/>
      <c r="DM94" s="11"/>
      <c r="DN94" s="10"/>
      <c r="DO94" s="7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116"/>
        <v>0</v>
      </c>
      <c r="ED94" s="11"/>
      <c r="EE94" s="10"/>
      <c r="EF94" s="11"/>
      <c r="EG94" s="10"/>
      <c r="EH94" s="7"/>
      <c r="EI94" s="11"/>
      <c r="EJ94" s="10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17"/>
        <v>0</v>
      </c>
      <c r="EW94" s="11"/>
      <c r="EX94" s="10"/>
      <c r="EY94" s="11"/>
      <c r="EZ94" s="10"/>
      <c r="FA94" s="7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18"/>
        <v>0</v>
      </c>
    </row>
    <row r="95" spans="1:171" x14ac:dyDescent="0.25">
      <c r="A95" s="13">
        <v>1</v>
      </c>
      <c r="B95" s="13">
        <v>1</v>
      </c>
      <c r="C95" s="6">
        <v>3</v>
      </c>
      <c r="D95" s="6" t="s">
        <v>195</v>
      </c>
      <c r="E95" s="3" t="s">
        <v>196</v>
      </c>
      <c r="F95" s="6">
        <f t="shared" si="98"/>
        <v>0</v>
      </c>
      <c r="G95" s="6">
        <f t="shared" si="99"/>
        <v>1</v>
      </c>
      <c r="H95" s="6">
        <f t="shared" si="100"/>
        <v>27</v>
      </c>
      <c r="I95" s="6">
        <f t="shared" si="101"/>
        <v>27</v>
      </c>
      <c r="J95" s="6">
        <f t="shared" si="102"/>
        <v>0</v>
      </c>
      <c r="K95" s="6">
        <f t="shared" si="103"/>
        <v>0</v>
      </c>
      <c r="L95" s="6">
        <f t="shared" si="104"/>
        <v>0</v>
      </c>
      <c r="M95" s="6">
        <f t="shared" si="105"/>
        <v>0</v>
      </c>
      <c r="N95" s="6">
        <f t="shared" si="106"/>
        <v>0</v>
      </c>
      <c r="O95" s="6">
        <f t="shared" si="107"/>
        <v>0</v>
      </c>
      <c r="P95" s="6">
        <f t="shared" si="108"/>
        <v>0</v>
      </c>
      <c r="Q95" s="7">
        <f t="shared" si="109"/>
        <v>3</v>
      </c>
      <c r="R95" s="7">
        <f t="shared" si="110"/>
        <v>0</v>
      </c>
      <c r="S95" s="7">
        <v>1.2</v>
      </c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111"/>
        <v>0</v>
      </c>
      <c r="AM95" s="11">
        <v>27</v>
      </c>
      <c r="AN95" s="10" t="s">
        <v>60</v>
      </c>
      <c r="AO95" s="11"/>
      <c r="AP95" s="10"/>
      <c r="AQ95" s="7">
        <v>3</v>
      </c>
      <c r="AR95" s="11"/>
      <c r="AS95" s="10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112"/>
        <v>3</v>
      </c>
      <c r="BF95" s="11"/>
      <c r="BG95" s="10"/>
      <c r="BH95" s="11"/>
      <c r="BI95" s="10"/>
      <c r="BJ95" s="7"/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13"/>
        <v>0</v>
      </c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14"/>
        <v>0</v>
      </c>
      <c r="CR95" s="11"/>
      <c r="CS95" s="10"/>
      <c r="CT95" s="11"/>
      <c r="CU95" s="10"/>
      <c r="CV95" s="7"/>
      <c r="CW95" s="11"/>
      <c r="CX95" s="10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15"/>
        <v>0</v>
      </c>
      <c r="DK95" s="11"/>
      <c r="DL95" s="10"/>
      <c r="DM95" s="11"/>
      <c r="DN95" s="10"/>
      <c r="DO95" s="7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116"/>
        <v>0</v>
      </c>
      <c r="ED95" s="11"/>
      <c r="EE95" s="10"/>
      <c r="EF95" s="11"/>
      <c r="EG95" s="10"/>
      <c r="EH95" s="7"/>
      <c r="EI95" s="11"/>
      <c r="EJ95" s="10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17"/>
        <v>0</v>
      </c>
      <c r="EW95" s="11"/>
      <c r="EX95" s="10"/>
      <c r="EY95" s="11"/>
      <c r="EZ95" s="10"/>
      <c r="FA95" s="7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18"/>
        <v>0</v>
      </c>
    </row>
    <row r="96" spans="1:171" x14ac:dyDescent="0.25">
      <c r="A96" s="13">
        <v>1</v>
      </c>
      <c r="B96" s="13">
        <v>1</v>
      </c>
      <c r="C96" s="6">
        <v>4</v>
      </c>
      <c r="D96" s="6" t="s">
        <v>197</v>
      </c>
      <c r="E96" s="3" t="s">
        <v>198</v>
      </c>
      <c r="F96" s="6">
        <f t="shared" si="98"/>
        <v>0</v>
      </c>
      <c r="G96" s="6">
        <f t="shared" si="99"/>
        <v>1</v>
      </c>
      <c r="H96" s="6">
        <f t="shared" si="100"/>
        <v>27</v>
      </c>
      <c r="I96" s="6">
        <f t="shared" si="101"/>
        <v>27</v>
      </c>
      <c r="J96" s="6">
        <f t="shared" si="102"/>
        <v>0</v>
      </c>
      <c r="K96" s="6">
        <f t="shared" si="103"/>
        <v>0</v>
      </c>
      <c r="L96" s="6">
        <f t="shared" si="104"/>
        <v>0</v>
      </c>
      <c r="M96" s="6">
        <f t="shared" si="105"/>
        <v>0</v>
      </c>
      <c r="N96" s="6">
        <f t="shared" si="106"/>
        <v>0</v>
      </c>
      <c r="O96" s="6">
        <f t="shared" si="107"/>
        <v>0</v>
      </c>
      <c r="P96" s="6">
        <f t="shared" si="108"/>
        <v>0</v>
      </c>
      <c r="Q96" s="7">
        <f t="shared" si="109"/>
        <v>3</v>
      </c>
      <c r="R96" s="7">
        <f t="shared" si="110"/>
        <v>0</v>
      </c>
      <c r="S96" s="7">
        <v>1.2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111"/>
        <v>0</v>
      </c>
      <c r="AM96" s="11">
        <v>27</v>
      </c>
      <c r="AN96" s="10" t="s">
        <v>60</v>
      </c>
      <c r="AO96" s="11"/>
      <c r="AP96" s="10"/>
      <c r="AQ96" s="7">
        <v>3</v>
      </c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112"/>
        <v>3</v>
      </c>
      <c r="BF96" s="11"/>
      <c r="BG96" s="10"/>
      <c r="BH96" s="11"/>
      <c r="BI96" s="10"/>
      <c r="BJ96" s="7"/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13"/>
        <v>0</v>
      </c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14"/>
        <v>0</v>
      </c>
      <c r="CR96" s="11"/>
      <c r="CS96" s="10"/>
      <c r="CT96" s="11"/>
      <c r="CU96" s="10"/>
      <c r="CV96" s="7"/>
      <c r="CW96" s="11"/>
      <c r="CX96" s="10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15"/>
        <v>0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116"/>
        <v>0</v>
      </c>
      <c r="ED96" s="11"/>
      <c r="EE96" s="10"/>
      <c r="EF96" s="11"/>
      <c r="EG96" s="10"/>
      <c r="EH96" s="7"/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17"/>
        <v>0</v>
      </c>
      <c r="EW96" s="11"/>
      <c r="EX96" s="10"/>
      <c r="EY96" s="11"/>
      <c r="EZ96" s="10"/>
      <c r="FA96" s="7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18"/>
        <v>0</v>
      </c>
    </row>
    <row r="97" spans="1:171" x14ac:dyDescent="0.25">
      <c r="A97" s="13">
        <v>2</v>
      </c>
      <c r="B97" s="13">
        <v>1</v>
      </c>
      <c r="C97" s="6">
        <v>1</v>
      </c>
      <c r="D97" s="6" t="s">
        <v>199</v>
      </c>
      <c r="E97" s="3" t="s">
        <v>200</v>
      </c>
      <c r="F97" s="6">
        <f t="shared" si="98"/>
        <v>1</v>
      </c>
      <c r="G97" s="6">
        <f t="shared" si="99"/>
        <v>2</v>
      </c>
      <c r="H97" s="6">
        <f t="shared" si="100"/>
        <v>100</v>
      </c>
      <c r="I97" s="6">
        <f t="shared" si="101"/>
        <v>0</v>
      </c>
      <c r="J97" s="6">
        <f t="shared" si="102"/>
        <v>0</v>
      </c>
      <c r="K97" s="6">
        <f t="shared" si="103"/>
        <v>0</v>
      </c>
      <c r="L97" s="6">
        <f t="shared" si="104"/>
        <v>100</v>
      </c>
      <c r="M97" s="6">
        <f t="shared" si="105"/>
        <v>0</v>
      </c>
      <c r="N97" s="6">
        <f t="shared" si="106"/>
        <v>0</v>
      </c>
      <c r="O97" s="6">
        <f t="shared" si="107"/>
        <v>0</v>
      </c>
      <c r="P97" s="6">
        <f t="shared" si="108"/>
        <v>0</v>
      </c>
      <c r="Q97" s="7">
        <f t="shared" si="109"/>
        <v>7</v>
      </c>
      <c r="R97" s="7">
        <f t="shared" si="110"/>
        <v>7</v>
      </c>
      <c r="S97" s="7">
        <v>3.5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111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112"/>
        <v>0</v>
      </c>
      <c r="BF97" s="11"/>
      <c r="BG97" s="10"/>
      <c r="BH97" s="11"/>
      <c r="BI97" s="10"/>
      <c r="BJ97" s="7"/>
      <c r="BK97" s="11"/>
      <c r="BL97" s="10"/>
      <c r="BM97" s="11">
        <v>30</v>
      </c>
      <c r="BN97" s="10" t="s">
        <v>60</v>
      </c>
      <c r="BO97" s="11"/>
      <c r="BP97" s="10"/>
      <c r="BQ97" s="11"/>
      <c r="BR97" s="10"/>
      <c r="BS97" s="11"/>
      <c r="BT97" s="10"/>
      <c r="BU97" s="11"/>
      <c r="BV97" s="10"/>
      <c r="BW97" s="7">
        <v>2</v>
      </c>
      <c r="BX97" s="7">
        <f t="shared" si="113"/>
        <v>2</v>
      </c>
      <c r="BY97" s="11"/>
      <c r="BZ97" s="10"/>
      <c r="CA97" s="11"/>
      <c r="CB97" s="10"/>
      <c r="CC97" s="7"/>
      <c r="CD97" s="11"/>
      <c r="CE97" s="10"/>
      <c r="CF97" s="11">
        <v>30</v>
      </c>
      <c r="CG97" s="10" t="s">
        <v>60</v>
      </c>
      <c r="CH97" s="11"/>
      <c r="CI97" s="10"/>
      <c r="CJ97" s="11"/>
      <c r="CK97" s="10"/>
      <c r="CL97" s="11"/>
      <c r="CM97" s="10"/>
      <c r="CN97" s="11"/>
      <c r="CO97" s="10"/>
      <c r="CP97" s="7">
        <v>2</v>
      </c>
      <c r="CQ97" s="7">
        <f t="shared" si="114"/>
        <v>2</v>
      </c>
      <c r="CR97" s="11"/>
      <c r="CS97" s="10"/>
      <c r="CT97" s="11"/>
      <c r="CU97" s="10"/>
      <c r="CV97" s="7"/>
      <c r="CW97" s="11"/>
      <c r="CX97" s="10"/>
      <c r="CY97" s="11">
        <v>40</v>
      </c>
      <c r="CZ97" s="10" t="s">
        <v>102</v>
      </c>
      <c r="DA97" s="11"/>
      <c r="DB97" s="10"/>
      <c r="DC97" s="11"/>
      <c r="DD97" s="10"/>
      <c r="DE97" s="11"/>
      <c r="DF97" s="10"/>
      <c r="DG97" s="11"/>
      <c r="DH97" s="10"/>
      <c r="DI97" s="7">
        <v>3</v>
      </c>
      <c r="DJ97" s="7">
        <f t="shared" si="115"/>
        <v>3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16"/>
        <v>0</v>
      </c>
      <c r="ED97" s="11"/>
      <c r="EE97" s="10"/>
      <c r="EF97" s="11"/>
      <c r="EG97" s="10"/>
      <c r="EH97" s="7"/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17"/>
        <v>0</v>
      </c>
      <c r="EW97" s="11"/>
      <c r="EX97" s="10"/>
      <c r="EY97" s="11"/>
      <c r="EZ97" s="10"/>
      <c r="FA97" s="7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18"/>
        <v>0</v>
      </c>
    </row>
    <row r="98" spans="1:171" x14ac:dyDescent="0.25">
      <c r="A98" s="13">
        <v>2</v>
      </c>
      <c r="B98" s="13">
        <v>1</v>
      </c>
      <c r="C98" s="6">
        <v>2</v>
      </c>
      <c r="D98" s="6" t="s">
        <v>201</v>
      </c>
      <c r="E98" s="3" t="s">
        <v>202</v>
      </c>
      <c r="F98" s="6">
        <f t="shared" si="98"/>
        <v>1</v>
      </c>
      <c r="G98" s="6">
        <f t="shared" si="99"/>
        <v>2</v>
      </c>
      <c r="H98" s="6">
        <f t="shared" si="100"/>
        <v>100</v>
      </c>
      <c r="I98" s="6">
        <f t="shared" si="101"/>
        <v>0</v>
      </c>
      <c r="J98" s="6">
        <f t="shared" si="102"/>
        <v>0</v>
      </c>
      <c r="K98" s="6">
        <f t="shared" si="103"/>
        <v>0</v>
      </c>
      <c r="L98" s="6">
        <f t="shared" si="104"/>
        <v>100</v>
      </c>
      <c r="M98" s="6">
        <f t="shared" si="105"/>
        <v>0</v>
      </c>
      <c r="N98" s="6">
        <f t="shared" si="106"/>
        <v>0</v>
      </c>
      <c r="O98" s="6">
        <f t="shared" si="107"/>
        <v>0</v>
      </c>
      <c r="P98" s="6">
        <f t="shared" si="108"/>
        <v>0</v>
      </c>
      <c r="Q98" s="7">
        <f t="shared" si="109"/>
        <v>7</v>
      </c>
      <c r="R98" s="7">
        <f t="shared" si="110"/>
        <v>7</v>
      </c>
      <c r="S98" s="7">
        <v>3.5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111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112"/>
        <v>0</v>
      </c>
      <c r="BF98" s="11"/>
      <c r="BG98" s="10"/>
      <c r="BH98" s="11"/>
      <c r="BI98" s="10"/>
      <c r="BJ98" s="7"/>
      <c r="BK98" s="11"/>
      <c r="BL98" s="10"/>
      <c r="BM98" s="11">
        <v>30</v>
      </c>
      <c r="BN98" s="10" t="s">
        <v>60</v>
      </c>
      <c r="BO98" s="11"/>
      <c r="BP98" s="10"/>
      <c r="BQ98" s="11"/>
      <c r="BR98" s="10"/>
      <c r="BS98" s="11"/>
      <c r="BT98" s="10"/>
      <c r="BU98" s="11"/>
      <c r="BV98" s="10"/>
      <c r="BW98" s="7">
        <v>2</v>
      </c>
      <c r="BX98" s="7">
        <f t="shared" si="113"/>
        <v>2</v>
      </c>
      <c r="BY98" s="11"/>
      <c r="BZ98" s="10"/>
      <c r="CA98" s="11"/>
      <c r="CB98" s="10"/>
      <c r="CC98" s="7"/>
      <c r="CD98" s="11"/>
      <c r="CE98" s="10"/>
      <c r="CF98" s="11">
        <v>30</v>
      </c>
      <c r="CG98" s="10" t="s">
        <v>60</v>
      </c>
      <c r="CH98" s="11"/>
      <c r="CI98" s="10"/>
      <c r="CJ98" s="11"/>
      <c r="CK98" s="10"/>
      <c r="CL98" s="11"/>
      <c r="CM98" s="10"/>
      <c r="CN98" s="11"/>
      <c r="CO98" s="10"/>
      <c r="CP98" s="7">
        <v>2</v>
      </c>
      <c r="CQ98" s="7">
        <f t="shared" si="114"/>
        <v>2</v>
      </c>
      <c r="CR98" s="11"/>
      <c r="CS98" s="10"/>
      <c r="CT98" s="11"/>
      <c r="CU98" s="10"/>
      <c r="CV98" s="7"/>
      <c r="CW98" s="11"/>
      <c r="CX98" s="10"/>
      <c r="CY98" s="11">
        <v>40</v>
      </c>
      <c r="CZ98" s="10" t="s">
        <v>102</v>
      </c>
      <c r="DA98" s="11"/>
      <c r="DB98" s="10"/>
      <c r="DC98" s="11"/>
      <c r="DD98" s="10"/>
      <c r="DE98" s="11"/>
      <c r="DF98" s="10"/>
      <c r="DG98" s="11"/>
      <c r="DH98" s="10"/>
      <c r="DI98" s="7">
        <v>3</v>
      </c>
      <c r="DJ98" s="7">
        <f t="shared" si="115"/>
        <v>3</v>
      </c>
      <c r="DK98" s="11"/>
      <c r="DL98" s="10"/>
      <c r="DM98" s="11"/>
      <c r="DN98" s="10"/>
      <c r="DO98" s="7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16"/>
        <v>0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17"/>
        <v>0</v>
      </c>
      <c r="EW98" s="11"/>
      <c r="EX98" s="10"/>
      <c r="EY98" s="11"/>
      <c r="EZ98" s="10"/>
      <c r="FA98" s="7"/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18"/>
        <v>0</v>
      </c>
    </row>
    <row r="99" spans="1:171" x14ac:dyDescent="0.25">
      <c r="A99" s="13">
        <v>3</v>
      </c>
      <c r="B99" s="13">
        <v>1</v>
      </c>
      <c r="C99" s="6">
        <v>1</v>
      </c>
      <c r="D99" s="6" t="s">
        <v>203</v>
      </c>
      <c r="E99" s="3" t="s">
        <v>204</v>
      </c>
      <c r="F99" s="6">
        <f t="shared" si="98"/>
        <v>0</v>
      </c>
      <c r="G99" s="6">
        <f t="shared" si="99"/>
        <v>1</v>
      </c>
      <c r="H99" s="6">
        <f t="shared" si="100"/>
        <v>9</v>
      </c>
      <c r="I99" s="6">
        <f t="shared" si="101"/>
        <v>9</v>
      </c>
      <c r="J99" s="6">
        <f t="shared" si="102"/>
        <v>0</v>
      </c>
      <c r="K99" s="6">
        <f t="shared" si="103"/>
        <v>0</v>
      </c>
      <c r="L99" s="6">
        <f t="shared" si="104"/>
        <v>0</v>
      </c>
      <c r="M99" s="6">
        <f t="shared" si="105"/>
        <v>0</v>
      </c>
      <c r="N99" s="6">
        <f t="shared" si="106"/>
        <v>0</v>
      </c>
      <c r="O99" s="6">
        <f t="shared" si="107"/>
        <v>0</v>
      </c>
      <c r="P99" s="6">
        <f t="shared" si="108"/>
        <v>0</v>
      </c>
      <c r="Q99" s="7">
        <f t="shared" si="109"/>
        <v>2</v>
      </c>
      <c r="R99" s="7">
        <f t="shared" si="110"/>
        <v>0</v>
      </c>
      <c r="S99" s="7">
        <v>0.4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111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112"/>
        <v>0</v>
      </c>
      <c r="BF99" s="11">
        <v>9</v>
      </c>
      <c r="BG99" s="10" t="s">
        <v>60</v>
      </c>
      <c r="BH99" s="11"/>
      <c r="BI99" s="10"/>
      <c r="BJ99" s="7">
        <v>2</v>
      </c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13"/>
        <v>2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14"/>
        <v>0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15"/>
        <v>0</v>
      </c>
      <c r="DK99" s="11"/>
      <c r="DL99" s="10"/>
      <c r="DM99" s="11"/>
      <c r="DN99" s="10"/>
      <c r="DO99" s="7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116"/>
        <v>0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17"/>
        <v>0</v>
      </c>
      <c r="EW99" s="11"/>
      <c r="EX99" s="10"/>
      <c r="EY99" s="11"/>
      <c r="EZ99" s="10"/>
      <c r="FA99" s="7"/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18"/>
        <v>0</v>
      </c>
    </row>
    <row r="100" spans="1:171" x14ac:dyDescent="0.25">
      <c r="A100" s="13">
        <v>3</v>
      </c>
      <c r="B100" s="13">
        <v>1</v>
      </c>
      <c r="C100" s="6">
        <v>2</v>
      </c>
      <c r="D100" s="6" t="s">
        <v>205</v>
      </c>
      <c r="E100" s="3" t="s">
        <v>206</v>
      </c>
      <c r="F100" s="6">
        <f t="shared" si="98"/>
        <v>0</v>
      </c>
      <c r="G100" s="6">
        <f t="shared" si="99"/>
        <v>1</v>
      </c>
      <c r="H100" s="6">
        <f t="shared" si="100"/>
        <v>9</v>
      </c>
      <c r="I100" s="6">
        <f t="shared" si="101"/>
        <v>9</v>
      </c>
      <c r="J100" s="6">
        <f t="shared" si="102"/>
        <v>0</v>
      </c>
      <c r="K100" s="6">
        <f t="shared" si="103"/>
        <v>0</v>
      </c>
      <c r="L100" s="6">
        <f t="shared" si="104"/>
        <v>0</v>
      </c>
      <c r="M100" s="6">
        <f t="shared" si="105"/>
        <v>0</v>
      </c>
      <c r="N100" s="6">
        <f t="shared" si="106"/>
        <v>0</v>
      </c>
      <c r="O100" s="6">
        <f t="shared" si="107"/>
        <v>0</v>
      </c>
      <c r="P100" s="6">
        <f t="shared" si="108"/>
        <v>0</v>
      </c>
      <c r="Q100" s="7">
        <f t="shared" si="109"/>
        <v>2</v>
      </c>
      <c r="R100" s="7">
        <f t="shared" si="110"/>
        <v>0</v>
      </c>
      <c r="S100" s="7">
        <v>0.4</v>
      </c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111"/>
        <v>0</v>
      </c>
      <c r="AM100" s="11"/>
      <c r="AN100" s="10"/>
      <c r="AO100" s="11"/>
      <c r="AP100" s="10"/>
      <c r="AQ100" s="7"/>
      <c r="AR100" s="11"/>
      <c r="AS100" s="10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112"/>
        <v>0</v>
      </c>
      <c r="BF100" s="11">
        <v>9</v>
      </c>
      <c r="BG100" s="10" t="s">
        <v>60</v>
      </c>
      <c r="BH100" s="11"/>
      <c r="BI100" s="10"/>
      <c r="BJ100" s="7">
        <v>2</v>
      </c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13"/>
        <v>2</v>
      </c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14"/>
        <v>0</v>
      </c>
      <c r="CR100" s="11"/>
      <c r="CS100" s="10"/>
      <c r="CT100" s="11"/>
      <c r="CU100" s="10"/>
      <c r="CV100" s="7"/>
      <c r="CW100" s="11"/>
      <c r="CX100" s="10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15"/>
        <v>0</v>
      </c>
      <c r="DK100" s="11"/>
      <c r="DL100" s="10"/>
      <c r="DM100" s="11"/>
      <c r="DN100" s="10"/>
      <c r="DO100" s="7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116"/>
        <v>0</v>
      </c>
      <c r="ED100" s="11"/>
      <c r="EE100" s="10"/>
      <c r="EF100" s="11"/>
      <c r="EG100" s="10"/>
      <c r="EH100" s="7"/>
      <c r="EI100" s="11"/>
      <c r="EJ100" s="10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17"/>
        <v>0</v>
      </c>
      <c r="EW100" s="11"/>
      <c r="EX100" s="10"/>
      <c r="EY100" s="11"/>
      <c r="EZ100" s="10"/>
      <c r="FA100" s="7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18"/>
        <v>0</v>
      </c>
    </row>
    <row r="101" spans="1:171" x14ac:dyDescent="0.25">
      <c r="A101" s="13">
        <v>4</v>
      </c>
      <c r="B101" s="13">
        <v>1</v>
      </c>
      <c r="C101" s="6">
        <v>1</v>
      </c>
      <c r="D101" s="6" t="s">
        <v>207</v>
      </c>
      <c r="E101" s="3" t="s">
        <v>208</v>
      </c>
      <c r="F101" s="6">
        <f t="shared" si="98"/>
        <v>0</v>
      </c>
      <c r="G101" s="6">
        <f t="shared" si="99"/>
        <v>2</v>
      </c>
      <c r="H101" s="6">
        <f t="shared" si="100"/>
        <v>18</v>
      </c>
      <c r="I101" s="6">
        <f t="shared" si="101"/>
        <v>9</v>
      </c>
      <c r="J101" s="6">
        <f t="shared" si="102"/>
        <v>9</v>
      </c>
      <c r="K101" s="6">
        <f t="shared" si="103"/>
        <v>0</v>
      </c>
      <c r="L101" s="6">
        <f t="shared" si="104"/>
        <v>0</v>
      </c>
      <c r="M101" s="6">
        <f t="shared" si="105"/>
        <v>0</v>
      </c>
      <c r="N101" s="6">
        <f t="shared" si="106"/>
        <v>0</v>
      </c>
      <c r="O101" s="6">
        <f t="shared" si="107"/>
        <v>0</v>
      </c>
      <c r="P101" s="6">
        <f t="shared" si="108"/>
        <v>0</v>
      </c>
      <c r="Q101" s="7">
        <f t="shared" si="109"/>
        <v>3</v>
      </c>
      <c r="R101" s="7">
        <f t="shared" si="110"/>
        <v>0</v>
      </c>
      <c r="S101" s="7">
        <v>0.8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111"/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112"/>
        <v>0</v>
      </c>
      <c r="BF101" s="11">
        <v>9</v>
      </c>
      <c r="BG101" s="10" t="s">
        <v>60</v>
      </c>
      <c r="BH101" s="11">
        <v>9</v>
      </c>
      <c r="BI101" s="10" t="s">
        <v>60</v>
      </c>
      <c r="BJ101" s="7">
        <v>3</v>
      </c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13"/>
        <v>3</v>
      </c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14"/>
        <v>0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15"/>
        <v>0</v>
      </c>
      <c r="DK101" s="11"/>
      <c r="DL101" s="10"/>
      <c r="DM101" s="11"/>
      <c r="DN101" s="10"/>
      <c r="DO101" s="7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116"/>
        <v>0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17"/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18"/>
        <v>0</v>
      </c>
    </row>
    <row r="102" spans="1:171" x14ac:dyDescent="0.25">
      <c r="A102" s="13">
        <v>4</v>
      </c>
      <c r="B102" s="13">
        <v>1</v>
      </c>
      <c r="C102" s="6">
        <v>2</v>
      </c>
      <c r="D102" s="6" t="s">
        <v>209</v>
      </c>
      <c r="E102" s="3" t="s">
        <v>210</v>
      </c>
      <c r="F102" s="6">
        <f t="shared" si="98"/>
        <v>0</v>
      </c>
      <c r="G102" s="6">
        <f t="shared" si="99"/>
        <v>2</v>
      </c>
      <c r="H102" s="6">
        <f t="shared" si="100"/>
        <v>18</v>
      </c>
      <c r="I102" s="6">
        <f t="shared" si="101"/>
        <v>9</v>
      </c>
      <c r="J102" s="6">
        <f t="shared" si="102"/>
        <v>9</v>
      </c>
      <c r="K102" s="6">
        <f t="shared" si="103"/>
        <v>0</v>
      </c>
      <c r="L102" s="6">
        <f t="shared" si="104"/>
        <v>0</v>
      </c>
      <c r="M102" s="6">
        <f t="shared" si="105"/>
        <v>0</v>
      </c>
      <c r="N102" s="6">
        <f t="shared" si="106"/>
        <v>0</v>
      </c>
      <c r="O102" s="6">
        <f t="shared" si="107"/>
        <v>0</v>
      </c>
      <c r="P102" s="6">
        <f t="shared" si="108"/>
        <v>0</v>
      </c>
      <c r="Q102" s="7">
        <f t="shared" si="109"/>
        <v>3</v>
      </c>
      <c r="R102" s="7">
        <f t="shared" si="110"/>
        <v>0</v>
      </c>
      <c r="S102" s="7">
        <v>0.8</v>
      </c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111"/>
        <v>0</v>
      </c>
      <c r="AM102" s="11"/>
      <c r="AN102" s="10"/>
      <c r="AO102" s="11"/>
      <c r="AP102" s="10"/>
      <c r="AQ102" s="7"/>
      <c r="AR102" s="11"/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112"/>
        <v>0</v>
      </c>
      <c r="BF102" s="11">
        <v>9</v>
      </c>
      <c r="BG102" s="10" t="s">
        <v>60</v>
      </c>
      <c r="BH102" s="11">
        <v>9</v>
      </c>
      <c r="BI102" s="10" t="s">
        <v>60</v>
      </c>
      <c r="BJ102" s="7">
        <v>3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13"/>
        <v>3</v>
      </c>
      <c r="BY102" s="11"/>
      <c r="BZ102" s="10"/>
      <c r="CA102" s="11"/>
      <c r="CB102" s="10"/>
      <c r="CC102" s="7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14"/>
        <v>0</v>
      </c>
      <c r="CR102" s="11"/>
      <c r="CS102" s="10"/>
      <c r="CT102" s="11"/>
      <c r="CU102" s="10"/>
      <c r="CV102" s="7"/>
      <c r="CW102" s="11"/>
      <c r="CX102" s="10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15"/>
        <v>0</v>
      </c>
      <c r="DK102" s="11"/>
      <c r="DL102" s="10"/>
      <c r="DM102" s="11"/>
      <c r="DN102" s="10"/>
      <c r="DO102" s="7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116"/>
        <v>0</v>
      </c>
      <c r="ED102" s="11"/>
      <c r="EE102" s="10"/>
      <c r="EF102" s="11"/>
      <c r="EG102" s="10"/>
      <c r="EH102" s="7"/>
      <c r="EI102" s="11"/>
      <c r="EJ102" s="10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17"/>
        <v>0</v>
      </c>
      <c r="EW102" s="11"/>
      <c r="EX102" s="10"/>
      <c r="EY102" s="11"/>
      <c r="EZ102" s="10"/>
      <c r="FA102" s="7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18"/>
        <v>0</v>
      </c>
    </row>
    <row r="103" spans="1:171" x14ac:dyDescent="0.25">
      <c r="A103" s="13">
        <v>5</v>
      </c>
      <c r="B103" s="13">
        <v>1</v>
      </c>
      <c r="C103" s="6">
        <v>1</v>
      </c>
      <c r="D103" s="6" t="s">
        <v>211</v>
      </c>
      <c r="E103" s="3" t="s">
        <v>212</v>
      </c>
      <c r="F103" s="6">
        <f t="shared" si="98"/>
        <v>0</v>
      </c>
      <c r="G103" s="6">
        <f t="shared" si="99"/>
        <v>1</v>
      </c>
      <c r="H103" s="6">
        <f t="shared" si="100"/>
        <v>18</v>
      </c>
      <c r="I103" s="6">
        <f t="shared" si="101"/>
        <v>18</v>
      </c>
      <c r="J103" s="6">
        <f t="shared" si="102"/>
        <v>0</v>
      </c>
      <c r="K103" s="6">
        <f t="shared" si="103"/>
        <v>0</v>
      </c>
      <c r="L103" s="6">
        <f t="shared" si="104"/>
        <v>0</v>
      </c>
      <c r="M103" s="6">
        <f t="shared" si="105"/>
        <v>0</v>
      </c>
      <c r="N103" s="6">
        <f t="shared" si="106"/>
        <v>0</v>
      </c>
      <c r="O103" s="6">
        <f t="shared" si="107"/>
        <v>0</v>
      </c>
      <c r="P103" s="6">
        <f t="shared" si="108"/>
        <v>0</v>
      </c>
      <c r="Q103" s="7">
        <f t="shared" si="109"/>
        <v>4</v>
      </c>
      <c r="R103" s="7">
        <f t="shared" si="110"/>
        <v>0</v>
      </c>
      <c r="S103" s="7">
        <v>0.8</v>
      </c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111"/>
        <v>0</v>
      </c>
      <c r="AM103" s="11"/>
      <c r="AN103" s="10"/>
      <c r="AO103" s="11"/>
      <c r="AP103" s="10"/>
      <c r="AQ103" s="7"/>
      <c r="AR103" s="11"/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112"/>
        <v>0</v>
      </c>
      <c r="BF103" s="11"/>
      <c r="BG103" s="10"/>
      <c r="BH103" s="11"/>
      <c r="BI103" s="10"/>
      <c r="BJ103" s="7"/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13"/>
        <v>0</v>
      </c>
      <c r="BY103" s="11">
        <v>18</v>
      </c>
      <c r="BZ103" s="10" t="s">
        <v>60</v>
      </c>
      <c r="CA103" s="11"/>
      <c r="CB103" s="10"/>
      <c r="CC103" s="7">
        <v>4</v>
      </c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14"/>
        <v>4</v>
      </c>
      <c r="CR103" s="11"/>
      <c r="CS103" s="10"/>
      <c r="CT103" s="11"/>
      <c r="CU103" s="10"/>
      <c r="CV103" s="7"/>
      <c r="CW103" s="11"/>
      <c r="CX103" s="10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15"/>
        <v>0</v>
      </c>
      <c r="DK103" s="11"/>
      <c r="DL103" s="10"/>
      <c r="DM103" s="11"/>
      <c r="DN103" s="10"/>
      <c r="DO103" s="7"/>
      <c r="DP103" s="11"/>
      <c r="DQ103" s="10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116"/>
        <v>0</v>
      </c>
      <c r="ED103" s="11"/>
      <c r="EE103" s="10"/>
      <c r="EF103" s="11"/>
      <c r="EG103" s="10"/>
      <c r="EH103" s="7"/>
      <c r="EI103" s="11"/>
      <c r="EJ103" s="10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17"/>
        <v>0</v>
      </c>
      <c r="EW103" s="11"/>
      <c r="EX103" s="10"/>
      <c r="EY103" s="11"/>
      <c r="EZ103" s="10"/>
      <c r="FA103" s="7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18"/>
        <v>0</v>
      </c>
    </row>
    <row r="104" spans="1:171" x14ac:dyDescent="0.25">
      <c r="A104" s="13">
        <v>5</v>
      </c>
      <c r="B104" s="13">
        <v>1</v>
      </c>
      <c r="C104" s="6">
        <v>2</v>
      </c>
      <c r="D104" s="6" t="s">
        <v>213</v>
      </c>
      <c r="E104" s="3" t="s">
        <v>214</v>
      </c>
      <c r="F104" s="6">
        <f t="shared" si="98"/>
        <v>0</v>
      </c>
      <c r="G104" s="6">
        <f t="shared" si="99"/>
        <v>1</v>
      </c>
      <c r="H104" s="6">
        <f t="shared" si="100"/>
        <v>18</v>
      </c>
      <c r="I104" s="6">
        <f t="shared" si="101"/>
        <v>18</v>
      </c>
      <c r="J104" s="6">
        <f t="shared" si="102"/>
        <v>0</v>
      </c>
      <c r="K104" s="6">
        <f t="shared" si="103"/>
        <v>0</v>
      </c>
      <c r="L104" s="6">
        <f t="shared" si="104"/>
        <v>0</v>
      </c>
      <c r="M104" s="6">
        <f t="shared" si="105"/>
        <v>0</v>
      </c>
      <c r="N104" s="6">
        <f t="shared" si="106"/>
        <v>0</v>
      </c>
      <c r="O104" s="6">
        <f t="shared" si="107"/>
        <v>0</v>
      </c>
      <c r="P104" s="6">
        <f t="shared" si="108"/>
        <v>0</v>
      </c>
      <c r="Q104" s="7">
        <f t="shared" si="109"/>
        <v>4</v>
      </c>
      <c r="R104" s="7">
        <f t="shared" si="110"/>
        <v>0</v>
      </c>
      <c r="S104" s="7">
        <v>0.8</v>
      </c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111"/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112"/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13"/>
        <v>0</v>
      </c>
      <c r="BY104" s="11">
        <v>18</v>
      </c>
      <c r="BZ104" s="10" t="s">
        <v>60</v>
      </c>
      <c r="CA104" s="11"/>
      <c r="CB104" s="10"/>
      <c r="CC104" s="7">
        <v>4</v>
      </c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14"/>
        <v>4</v>
      </c>
      <c r="CR104" s="11"/>
      <c r="CS104" s="10"/>
      <c r="CT104" s="11"/>
      <c r="CU104" s="10"/>
      <c r="CV104" s="7"/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15"/>
        <v>0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16"/>
        <v>0</v>
      </c>
      <c r="ED104" s="11"/>
      <c r="EE104" s="10"/>
      <c r="EF104" s="11"/>
      <c r="EG104" s="10"/>
      <c r="EH104" s="7"/>
      <c r="EI104" s="11"/>
      <c r="EJ104" s="10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117"/>
        <v>0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18"/>
        <v>0</v>
      </c>
    </row>
    <row r="105" spans="1:171" x14ac:dyDescent="0.25">
      <c r="A105" s="13">
        <v>6</v>
      </c>
      <c r="B105" s="13">
        <v>1</v>
      </c>
      <c r="C105" s="6">
        <v>1</v>
      </c>
      <c r="D105" s="6" t="s">
        <v>215</v>
      </c>
      <c r="E105" s="3" t="s">
        <v>216</v>
      </c>
      <c r="F105" s="6">
        <f t="shared" si="98"/>
        <v>0</v>
      </c>
      <c r="G105" s="6">
        <f t="shared" si="99"/>
        <v>1</v>
      </c>
      <c r="H105" s="6">
        <f t="shared" si="100"/>
        <v>18</v>
      </c>
      <c r="I105" s="6">
        <f t="shared" si="101"/>
        <v>18</v>
      </c>
      <c r="J105" s="6">
        <f t="shared" si="102"/>
        <v>0</v>
      </c>
      <c r="K105" s="6">
        <f t="shared" si="103"/>
        <v>0</v>
      </c>
      <c r="L105" s="6">
        <f t="shared" si="104"/>
        <v>0</v>
      </c>
      <c r="M105" s="6">
        <f t="shared" si="105"/>
        <v>0</v>
      </c>
      <c r="N105" s="6">
        <f t="shared" si="106"/>
        <v>0</v>
      </c>
      <c r="O105" s="6">
        <f t="shared" si="107"/>
        <v>0</v>
      </c>
      <c r="P105" s="6">
        <f t="shared" si="108"/>
        <v>0</v>
      </c>
      <c r="Q105" s="7">
        <f t="shared" si="109"/>
        <v>2</v>
      </c>
      <c r="R105" s="7">
        <f t="shared" si="110"/>
        <v>0</v>
      </c>
      <c r="S105" s="7">
        <v>0.8</v>
      </c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111"/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112"/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13"/>
        <v>0</v>
      </c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14"/>
        <v>0</v>
      </c>
      <c r="CR105" s="11">
        <v>18</v>
      </c>
      <c r="CS105" s="10" t="s">
        <v>60</v>
      </c>
      <c r="CT105" s="11"/>
      <c r="CU105" s="10"/>
      <c r="CV105" s="7">
        <v>2</v>
      </c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15"/>
        <v>2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16"/>
        <v>0</v>
      </c>
      <c r="ED105" s="11"/>
      <c r="EE105" s="10"/>
      <c r="EF105" s="11"/>
      <c r="EG105" s="10"/>
      <c r="EH105" s="7"/>
      <c r="EI105" s="11"/>
      <c r="EJ105" s="10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117"/>
        <v>0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18"/>
        <v>0</v>
      </c>
    </row>
    <row r="106" spans="1:171" x14ac:dyDescent="0.25">
      <c r="A106" s="13">
        <v>6</v>
      </c>
      <c r="B106" s="13">
        <v>1</v>
      </c>
      <c r="C106" s="6">
        <v>2</v>
      </c>
      <c r="D106" s="6" t="s">
        <v>217</v>
      </c>
      <c r="E106" s="3" t="s">
        <v>218</v>
      </c>
      <c r="F106" s="6">
        <f t="shared" si="98"/>
        <v>0</v>
      </c>
      <c r="G106" s="6">
        <f t="shared" si="99"/>
        <v>1</v>
      </c>
      <c r="H106" s="6">
        <f t="shared" si="100"/>
        <v>18</v>
      </c>
      <c r="I106" s="6">
        <f t="shared" si="101"/>
        <v>18</v>
      </c>
      <c r="J106" s="6">
        <f t="shared" si="102"/>
        <v>0</v>
      </c>
      <c r="K106" s="6">
        <f t="shared" si="103"/>
        <v>0</v>
      </c>
      <c r="L106" s="6">
        <f t="shared" si="104"/>
        <v>0</v>
      </c>
      <c r="M106" s="6">
        <f t="shared" si="105"/>
        <v>0</v>
      </c>
      <c r="N106" s="6">
        <f t="shared" si="106"/>
        <v>0</v>
      </c>
      <c r="O106" s="6">
        <f t="shared" si="107"/>
        <v>0</v>
      </c>
      <c r="P106" s="6">
        <f t="shared" si="108"/>
        <v>0</v>
      </c>
      <c r="Q106" s="7">
        <f t="shared" si="109"/>
        <v>2</v>
      </c>
      <c r="R106" s="7">
        <f t="shared" si="110"/>
        <v>0</v>
      </c>
      <c r="S106" s="7">
        <v>0.8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111"/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112"/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13"/>
        <v>0</v>
      </c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14"/>
        <v>0</v>
      </c>
      <c r="CR106" s="11">
        <v>18</v>
      </c>
      <c r="CS106" s="10" t="s">
        <v>60</v>
      </c>
      <c r="CT106" s="11"/>
      <c r="CU106" s="10"/>
      <c r="CV106" s="7">
        <v>2</v>
      </c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15"/>
        <v>2</v>
      </c>
      <c r="DK106" s="11"/>
      <c r="DL106" s="10"/>
      <c r="DM106" s="11"/>
      <c r="DN106" s="10"/>
      <c r="DO106" s="7"/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16"/>
        <v>0</v>
      </c>
      <c r="ED106" s="11"/>
      <c r="EE106" s="10"/>
      <c r="EF106" s="11"/>
      <c r="EG106" s="10"/>
      <c r="EH106" s="7"/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117"/>
        <v>0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18"/>
        <v>0</v>
      </c>
    </row>
    <row r="107" spans="1:171" x14ac:dyDescent="0.25">
      <c r="A107" s="13">
        <v>7</v>
      </c>
      <c r="B107" s="13">
        <v>1</v>
      </c>
      <c r="C107" s="6">
        <v>1</v>
      </c>
      <c r="D107" s="6" t="s">
        <v>219</v>
      </c>
      <c r="E107" s="3" t="s">
        <v>220</v>
      </c>
      <c r="F107" s="6">
        <f t="shared" si="98"/>
        <v>0</v>
      </c>
      <c r="G107" s="6">
        <f t="shared" si="99"/>
        <v>2</v>
      </c>
      <c r="H107" s="6">
        <f t="shared" si="100"/>
        <v>12</v>
      </c>
      <c r="I107" s="6">
        <f t="shared" si="101"/>
        <v>9</v>
      </c>
      <c r="J107" s="6">
        <f t="shared" si="102"/>
        <v>0</v>
      </c>
      <c r="K107" s="6">
        <f t="shared" si="103"/>
        <v>3</v>
      </c>
      <c r="L107" s="6">
        <f t="shared" si="104"/>
        <v>0</v>
      </c>
      <c r="M107" s="6">
        <f t="shared" si="105"/>
        <v>0</v>
      </c>
      <c r="N107" s="6">
        <f t="shared" si="106"/>
        <v>0</v>
      </c>
      <c r="O107" s="6">
        <f t="shared" si="107"/>
        <v>0</v>
      </c>
      <c r="P107" s="6">
        <f t="shared" si="108"/>
        <v>0</v>
      </c>
      <c r="Q107" s="7">
        <f t="shared" si="109"/>
        <v>2</v>
      </c>
      <c r="R107" s="7">
        <f t="shared" si="110"/>
        <v>1</v>
      </c>
      <c r="S107" s="7">
        <v>0.6</v>
      </c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111"/>
        <v>0</v>
      </c>
      <c r="AM107" s="11"/>
      <c r="AN107" s="10"/>
      <c r="AO107" s="11"/>
      <c r="AP107" s="10"/>
      <c r="AQ107" s="7"/>
      <c r="AR107" s="11"/>
      <c r="AS107" s="10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112"/>
        <v>0</v>
      </c>
      <c r="BF107" s="11"/>
      <c r="BG107" s="10"/>
      <c r="BH107" s="11"/>
      <c r="BI107" s="10"/>
      <c r="BJ107" s="7"/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13"/>
        <v>0</v>
      </c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14"/>
        <v>0</v>
      </c>
      <c r="CR107" s="11">
        <v>9</v>
      </c>
      <c r="CS107" s="10" t="s">
        <v>60</v>
      </c>
      <c r="CT107" s="11"/>
      <c r="CU107" s="10"/>
      <c r="CV107" s="7">
        <v>1</v>
      </c>
      <c r="CW107" s="11">
        <v>3</v>
      </c>
      <c r="CX107" s="10" t="s">
        <v>60</v>
      </c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>
        <v>1</v>
      </c>
      <c r="DJ107" s="7">
        <f t="shared" si="115"/>
        <v>2</v>
      </c>
      <c r="DK107" s="11"/>
      <c r="DL107" s="10"/>
      <c r="DM107" s="11"/>
      <c r="DN107" s="10"/>
      <c r="DO107" s="7"/>
      <c r="DP107" s="11"/>
      <c r="DQ107" s="10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16"/>
        <v>0</v>
      </c>
      <c r="ED107" s="11"/>
      <c r="EE107" s="10"/>
      <c r="EF107" s="11"/>
      <c r="EG107" s="10"/>
      <c r="EH107" s="7"/>
      <c r="EI107" s="11"/>
      <c r="EJ107" s="10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117"/>
        <v>0</v>
      </c>
      <c r="EW107" s="11"/>
      <c r="EX107" s="10"/>
      <c r="EY107" s="11"/>
      <c r="EZ107" s="10"/>
      <c r="FA107" s="7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18"/>
        <v>0</v>
      </c>
    </row>
    <row r="108" spans="1:171" x14ac:dyDescent="0.25">
      <c r="A108" s="13">
        <v>7</v>
      </c>
      <c r="B108" s="13">
        <v>1</v>
      </c>
      <c r="C108" s="6">
        <v>2</v>
      </c>
      <c r="D108" s="6" t="s">
        <v>221</v>
      </c>
      <c r="E108" s="3" t="s">
        <v>222</v>
      </c>
      <c r="F108" s="6">
        <f t="shared" si="98"/>
        <v>0</v>
      </c>
      <c r="G108" s="6">
        <f t="shared" si="99"/>
        <v>2</v>
      </c>
      <c r="H108" s="6">
        <f t="shared" si="100"/>
        <v>12</v>
      </c>
      <c r="I108" s="6">
        <f t="shared" si="101"/>
        <v>9</v>
      </c>
      <c r="J108" s="6">
        <f t="shared" si="102"/>
        <v>0</v>
      </c>
      <c r="K108" s="6">
        <f t="shared" si="103"/>
        <v>3</v>
      </c>
      <c r="L108" s="6">
        <f t="shared" si="104"/>
        <v>0</v>
      </c>
      <c r="M108" s="6">
        <f t="shared" si="105"/>
        <v>0</v>
      </c>
      <c r="N108" s="6">
        <f t="shared" si="106"/>
        <v>0</v>
      </c>
      <c r="O108" s="6">
        <f t="shared" si="107"/>
        <v>0</v>
      </c>
      <c r="P108" s="6">
        <f t="shared" si="108"/>
        <v>0</v>
      </c>
      <c r="Q108" s="7">
        <f t="shared" si="109"/>
        <v>2</v>
      </c>
      <c r="R108" s="7">
        <f t="shared" si="110"/>
        <v>1</v>
      </c>
      <c r="S108" s="7">
        <v>0.6</v>
      </c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111"/>
        <v>0</v>
      </c>
      <c r="AM108" s="11"/>
      <c r="AN108" s="10"/>
      <c r="AO108" s="11"/>
      <c r="AP108" s="10"/>
      <c r="AQ108" s="7"/>
      <c r="AR108" s="11"/>
      <c r="AS108" s="10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112"/>
        <v>0</v>
      </c>
      <c r="BF108" s="11"/>
      <c r="BG108" s="10"/>
      <c r="BH108" s="11"/>
      <c r="BI108" s="10"/>
      <c r="BJ108" s="7"/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13"/>
        <v>0</v>
      </c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14"/>
        <v>0</v>
      </c>
      <c r="CR108" s="11">
        <v>9</v>
      </c>
      <c r="CS108" s="10" t="s">
        <v>60</v>
      </c>
      <c r="CT108" s="11"/>
      <c r="CU108" s="10"/>
      <c r="CV108" s="7">
        <v>1</v>
      </c>
      <c r="CW108" s="11">
        <v>3</v>
      </c>
      <c r="CX108" s="10" t="s">
        <v>60</v>
      </c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>
        <v>1</v>
      </c>
      <c r="DJ108" s="7">
        <f t="shared" si="115"/>
        <v>2</v>
      </c>
      <c r="DK108" s="11"/>
      <c r="DL108" s="10"/>
      <c r="DM108" s="11"/>
      <c r="DN108" s="10"/>
      <c r="DO108" s="7"/>
      <c r="DP108" s="11"/>
      <c r="DQ108" s="10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16"/>
        <v>0</v>
      </c>
      <c r="ED108" s="11"/>
      <c r="EE108" s="10"/>
      <c r="EF108" s="11"/>
      <c r="EG108" s="10"/>
      <c r="EH108" s="7"/>
      <c r="EI108" s="11"/>
      <c r="EJ108" s="10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117"/>
        <v>0</v>
      </c>
      <c r="EW108" s="11"/>
      <c r="EX108" s="10"/>
      <c r="EY108" s="11"/>
      <c r="EZ108" s="10"/>
      <c r="FA108" s="7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18"/>
        <v>0</v>
      </c>
    </row>
    <row r="109" spans="1:171" x14ac:dyDescent="0.25">
      <c r="A109" s="13">
        <v>8</v>
      </c>
      <c r="B109" s="13">
        <v>1</v>
      </c>
      <c r="C109" s="6">
        <v>1</v>
      </c>
      <c r="D109" s="6" t="s">
        <v>223</v>
      </c>
      <c r="E109" s="3" t="s">
        <v>224</v>
      </c>
      <c r="F109" s="6">
        <f t="shared" si="98"/>
        <v>0</v>
      </c>
      <c r="G109" s="6">
        <f t="shared" si="99"/>
        <v>3</v>
      </c>
      <c r="H109" s="6">
        <f t="shared" si="100"/>
        <v>21</v>
      </c>
      <c r="I109" s="6">
        <f t="shared" si="101"/>
        <v>9</v>
      </c>
      <c r="J109" s="6">
        <f t="shared" si="102"/>
        <v>9</v>
      </c>
      <c r="K109" s="6">
        <f t="shared" si="103"/>
        <v>3</v>
      </c>
      <c r="L109" s="6">
        <f t="shared" si="104"/>
        <v>0</v>
      </c>
      <c r="M109" s="6">
        <f t="shared" si="105"/>
        <v>0</v>
      </c>
      <c r="N109" s="6">
        <f t="shared" si="106"/>
        <v>0</v>
      </c>
      <c r="O109" s="6">
        <f t="shared" si="107"/>
        <v>0</v>
      </c>
      <c r="P109" s="6">
        <f t="shared" si="108"/>
        <v>0</v>
      </c>
      <c r="Q109" s="7">
        <f t="shared" si="109"/>
        <v>2</v>
      </c>
      <c r="R109" s="7">
        <f t="shared" si="110"/>
        <v>0.4</v>
      </c>
      <c r="S109" s="7">
        <v>1</v>
      </c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111"/>
        <v>0</v>
      </c>
      <c r="AM109" s="11"/>
      <c r="AN109" s="10"/>
      <c r="AO109" s="11"/>
      <c r="AP109" s="10"/>
      <c r="AQ109" s="7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112"/>
        <v>0</v>
      </c>
      <c r="BF109" s="11"/>
      <c r="BG109" s="10"/>
      <c r="BH109" s="11"/>
      <c r="BI109" s="10"/>
      <c r="BJ109" s="7"/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113"/>
        <v>0</v>
      </c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114"/>
        <v>0</v>
      </c>
      <c r="CR109" s="11"/>
      <c r="CS109" s="10"/>
      <c r="CT109" s="11"/>
      <c r="CU109" s="10"/>
      <c r="CV109" s="7"/>
      <c r="CW109" s="11"/>
      <c r="CX109" s="10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115"/>
        <v>0</v>
      </c>
      <c r="DK109" s="11">
        <v>9</v>
      </c>
      <c r="DL109" s="10" t="s">
        <v>60</v>
      </c>
      <c r="DM109" s="11">
        <v>9</v>
      </c>
      <c r="DN109" s="10" t="s">
        <v>60</v>
      </c>
      <c r="DO109" s="7">
        <v>1.6</v>
      </c>
      <c r="DP109" s="11">
        <v>3</v>
      </c>
      <c r="DQ109" s="10" t="s">
        <v>60</v>
      </c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>
        <v>0.4</v>
      </c>
      <c r="EC109" s="7">
        <f t="shared" si="116"/>
        <v>2</v>
      </c>
      <c r="ED109" s="11"/>
      <c r="EE109" s="10"/>
      <c r="EF109" s="11"/>
      <c r="EG109" s="10"/>
      <c r="EH109" s="7"/>
      <c r="EI109" s="11"/>
      <c r="EJ109" s="10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117"/>
        <v>0</v>
      </c>
      <c r="EW109" s="11"/>
      <c r="EX109" s="10"/>
      <c r="EY109" s="11"/>
      <c r="EZ109" s="10"/>
      <c r="FA109" s="7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118"/>
        <v>0</v>
      </c>
    </row>
    <row r="110" spans="1:171" x14ac:dyDescent="0.25">
      <c r="A110" s="13">
        <v>8</v>
      </c>
      <c r="B110" s="13">
        <v>1</v>
      </c>
      <c r="C110" s="6">
        <v>2</v>
      </c>
      <c r="D110" s="6" t="s">
        <v>225</v>
      </c>
      <c r="E110" s="3" t="s">
        <v>226</v>
      </c>
      <c r="F110" s="6">
        <f t="shared" si="98"/>
        <v>0</v>
      </c>
      <c r="G110" s="6">
        <f t="shared" si="99"/>
        <v>3</v>
      </c>
      <c r="H110" s="6">
        <f t="shared" si="100"/>
        <v>21</v>
      </c>
      <c r="I110" s="6">
        <f t="shared" si="101"/>
        <v>9</v>
      </c>
      <c r="J110" s="6">
        <f t="shared" si="102"/>
        <v>9</v>
      </c>
      <c r="K110" s="6">
        <f t="shared" si="103"/>
        <v>3</v>
      </c>
      <c r="L110" s="6">
        <f t="shared" si="104"/>
        <v>0</v>
      </c>
      <c r="M110" s="6">
        <f t="shared" si="105"/>
        <v>0</v>
      </c>
      <c r="N110" s="6">
        <f t="shared" si="106"/>
        <v>0</v>
      </c>
      <c r="O110" s="6">
        <f t="shared" si="107"/>
        <v>0</v>
      </c>
      <c r="P110" s="6">
        <f t="shared" si="108"/>
        <v>0</v>
      </c>
      <c r="Q110" s="7">
        <f t="shared" si="109"/>
        <v>2</v>
      </c>
      <c r="R110" s="7">
        <f t="shared" si="110"/>
        <v>0.4</v>
      </c>
      <c r="S110" s="7">
        <v>1</v>
      </c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111"/>
        <v>0</v>
      </c>
      <c r="AM110" s="11"/>
      <c r="AN110" s="10"/>
      <c r="AO110" s="11"/>
      <c r="AP110" s="10"/>
      <c r="AQ110" s="7"/>
      <c r="AR110" s="11"/>
      <c r="AS110" s="10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112"/>
        <v>0</v>
      </c>
      <c r="BF110" s="11"/>
      <c r="BG110" s="10"/>
      <c r="BH110" s="11"/>
      <c r="BI110" s="10"/>
      <c r="BJ110" s="7"/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113"/>
        <v>0</v>
      </c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114"/>
        <v>0</v>
      </c>
      <c r="CR110" s="11"/>
      <c r="CS110" s="10"/>
      <c r="CT110" s="11"/>
      <c r="CU110" s="10"/>
      <c r="CV110" s="7"/>
      <c r="CW110" s="11"/>
      <c r="CX110" s="10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115"/>
        <v>0</v>
      </c>
      <c r="DK110" s="11">
        <v>9</v>
      </c>
      <c r="DL110" s="10" t="s">
        <v>60</v>
      </c>
      <c r="DM110" s="11">
        <v>9</v>
      </c>
      <c r="DN110" s="10" t="s">
        <v>60</v>
      </c>
      <c r="DO110" s="7">
        <v>1.6</v>
      </c>
      <c r="DP110" s="11">
        <v>3</v>
      </c>
      <c r="DQ110" s="10" t="s">
        <v>60</v>
      </c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>
        <v>0.4</v>
      </c>
      <c r="EC110" s="7">
        <f t="shared" si="116"/>
        <v>2</v>
      </c>
      <c r="ED110" s="11"/>
      <c r="EE110" s="10"/>
      <c r="EF110" s="11"/>
      <c r="EG110" s="10"/>
      <c r="EH110" s="7"/>
      <c r="EI110" s="11"/>
      <c r="EJ110" s="10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117"/>
        <v>0</v>
      </c>
      <c r="EW110" s="11"/>
      <c r="EX110" s="10"/>
      <c r="EY110" s="11"/>
      <c r="EZ110" s="10"/>
      <c r="FA110" s="7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118"/>
        <v>0</v>
      </c>
    </row>
    <row r="111" spans="1:171" x14ac:dyDescent="0.25">
      <c r="A111" s="13">
        <v>9</v>
      </c>
      <c r="B111" s="13">
        <v>1</v>
      </c>
      <c r="C111" s="6">
        <v>1</v>
      </c>
      <c r="D111" s="6" t="s">
        <v>227</v>
      </c>
      <c r="E111" s="3" t="s">
        <v>228</v>
      </c>
      <c r="F111" s="6">
        <f t="shared" si="98"/>
        <v>0</v>
      </c>
      <c r="G111" s="6">
        <f t="shared" si="99"/>
        <v>2</v>
      </c>
      <c r="H111" s="6">
        <f t="shared" si="100"/>
        <v>12</v>
      </c>
      <c r="I111" s="6">
        <f t="shared" si="101"/>
        <v>9</v>
      </c>
      <c r="J111" s="6">
        <f t="shared" si="102"/>
        <v>0</v>
      </c>
      <c r="K111" s="6">
        <f t="shared" si="103"/>
        <v>3</v>
      </c>
      <c r="L111" s="6">
        <f t="shared" si="104"/>
        <v>0</v>
      </c>
      <c r="M111" s="6">
        <f t="shared" si="105"/>
        <v>0</v>
      </c>
      <c r="N111" s="6">
        <f t="shared" si="106"/>
        <v>0</v>
      </c>
      <c r="O111" s="6">
        <f t="shared" si="107"/>
        <v>0</v>
      </c>
      <c r="P111" s="6">
        <f t="shared" si="108"/>
        <v>0</v>
      </c>
      <c r="Q111" s="7">
        <f t="shared" si="109"/>
        <v>3</v>
      </c>
      <c r="R111" s="7">
        <f t="shared" si="110"/>
        <v>1</v>
      </c>
      <c r="S111" s="7">
        <v>0.6</v>
      </c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111"/>
        <v>0</v>
      </c>
      <c r="AM111" s="11"/>
      <c r="AN111" s="10"/>
      <c r="AO111" s="11"/>
      <c r="AP111" s="10"/>
      <c r="AQ111" s="7"/>
      <c r="AR111" s="11"/>
      <c r="AS111" s="10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112"/>
        <v>0</v>
      </c>
      <c r="BF111" s="11"/>
      <c r="BG111" s="10"/>
      <c r="BH111" s="11"/>
      <c r="BI111" s="10"/>
      <c r="BJ111" s="7"/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113"/>
        <v>0</v>
      </c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114"/>
        <v>0</v>
      </c>
      <c r="CR111" s="11"/>
      <c r="CS111" s="10"/>
      <c r="CT111" s="11"/>
      <c r="CU111" s="10"/>
      <c r="CV111" s="7"/>
      <c r="CW111" s="11"/>
      <c r="CX111" s="10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115"/>
        <v>0</v>
      </c>
      <c r="DK111" s="11">
        <v>9</v>
      </c>
      <c r="DL111" s="10" t="s">
        <v>60</v>
      </c>
      <c r="DM111" s="11"/>
      <c r="DN111" s="10"/>
      <c r="DO111" s="7">
        <v>2</v>
      </c>
      <c r="DP111" s="11">
        <v>3</v>
      </c>
      <c r="DQ111" s="10" t="s">
        <v>60</v>
      </c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>
        <v>1</v>
      </c>
      <c r="EC111" s="7">
        <f t="shared" si="116"/>
        <v>3</v>
      </c>
      <c r="ED111" s="11"/>
      <c r="EE111" s="10"/>
      <c r="EF111" s="11"/>
      <c r="EG111" s="10"/>
      <c r="EH111" s="7"/>
      <c r="EI111" s="11"/>
      <c r="EJ111" s="10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117"/>
        <v>0</v>
      </c>
      <c r="EW111" s="11"/>
      <c r="EX111" s="10"/>
      <c r="EY111" s="11"/>
      <c r="EZ111" s="10"/>
      <c r="FA111" s="7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118"/>
        <v>0</v>
      </c>
    </row>
    <row r="112" spans="1:171" x14ac:dyDescent="0.25">
      <c r="A112" s="13">
        <v>9</v>
      </c>
      <c r="B112" s="13">
        <v>1</v>
      </c>
      <c r="C112" s="6">
        <v>2</v>
      </c>
      <c r="D112" s="6" t="s">
        <v>229</v>
      </c>
      <c r="E112" s="3" t="s">
        <v>230</v>
      </c>
      <c r="F112" s="6">
        <f t="shared" si="98"/>
        <v>0</v>
      </c>
      <c r="G112" s="6">
        <f t="shared" si="99"/>
        <v>2</v>
      </c>
      <c r="H112" s="6">
        <f t="shared" si="100"/>
        <v>12</v>
      </c>
      <c r="I112" s="6">
        <f t="shared" si="101"/>
        <v>9</v>
      </c>
      <c r="J112" s="6">
        <f t="shared" si="102"/>
        <v>0</v>
      </c>
      <c r="K112" s="6">
        <f t="shared" si="103"/>
        <v>3</v>
      </c>
      <c r="L112" s="6">
        <f t="shared" si="104"/>
        <v>0</v>
      </c>
      <c r="M112" s="6">
        <f t="shared" si="105"/>
        <v>0</v>
      </c>
      <c r="N112" s="6">
        <f t="shared" si="106"/>
        <v>0</v>
      </c>
      <c r="O112" s="6">
        <f t="shared" si="107"/>
        <v>0</v>
      </c>
      <c r="P112" s="6">
        <f t="shared" si="108"/>
        <v>0</v>
      </c>
      <c r="Q112" s="7">
        <f t="shared" si="109"/>
        <v>3</v>
      </c>
      <c r="R112" s="7">
        <f t="shared" si="110"/>
        <v>1</v>
      </c>
      <c r="S112" s="7">
        <v>0.6</v>
      </c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111"/>
        <v>0</v>
      </c>
      <c r="AM112" s="11"/>
      <c r="AN112" s="10"/>
      <c r="AO112" s="11"/>
      <c r="AP112" s="10"/>
      <c r="AQ112" s="7"/>
      <c r="AR112" s="11"/>
      <c r="AS112" s="10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112"/>
        <v>0</v>
      </c>
      <c r="BF112" s="11"/>
      <c r="BG112" s="10"/>
      <c r="BH112" s="11"/>
      <c r="BI112" s="10"/>
      <c r="BJ112" s="7"/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113"/>
        <v>0</v>
      </c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114"/>
        <v>0</v>
      </c>
      <c r="CR112" s="11"/>
      <c r="CS112" s="10"/>
      <c r="CT112" s="11"/>
      <c r="CU112" s="10"/>
      <c r="CV112" s="7"/>
      <c r="CW112" s="11"/>
      <c r="CX112" s="10"/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115"/>
        <v>0</v>
      </c>
      <c r="DK112" s="11">
        <v>9</v>
      </c>
      <c r="DL112" s="10" t="s">
        <v>60</v>
      </c>
      <c r="DM112" s="11"/>
      <c r="DN112" s="10"/>
      <c r="DO112" s="7">
        <v>2</v>
      </c>
      <c r="DP112" s="11">
        <v>3</v>
      </c>
      <c r="DQ112" s="10" t="s">
        <v>60</v>
      </c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>
        <v>1</v>
      </c>
      <c r="EC112" s="7">
        <f t="shared" si="116"/>
        <v>3</v>
      </c>
      <c r="ED112" s="11"/>
      <c r="EE112" s="10"/>
      <c r="EF112" s="11"/>
      <c r="EG112" s="10"/>
      <c r="EH112" s="7"/>
      <c r="EI112" s="11"/>
      <c r="EJ112" s="10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117"/>
        <v>0</v>
      </c>
      <c r="EW112" s="11"/>
      <c r="EX112" s="10"/>
      <c r="EY112" s="11"/>
      <c r="EZ112" s="10"/>
      <c r="FA112" s="7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118"/>
        <v>0</v>
      </c>
    </row>
    <row r="113" spans="1:171" x14ac:dyDescent="0.25">
      <c r="A113" s="13">
        <v>10</v>
      </c>
      <c r="B113" s="13">
        <v>1</v>
      </c>
      <c r="C113" s="6">
        <v>1</v>
      </c>
      <c r="D113" s="6" t="s">
        <v>231</v>
      </c>
      <c r="E113" s="3" t="s">
        <v>232</v>
      </c>
      <c r="F113" s="6">
        <f t="shared" si="98"/>
        <v>0</v>
      </c>
      <c r="G113" s="6">
        <f t="shared" si="99"/>
        <v>2</v>
      </c>
      <c r="H113" s="6">
        <f t="shared" si="100"/>
        <v>18</v>
      </c>
      <c r="I113" s="6">
        <f t="shared" si="101"/>
        <v>9</v>
      </c>
      <c r="J113" s="6">
        <f t="shared" si="102"/>
        <v>9</v>
      </c>
      <c r="K113" s="6">
        <f t="shared" si="103"/>
        <v>0</v>
      </c>
      <c r="L113" s="6">
        <f t="shared" si="104"/>
        <v>0</v>
      </c>
      <c r="M113" s="6">
        <f t="shared" si="105"/>
        <v>0</v>
      </c>
      <c r="N113" s="6">
        <f t="shared" si="106"/>
        <v>0</v>
      </c>
      <c r="O113" s="6">
        <f t="shared" si="107"/>
        <v>0</v>
      </c>
      <c r="P113" s="6">
        <f t="shared" si="108"/>
        <v>0</v>
      </c>
      <c r="Q113" s="7">
        <f t="shared" si="109"/>
        <v>3</v>
      </c>
      <c r="R113" s="7">
        <f t="shared" si="110"/>
        <v>0</v>
      </c>
      <c r="S113" s="7">
        <v>0.8</v>
      </c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111"/>
        <v>0</v>
      </c>
      <c r="AM113" s="11"/>
      <c r="AN113" s="10"/>
      <c r="AO113" s="11"/>
      <c r="AP113" s="10"/>
      <c r="AQ113" s="7"/>
      <c r="AR113" s="11"/>
      <c r="AS113" s="10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112"/>
        <v>0</v>
      </c>
      <c r="BF113" s="11"/>
      <c r="BG113" s="10"/>
      <c r="BH113" s="11"/>
      <c r="BI113" s="10"/>
      <c r="BJ113" s="7"/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113"/>
        <v>0</v>
      </c>
      <c r="BY113" s="11"/>
      <c r="BZ113" s="10"/>
      <c r="CA113" s="11"/>
      <c r="CB113" s="10"/>
      <c r="CC113" s="7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114"/>
        <v>0</v>
      </c>
      <c r="CR113" s="11"/>
      <c r="CS113" s="10"/>
      <c r="CT113" s="11"/>
      <c r="CU113" s="10"/>
      <c r="CV113" s="7"/>
      <c r="CW113" s="11"/>
      <c r="CX113" s="10"/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115"/>
        <v>0</v>
      </c>
      <c r="DK113" s="11">
        <v>9</v>
      </c>
      <c r="DL113" s="10" t="s">
        <v>60</v>
      </c>
      <c r="DM113" s="11">
        <v>9</v>
      </c>
      <c r="DN113" s="10" t="s">
        <v>60</v>
      </c>
      <c r="DO113" s="7">
        <v>3</v>
      </c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116"/>
        <v>3</v>
      </c>
      <c r="ED113" s="11"/>
      <c r="EE113" s="10"/>
      <c r="EF113" s="11"/>
      <c r="EG113" s="10"/>
      <c r="EH113" s="7"/>
      <c r="EI113" s="11"/>
      <c r="EJ113" s="10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117"/>
        <v>0</v>
      </c>
      <c r="EW113" s="11"/>
      <c r="EX113" s="10"/>
      <c r="EY113" s="11"/>
      <c r="EZ113" s="10"/>
      <c r="FA113" s="7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118"/>
        <v>0</v>
      </c>
    </row>
    <row r="114" spans="1:171" x14ac:dyDescent="0.25">
      <c r="A114" s="13">
        <v>10</v>
      </c>
      <c r="B114" s="13">
        <v>1</v>
      </c>
      <c r="C114" s="6">
        <v>2</v>
      </c>
      <c r="D114" s="6" t="s">
        <v>233</v>
      </c>
      <c r="E114" s="3" t="s">
        <v>234</v>
      </c>
      <c r="F114" s="6">
        <f t="shared" si="98"/>
        <v>0</v>
      </c>
      <c r="G114" s="6">
        <f t="shared" si="99"/>
        <v>2</v>
      </c>
      <c r="H114" s="6">
        <f t="shared" si="100"/>
        <v>18</v>
      </c>
      <c r="I114" s="6">
        <f t="shared" si="101"/>
        <v>9</v>
      </c>
      <c r="J114" s="6">
        <f t="shared" si="102"/>
        <v>9</v>
      </c>
      <c r="K114" s="6">
        <f t="shared" si="103"/>
        <v>0</v>
      </c>
      <c r="L114" s="6">
        <f t="shared" si="104"/>
        <v>0</v>
      </c>
      <c r="M114" s="6">
        <f t="shared" si="105"/>
        <v>0</v>
      </c>
      <c r="N114" s="6">
        <f t="shared" si="106"/>
        <v>0</v>
      </c>
      <c r="O114" s="6">
        <f t="shared" si="107"/>
        <v>0</v>
      </c>
      <c r="P114" s="6">
        <f t="shared" si="108"/>
        <v>0</v>
      </c>
      <c r="Q114" s="7">
        <f t="shared" si="109"/>
        <v>3</v>
      </c>
      <c r="R114" s="7">
        <f t="shared" si="110"/>
        <v>0</v>
      </c>
      <c r="S114" s="7">
        <v>0.8</v>
      </c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111"/>
        <v>0</v>
      </c>
      <c r="AM114" s="11"/>
      <c r="AN114" s="10"/>
      <c r="AO114" s="11"/>
      <c r="AP114" s="10"/>
      <c r="AQ114" s="7"/>
      <c r="AR114" s="11"/>
      <c r="AS114" s="10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112"/>
        <v>0</v>
      </c>
      <c r="BF114" s="11"/>
      <c r="BG114" s="10"/>
      <c r="BH114" s="11"/>
      <c r="BI114" s="10"/>
      <c r="BJ114" s="7"/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113"/>
        <v>0</v>
      </c>
      <c r="BY114" s="11"/>
      <c r="BZ114" s="10"/>
      <c r="CA114" s="11"/>
      <c r="CB114" s="10"/>
      <c r="CC114" s="7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114"/>
        <v>0</v>
      </c>
      <c r="CR114" s="11"/>
      <c r="CS114" s="10"/>
      <c r="CT114" s="11"/>
      <c r="CU114" s="10"/>
      <c r="CV114" s="7"/>
      <c r="CW114" s="11"/>
      <c r="CX114" s="10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115"/>
        <v>0</v>
      </c>
      <c r="DK114" s="11">
        <v>9</v>
      </c>
      <c r="DL114" s="10" t="s">
        <v>60</v>
      </c>
      <c r="DM114" s="11">
        <v>9</v>
      </c>
      <c r="DN114" s="10" t="s">
        <v>60</v>
      </c>
      <c r="DO114" s="7">
        <v>3</v>
      </c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116"/>
        <v>3</v>
      </c>
      <c r="ED114" s="11"/>
      <c r="EE114" s="10"/>
      <c r="EF114" s="11"/>
      <c r="EG114" s="10"/>
      <c r="EH114" s="7"/>
      <c r="EI114" s="11"/>
      <c r="EJ114" s="10"/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117"/>
        <v>0</v>
      </c>
      <c r="EW114" s="11"/>
      <c r="EX114" s="10"/>
      <c r="EY114" s="11"/>
      <c r="EZ114" s="10"/>
      <c r="FA114" s="7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118"/>
        <v>0</v>
      </c>
    </row>
    <row r="115" spans="1:171" x14ac:dyDescent="0.25">
      <c r="A115" s="13">
        <v>11</v>
      </c>
      <c r="B115" s="13">
        <v>1</v>
      </c>
      <c r="C115" s="6">
        <v>1</v>
      </c>
      <c r="D115" s="6" t="s">
        <v>235</v>
      </c>
      <c r="E115" s="3" t="s">
        <v>236</v>
      </c>
      <c r="F115" s="6">
        <f t="shared" si="98"/>
        <v>0</v>
      </c>
      <c r="G115" s="6">
        <f t="shared" si="99"/>
        <v>2</v>
      </c>
      <c r="H115" s="6">
        <f t="shared" si="100"/>
        <v>18</v>
      </c>
      <c r="I115" s="6">
        <f t="shared" si="101"/>
        <v>9</v>
      </c>
      <c r="J115" s="6">
        <f t="shared" si="102"/>
        <v>9</v>
      </c>
      <c r="K115" s="6">
        <f t="shared" si="103"/>
        <v>0</v>
      </c>
      <c r="L115" s="6">
        <f t="shared" si="104"/>
        <v>0</v>
      </c>
      <c r="M115" s="6">
        <f t="shared" si="105"/>
        <v>0</v>
      </c>
      <c r="N115" s="6">
        <f t="shared" si="106"/>
        <v>0</v>
      </c>
      <c r="O115" s="6">
        <f t="shared" si="107"/>
        <v>0</v>
      </c>
      <c r="P115" s="6">
        <f t="shared" si="108"/>
        <v>0</v>
      </c>
      <c r="Q115" s="7">
        <f t="shared" si="109"/>
        <v>2</v>
      </c>
      <c r="R115" s="7">
        <f t="shared" si="110"/>
        <v>0</v>
      </c>
      <c r="S115" s="7">
        <v>0.8</v>
      </c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111"/>
        <v>0</v>
      </c>
      <c r="AM115" s="11"/>
      <c r="AN115" s="10"/>
      <c r="AO115" s="11"/>
      <c r="AP115" s="10"/>
      <c r="AQ115" s="7"/>
      <c r="AR115" s="11"/>
      <c r="AS115" s="10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112"/>
        <v>0</v>
      </c>
      <c r="BF115" s="11"/>
      <c r="BG115" s="10"/>
      <c r="BH115" s="11"/>
      <c r="BI115" s="10"/>
      <c r="BJ115" s="7"/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113"/>
        <v>0</v>
      </c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114"/>
        <v>0</v>
      </c>
      <c r="CR115" s="11"/>
      <c r="CS115" s="10"/>
      <c r="CT115" s="11"/>
      <c r="CU115" s="10"/>
      <c r="CV115" s="7"/>
      <c r="CW115" s="11"/>
      <c r="CX115" s="10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115"/>
        <v>0</v>
      </c>
      <c r="DK115" s="11">
        <v>9</v>
      </c>
      <c r="DL115" s="10" t="s">
        <v>60</v>
      </c>
      <c r="DM115" s="11">
        <v>9</v>
      </c>
      <c r="DN115" s="10" t="s">
        <v>60</v>
      </c>
      <c r="DO115" s="7">
        <v>2</v>
      </c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116"/>
        <v>2</v>
      </c>
      <c r="ED115" s="11"/>
      <c r="EE115" s="10"/>
      <c r="EF115" s="11"/>
      <c r="EG115" s="10"/>
      <c r="EH115" s="7"/>
      <c r="EI115" s="11"/>
      <c r="EJ115" s="10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117"/>
        <v>0</v>
      </c>
      <c r="EW115" s="11"/>
      <c r="EX115" s="10"/>
      <c r="EY115" s="11"/>
      <c r="EZ115" s="10"/>
      <c r="FA115" s="7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118"/>
        <v>0</v>
      </c>
    </row>
    <row r="116" spans="1:171" x14ac:dyDescent="0.25">
      <c r="A116" s="13">
        <v>11</v>
      </c>
      <c r="B116" s="13">
        <v>1</v>
      </c>
      <c r="C116" s="6">
        <v>2</v>
      </c>
      <c r="D116" s="6" t="s">
        <v>237</v>
      </c>
      <c r="E116" s="3" t="s">
        <v>238</v>
      </c>
      <c r="F116" s="6">
        <f t="shared" si="98"/>
        <v>0</v>
      </c>
      <c r="G116" s="6">
        <f t="shared" si="99"/>
        <v>2</v>
      </c>
      <c r="H116" s="6">
        <f t="shared" si="100"/>
        <v>18</v>
      </c>
      <c r="I116" s="6">
        <f t="shared" si="101"/>
        <v>9</v>
      </c>
      <c r="J116" s="6">
        <f t="shared" si="102"/>
        <v>9</v>
      </c>
      <c r="K116" s="6">
        <f t="shared" si="103"/>
        <v>0</v>
      </c>
      <c r="L116" s="6">
        <f t="shared" si="104"/>
        <v>0</v>
      </c>
      <c r="M116" s="6">
        <f t="shared" si="105"/>
        <v>0</v>
      </c>
      <c r="N116" s="6">
        <f t="shared" si="106"/>
        <v>0</v>
      </c>
      <c r="O116" s="6">
        <f t="shared" si="107"/>
        <v>0</v>
      </c>
      <c r="P116" s="6">
        <f t="shared" si="108"/>
        <v>0</v>
      </c>
      <c r="Q116" s="7">
        <f t="shared" si="109"/>
        <v>2</v>
      </c>
      <c r="R116" s="7">
        <f t="shared" si="110"/>
        <v>0</v>
      </c>
      <c r="S116" s="7">
        <v>0.8</v>
      </c>
      <c r="T116" s="11"/>
      <c r="U116" s="10"/>
      <c r="V116" s="11"/>
      <c r="W116" s="10"/>
      <c r="X116" s="7"/>
      <c r="Y116" s="11"/>
      <c r="Z116" s="10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111"/>
        <v>0</v>
      </c>
      <c r="AM116" s="11"/>
      <c r="AN116" s="10"/>
      <c r="AO116" s="11"/>
      <c r="AP116" s="10"/>
      <c r="AQ116" s="7"/>
      <c r="AR116" s="11"/>
      <c r="AS116" s="10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112"/>
        <v>0</v>
      </c>
      <c r="BF116" s="11"/>
      <c r="BG116" s="10"/>
      <c r="BH116" s="11"/>
      <c r="BI116" s="10"/>
      <c r="BJ116" s="7"/>
      <c r="BK116" s="11"/>
      <c r="BL116" s="10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113"/>
        <v>0</v>
      </c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114"/>
        <v>0</v>
      </c>
      <c r="CR116" s="11"/>
      <c r="CS116" s="10"/>
      <c r="CT116" s="11"/>
      <c r="CU116" s="10"/>
      <c r="CV116" s="7"/>
      <c r="CW116" s="11"/>
      <c r="CX116" s="10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115"/>
        <v>0</v>
      </c>
      <c r="DK116" s="11">
        <v>9</v>
      </c>
      <c r="DL116" s="10" t="s">
        <v>60</v>
      </c>
      <c r="DM116" s="11">
        <v>9</v>
      </c>
      <c r="DN116" s="10" t="s">
        <v>60</v>
      </c>
      <c r="DO116" s="7">
        <v>2</v>
      </c>
      <c r="DP116" s="11"/>
      <c r="DQ116" s="10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116"/>
        <v>2</v>
      </c>
      <c r="ED116" s="11"/>
      <c r="EE116" s="10"/>
      <c r="EF116" s="11"/>
      <c r="EG116" s="10"/>
      <c r="EH116" s="7"/>
      <c r="EI116" s="11"/>
      <c r="EJ116" s="10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117"/>
        <v>0</v>
      </c>
      <c r="EW116" s="11"/>
      <c r="EX116" s="10"/>
      <c r="EY116" s="11"/>
      <c r="EZ116" s="10"/>
      <c r="FA116" s="7"/>
      <c r="FB116" s="11"/>
      <c r="FC116" s="10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118"/>
        <v>0</v>
      </c>
    </row>
    <row r="117" spans="1:171" x14ac:dyDescent="0.25">
      <c r="A117" s="13">
        <v>12</v>
      </c>
      <c r="B117" s="13">
        <v>1</v>
      </c>
      <c r="C117" s="6">
        <v>1</v>
      </c>
      <c r="D117" s="6" t="s">
        <v>239</v>
      </c>
      <c r="E117" s="3" t="s">
        <v>240</v>
      </c>
      <c r="F117" s="6">
        <f t="shared" si="98"/>
        <v>0</v>
      </c>
      <c r="G117" s="6">
        <f t="shared" si="99"/>
        <v>1</v>
      </c>
      <c r="H117" s="6">
        <f t="shared" si="100"/>
        <v>18</v>
      </c>
      <c r="I117" s="6">
        <f t="shared" si="101"/>
        <v>18</v>
      </c>
      <c r="J117" s="6">
        <f t="shared" si="102"/>
        <v>0</v>
      </c>
      <c r="K117" s="6">
        <f t="shared" si="103"/>
        <v>0</v>
      </c>
      <c r="L117" s="6">
        <f t="shared" si="104"/>
        <v>0</v>
      </c>
      <c r="M117" s="6">
        <f t="shared" si="105"/>
        <v>0</v>
      </c>
      <c r="N117" s="6">
        <f t="shared" si="106"/>
        <v>0</v>
      </c>
      <c r="O117" s="6">
        <f t="shared" si="107"/>
        <v>0</v>
      </c>
      <c r="P117" s="6">
        <f t="shared" si="108"/>
        <v>0</v>
      </c>
      <c r="Q117" s="7">
        <f t="shared" si="109"/>
        <v>2</v>
      </c>
      <c r="R117" s="7">
        <f t="shared" si="110"/>
        <v>0</v>
      </c>
      <c r="S117" s="7">
        <v>0.8</v>
      </c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111"/>
        <v>0</v>
      </c>
      <c r="AM117" s="11"/>
      <c r="AN117" s="10"/>
      <c r="AO117" s="11"/>
      <c r="AP117" s="10"/>
      <c r="AQ117" s="7"/>
      <c r="AR117" s="11"/>
      <c r="AS117" s="10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112"/>
        <v>0</v>
      </c>
      <c r="BF117" s="11"/>
      <c r="BG117" s="10"/>
      <c r="BH117" s="11"/>
      <c r="BI117" s="10"/>
      <c r="BJ117" s="7"/>
      <c r="BK117" s="11"/>
      <c r="BL117" s="10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113"/>
        <v>0</v>
      </c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114"/>
        <v>0</v>
      </c>
      <c r="CR117" s="11"/>
      <c r="CS117" s="10"/>
      <c r="CT117" s="11"/>
      <c r="CU117" s="10"/>
      <c r="CV117" s="7"/>
      <c r="CW117" s="11"/>
      <c r="CX117" s="10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115"/>
        <v>0</v>
      </c>
      <c r="DK117" s="11"/>
      <c r="DL117" s="10"/>
      <c r="DM117" s="11"/>
      <c r="DN117" s="10"/>
      <c r="DO117" s="7"/>
      <c r="DP117" s="11"/>
      <c r="DQ117" s="10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116"/>
        <v>0</v>
      </c>
      <c r="ED117" s="11">
        <v>18</v>
      </c>
      <c r="EE117" s="10" t="s">
        <v>60</v>
      </c>
      <c r="EF117" s="11"/>
      <c r="EG117" s="10"/>
      <c r="EH117" s="7">
        <v>2</v>
      </c>
      <c r="EI117" s="11"/>
      <c r="EJ117" s="10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 t="shared" si="117"/>
        <v>2</v>
      </c>
      <c r="EW117" s="11"/>
      <c r="EX117" s="10"/>
      <c r="EY117" s="11"/>
      <c r="EZ117" s="10"/>
      <c r="FA117" s="7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118"/>
        <v>0</v>
      </c>
    </row>
    <row r="118" spans="1:171" x14ac:dyDescent="0.25">
      <c r="A118" s="13">
        <v>12</v>
      </c>
      <c r="B118" s="13">
        <v>1</v>
      </c>
      <c r="C118" s="6">
        <v>2</v>
      </c>
      <c r="D118" s="6" t="s">
        <v>241</v>
      </c>
      <c r="E118" s="3" t="s">
        <v>242</v>
      </c>
      <c r="F118" s="6">
        <f t="shared" si="98"/>
        <v>0</v>
      </c>
      <c r="G118" s="6">
        <f t="shared" si="99"/>
        <v>1</v>
      </c>
      <c r="H118" s="6">
        <f t="shared" si="100"/>
        <v>18</v>
      </c>
      <c r="I118" s="6">
        <f t="shared" si="101"/>
        <v>18</v>
      </c>
      <c r="J118" s="6">
        <f t="shared" si="102"/>
        <v>0</v>
      </c>
      <c r="K118" s="6">
        <f t="shared" si="103"/>
        <v>0</v>
      </c>
      <c r="L118" s="6">
        <f t="shared" si="104"/>
        <v>0</v>
      </c>
      <c r="M118" s="6">
        <f t="shared" si="105"/>
        <v>0</v>
      </c>
      <c r="N118" s="6">
        <f t="shared" si="106"/>
        <v>0</v>
      </c>
      <c r="O118" s="6">
        <f t="shared" si="107"/>
        <v>0</v>
      </c>
      <c r="P118" s="6">
        <f t="shared" si="108"/>
        <v>0</v>
      </c>
      <c r="Q118" s="7">
        <f t="shared" si="109"/>
        <v>2</v>
      </c>
      <c r="R118" s="7">
        <f t="shared" si="110"/>
        <v>0</v>
      </c>
      <c r="S118" s="7">
        <v>0.8</v>
      </c>
      <c r="T118" s="11"/>
      <c r="U118" s="10"/>
      <c r="V118" s="11"/>
      <c r="W118" s="10"/>
      <c r="X118" s="7"/>
      <c r="Y118" s="11"/>
      <c r="Z118" s="10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111"/>
        <v>0</v>
      </c>
      <c r="AM118" s="11"/>
      <c r="AN118" s="10"/>
      <c r="AO118" s="11"/>
      <c r="AP118" s="10"/>
      <c r="AQ118" s="7"/>
      <c r="AR118" s="11"/>
      <c r="AS118" s="10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 t="shared" si="112"/>
        <v>0</v>
      </c>
      <c r="BF118" s="11"/>
      <c r="BG118" s="10"/>
      <c r="BH118" s="11"/>
      <c r="BI118" s="10"/>
      <c r="BJ118" s="7"/>
      <c r="BK118" s="11"/>
      <c r="BL118" s="10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113"/>
        <v>0</v>
      </c>
      <c r="BY118" s="11"/>
      <c r="BZ118" s="10"/>
      <c r="CA118" s="11"/>
      <c r="CB118" s="10"/>
      <c r="CC118" s="7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114"/>
        <v>0</v>
      </c>
      <c r="CR118" s="11"/>
      <c r="CS118" s="10"/>
      <c r="CT118" s="11"/>
      <c r="CU118" s="10"/>
      <c r="CV118" s="7"/>
      <c r="CW118" s="11"/>
      <c r="CX118" s="10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115"/>
        <v>0</v>
      </c>
      <c r="DK118" s="11"/>
      <c r="DL118" s="10"/>
      <c r="DM118" s="11"/>
      <c r="DN118" s="10"/>
      <c r="DO118" s="7"/>
      <c r="DP118" s="11"/>
      <c r="DQ118" s="10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 t="shared" si="116"/>
        <v>0</v>
      </c>
      <c r="ED118" s="11">
        <v>18</v>
      </c>
      <c r="EE118" s="10" t="s">
        <v>60</v>
      </c>
      <c r="EF118" s="11"/>
      <c r="EG118" s="10"/>
      <c r="EH118" s="7">
        <v>2</v>
      </c>
      <c r="EI118" s="11"/>
      <c r="EJ118" s="10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117"/>
        <v>2</v>
      </c>
      <c r="EW118" s="11"/>
      <c r="EX118" s="10"/>
      <c r="EY118" s="11"/>
      <c r="EZ118" s="10"/>
      <c r="FA118" s="7"/>
      <c r="FB118" s="11"/>
      <c r="FC118" s="10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118"/>
        <v>0</v>
      </c>
    </row>
    <row r="119" spans="1:171" x14ac:dyDescent="0.25">
      <c r="A119" s="13">
        <v>13</v>
      </c>
      <c r="B119" s="13">
        <v>1</v>
      </c>
      <c r="C119" s="6">
        <v>1</v>
      </c>
      <c r="D119" s="6" t="s">
        <v>243</v>
      </c>
      <c r="E119" s="3" t="s">
        <v>244</v>
      </c>
      <c r="F119" s="6">
        <f t="shared" si="98"/>
        <v>0</v>
      </c>
      <c r="G119" s="6">
        <f t="shared" si="99"/>
        <v>2</v>
      </c>
      <c r="H119" s="6">
        <f t="shared" si="100"/>
        <v>18</v>
      </c>
      <c r="I119" s="6">
        <f t="shared" si="101"/>
        <v>9</v>
      </c>
      <c r="J119" s="6">
        <f t="shared" si="102"/>
        <v>9</v>
      </c>
      <c r="K119" s="6">
        <f t="shared" si="103"/>
        <v>0</v>
      </c>
      <c r="L119" s="6">
        <f t="shared" si="104"/>
        <v>0</v>
      </c>
      <c r="M119" s="6">
        <f t="shared" si="105"/>
        <v>0</v>
      </c>
      <c r="N119" s="6">
        <f t="shared" si="106"/>
        <v>0</v>
      </c>
      <c r="O119" s="6">
        <f t="shared" si="107"/>
        <v>0</v>
      </c>
      <c r="P119" s="6">
        <f t="shared" si="108"/>
        <v>0</v>
      </c>
      <c r="Q119" s="7">
        <f t="shared" si="109"/>
        <v>2</v>
      </c>
      <c r="R119" s="7">
        <f t="shared" si="110"/>
        <v>0</v>
      </c>
      <c r="S119" s="7">
        <v>0.8</v>
      </c>
      <c r="T119" s="11"/>
      <c r="U119" s="10"/>
      <c r="V119" s="11"/>
      <c r="W119" s="10"/>
      <c r="X119" s="7"/>
      <c r="Y119" s="11"/>
      <c r="Z119" s="10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111"/>
        <v>0</v>
      </c>
      <c r="AM119" s="11"/>
      <c r="AN119" s="10"/>
      <c r="AO119" s="11"/>
      <c r="AP119" s="10"/>
      <c r="AQ119" s="7"/>
      <c r="AR119" s="11"/>
      <c r="AS119" s="10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112"/>
        <v>0</v>
      </c>
      <c r="BF119" s="11"/>
      <c r="BG119" s="10"/>
      <c r="BH119" s="11"/>
      <c r="BI119" s="10"/>
      <c r="BJ119" s="7"/>
      <c r="BK119" s="11"/>
      <c r="BL119" s="10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113"/>
        <v>0</v>
      </c>
      <c r="BY119" s="11"/>
      <c r="BZ119" s="10"/>
      <c r="CA119" s="11"/>
      <c r="CB119" s="10"/>
      <c r="CC119" s="7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114"/>
        <v>0</v>
      </c>
      <c r="CR119" s="11"/>
      <c r="CS119" s="10"/>
      <c r="CT119" s="11"/>
      <c r="CU119" s="10"/>
      <c r="CV119" s="7"/>
      <c r="CW119" s="11"/>
      <c r="CX119" s="10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115"/>
        <v>0</v>
      </c>
      <c r="DK119" s="11"/>
      <c r="DL119" s="10"/>
      <c r="DM119" s="11"/>
      <c r="DN119" s="10"/>
      <c r="DO119" s="7"/>
      <c r="DP119" s="11"/>
      <c r="DQ119" s="10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 t="shared" si="116"/>
        <v>0</v>
      </c>
      <c r="ED119" s="11">
        <v>9</v>
      </c>
      <c r="EE119" s="10" t="s">
        <v>60</v>
      </c>
      <c r="EF119" s="11">
        <v>9</v>
      </c>
      <c r="EG119" s="10" t="s">
        <v>60</v>
      </c>
      <c r="EH119" s="7">
        <v>2</v>
      </c>
      <c r="EI119" s="11"/>
      <c r="EJ119" s="10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117"/>
        <v>2</v>
      </c>
      <c r="EW119" s="11"/>
      <c r="EX119" s="10"/>
      <c r="EY119" s="11"/>
      <c r="EZ119" s="10"/>
      <c r="FA119" s="7"/>
      <c r="FB119" s="11"/>
      <c r="FC119" s="10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118"/>
        <v>0</v>
      </c>
    </row>
    <row r="120" spans="1:171" x14ac:dyDescent="0.25">
      <c r="A120" s="13">
        <v>13</v>
      </c>
      <c r="B120" s="13">
        <v>1</v>
      </c>
      <c r="C120" s="6">
        <v>2</v>
      </c>
      <c r="D120" s="6" t="s">
        <v>245</v>
      </c>
      <c r="E120" s="3" t="s">
        <v>246</v>
      </c>
      <c r="F120" s="6">
        <f t="shared" si="98"/>
        <v>0</v>
      </c>
      <c r="G120" s="6">
        <f t="shared" si="99"/>
        <v>2</v>
      </c>
      <c r="H120" s="6">
        <f t="shared" si="100"/>
        <v>18</v>
      </c>
      <c r="I120" s="6">
        <f t="shared" si="101"/>
        <v>9</v>
      </c>
      <c r="J120" s="6">
        <f t="shared" si="102"/>
        <v>9</v>
      </c>
      <c r="K120" s="6">
        <f t="shared" si="103"/>
        <v>0</v>
      </c>
      <c r="L120" s="6">
        <f t="shared" si="104"/>
        <v>0</v>
      </c>
      <c r="M120" s="6">
        <f t="shared" si="105"/>
        <v>0</v>
      </c>
      <c r="N120" s="6">
        <f t="shared" si="106"/>
        <v>0</v>
      </c>
      <c r="O120" s="6">
        <f t="shared" si="107"/>
        <v>0</v>
      </c>
      <c r="P120" s="6">
        <f t="shared" si="108"/>
        <v>0</v>
      </c>
      <c r="Q120" s="7">
        <f t="shared" si="109"/>
        <v>2</v>
      </c>
      <c r="R120" s="7">
        <f t="shared" si="110"/>
        <v>0</v>
      </c>
      <c r="S120" s="7">
        <v>0.8</v>
      </c>
      <c r="T120" s="11"/>
      <c r="U120" s="10"/>
      <c r="V120" s="11"/>
      <c r="W120" s="10"/>
      <c r="X120" s="7"/>
      <c r="Y120" s="11"/>
      <c r="Z120" s="10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111"/>
        <v>0</v>
      </c>
      <c r="AM120" s="11"/>
      <c r="AN120" s="10"/>
      <c r="AO120" s="11"/>
      <c r="AP120" s="10"/>
      <c r="AQ120" s="7"/>
      <c r="AR120" s="11"/>
      <c r="AS120" s="10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112"/>
        <v>0</v>
      </c>
      <c r="BF120" s="11"/>
      <c r="BG120" s="10"/>
      <c r="BH120" s="11"/>
      <c r="BI120" s="10"/>
      <c r="BJ120" s="7"/>
      <c r="BK120" s="11"/>
      <c r="BL120" s="10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113"/>
        <v>0</v>
      </c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114"/>
        <v>0</v>
      </c>
      <c r="CR120" s="11"/>
      <c r="CS120" s="10"/>
      <c r="CT120" s="11"/>
      <c r="CU120" s="10"/>
      <c r="CV120" s="7"/>
      <c r="CW120" s="11"/>
      <c r="CX120" s="10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115"/>
        <v>0</v>
      </c>
      <c r="DK120" s="11"/>
      <c r="DL120" s="10"/>
      <c r="DM120" s="11"/>
      <c r="DN120" s="10"/>
      <c r="DO120" s="7"/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 t="shared" si="116"/>
        <v>0</v>
      </c>
      <c r="ED120" s="11">
        <v>9</v>
      </c>
      <c r="EE120" s="10" t="s">
        <v>60</v>
      </c>
      <c r="EF120" s="11">
        <v>9</v>
      </c>
      <c r="EG120" s="10" t="s">
        <v>60</v>
      </c>
      <c r="EH120" s="7">
        <v>2</v>
      </c>
      <c r="EI120" s="11"/>
      <c r="EJ120" s="10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117"/>
        <v>2</v>
      </c>
      <c r="EW120" s="11"/>
      <c r="EX120" s="10"/>
      <c r="EY120" s="11"/>
      <c r="EZ120" s="10"/>
      <c r="FA120" s="7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118"/>
        <v>0</v>
      </c>
    </row>
    <row r="121" spans="1:171" x14ac:dyDescent="0.25">
      <c r="A121" s="13">
        <v>14</v>
      </c>
      <c r="B121" s="13">
        <v>1</v>
      </c>
      <c r="C121" s="6">
        <v>1</v>
      </c>
      <c r="D121" s="6" t="s">
        <v>247</v>
      </c>
      <c r="E121" s="3" t="s">
        <v>248</v>
      </c>
      <c r="F121" s="6">
        <f t="shared" si="98"/>
        <v>0</v>
      </c>
      <c r="G121" s="6">
        <f t="shared" si="99"/>
        <v>2</v>
      </c>
      <c r="H121" s="6">
        <f t="shared" si="100"/>
        <v>15</v>
      </c>
      <c r="I121" s="6">
        <f t="shared" si="101"/>
        <v>9</v>
      </c>
      <c r="J121" s="6">
        <f t="shared" si="102"/>
        <v>6</v>
      </c>
      <c r="K121" s="6">
        <f t="shared" si="103"/>
        <v>0</v>
      </c>
      <c r="L121" s="6">
        <f t="shared" si="104"/>
        <v>0</v>
      </c>
      <c r="M121" s="6">
        <f t="shared" si="105"/>
        <v>0</v>
      </c>
      <c r="N121" s="6">
        <f t="shared" si="106"/>
        <v>0</v>
      </c>
      <c r="O121" s="6">
        <f t="shared" si="107"/>
        <v>0</v>
      </c>
      <c r="P121" s="6">
        <f t="shared" si="108"/>
        <v>0</v>
      </c>
      <c r="Q121" s="7">
        <f t="shared" si="109"/>
        <v>1</v>
      </c>
      <c r="R121" s="7">
        <f t="shared" si="110"/>
        <v>0</v>
      </c>
      <c r="S121" s="7">
        <v>0.7</v>
      </c>
      <c r="T121" s="11"/>
      <c r="U121" s="10"/>
      <c r="V121" s="11"/>
      <c r="W121" s="10"/>
      <c r="X121" s="7"/>
      <c r="Y121" s="11"/>
      <c r="Z121" s="10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si="111"/>
        <v>0</v>
      </c>
      <c r="AM121" s="11"/>
      <c r="AN121" s="10"/>
      <c r="AO121" s="11"/>
      <c r="AP121" s="10"/>
      <c r="AQ121" s="7"/>
      <c r="AR121" s="11"/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si="112"/>
        <v>0</v>
      </c>
      <c r="BF121" s="11"/>
      <c r="BG121" s="10"/>
      <c r="BH121" s="11"/>
      <c r="BI121" s="10"/>
      <c r="BJ121" s="7"/>
      <c r="BK121" s="11"/>
      <c r="BL121" s="10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si="113"/>
        <v>0</v>
      </c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si="114"/>
        <v>0</v>
      </c>
      <c r="CR121" s="11"/>
      <c r="CS121" s="10"/>
      <c r="CT121" s="11"/>
      <c r="CU121" s="10"/>
      <c r="CV121" s="7"/>
      <c r="CW121" s="11"/>
      <c r="CX121" s="10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si="115"/>
        <v>0</v>
      </c>
      <c r="DK121" s="11"/>
      <c r="DL121" s="10"/>
      <c r="DM121" s="11"/>
      <c r="DN121" s="10"/>
      <c r="DO121" s="7"/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 t="shared" si="116"/>
        <v>0</v>
      </c>
      <c r="ED121" s="11"/>
      <c r="EE121" s="10"/>
      <c r="EF121" s="11"/>
      <c r="EG121" s="10"/>
      <c r="EH121" s="7"/>
      <c r="EI121" s="11"/>
      <c r="EJ121" s="10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 t="shared" si="117"/>
        <v>0</v>
      </c>
      <c r="EW121" s="11">
        <v>9</v>
      </c>
      <c r="EX121" s="10" t="s">
        <v>60</v>
      </c>
      <c r="EY121" s="11">
        <v>6</v>
      </c>
      <c r="EZ121" s="10" t="s">
        <v>60</v>
      </c>
      <c r="FA121" s="7">
        <v>1</v>
      </c>
      <c r="FB121" s="11"/>
      <c r="FC121" s="10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7"/>
      <c r="FO121" s="7">
        <f t="shared" si="118"/>
        <v>1</v>
      </c>
    </row>
    <row r="122" spans="1:171" x14ac:dyDescent="0.25">
      <c r="A122" s="13">
        <v>14</v>
      </c>
      <c r="B122" s="13">
        <v>1</v>
      </c>
      <c r="C122" s="6">
        <v>2</v>
      </c>
      <c r="D122" s="6" t="s">
        <v>249</v>
      </c>
      <c r="E122" s="3" t="s">
        <v>250</v>
      </c>
      <c r="F122" s="6">
        <f t="shared" si="98"/>
        <v>0</v>
      </c>
      <c r="G122" s="6">
        <f t="shared" si="99"/>
        <v>2</v>
      </c>
      <c r="H122" s="6">
        <f t="shared" si="100"/>
        <v>15</v>
      </c>
      <c r="I122" s="6">
        <f t="shared" si="101"/>
        <v>9</v>
      </c>
      <c r="J122" s="6">
        <f t="shared" si="102"/>
        <v>6</v>
      </c>
      <c r="K122" s="6">
        <f t="shared" si="103"/>
        <v>0</v>
      </c>
      <c r="L122" s="6">
        <f t="shared" si="104"/>
        <v>0</v>
      </c>
      <c r="M122" s="6">
        <f t="shared" si="105"/>
        <v>0</v>
      </c>
      <c r="N122" s="6">
        <f t="shared" si="106"/>
        <v>0</v>
      </c>
      <c r="O122" s="6">
        <f t="shared" si="107"/>
        <v>0</v>
      </c>
      <c r="P122" s="6">
        <f t="shared" si="108"/>
        <v>0</v>
      </c>
      <c r="Q122" s="7">
        <f t="shared" si="109"/>
        <v>1</v>
      </c>
      <c r="R122" s="7">
        <f t="shared" si="110"/>
        <v>0</v>
      </c>
      <c r="S122" s="7">
        <v>0.7</v>
      </c>
      <c r="T122" s="11"/>
      <c r="U122" s="10"/>
      <c r="V122" s="11"/>
      <c r="W122" s="10"/>
      <c r="X122" s="7"/>
      <c r="Y122" s="11"/>
      <c r="Z122" s="10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111"/>
        <v>0</v>
      </c>
      <c r="AM122" s="11"/>
      <c r="AN122" s="10"/>
      <c r="AO122" s="11"/>
      <c r="AP122" s="10"/>
      <c r="AQ122" s="7"/>
      <c r="AR122" s="11"/>
      <c r="AS122" s="10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112"/>
        <v>0</v>
      </c>
      <c r="BF122" s="11"/>
      <c r="BG122" s="10"/>
      <c r="BH122" s="11"/>
      <c r="BI122" s="10"/>
      <c r="BJ122" s="7"/>
      <c r="BK122" s="11"/>
      <c r="BL122" s="10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113"/>
        <v>0</v>
      </c>
      <c r="BY122" s="11"/>
      <c r="BZ122" s="10"/>
      <c r="CA122" s="11"/>
      <c r="CB122" s="10"/>
      <c r="CC122" s="7"/>
      <c r="CD122" s="11"/>
      <c r="CE122" s="10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7"/>
      <c r="CQ122" s="7">
        <f t="shared" si="114"/>
        <v>0</v>
      </c>
      <c r="CR122" s="11"/>
      <c r="CS122" s="10"/>
      <c r="CT122" s="11"/>
      <c r="CU122" s="10"/>
      <c r="CV122" s="7"/>
      <c r="CW122" s="11"/>
      <c r="CX122" s="10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115"/>
        <v>0</v>
      </c>
      <c r="DK122" s="11"/>
      <c r="DL122" s="10"/>
      <c r="DM122" s="11"/>
      <c r="DN122" s="10"/>
      <c r="DO122" s="7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 t="shared" si="116"/>
        <v>0</v>
      </c>
      <c r="ED122" s="11"/>
      <c r="EE122" s="10"/>
      <c r="EF122" s="11"/>
      <c r="EG122" s="10"/>
      <c r="EH122" s="7"/>
      <c r="EI122" s="11"/>
      <c r="EJ122" s="10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 t="shared" si="117"/>
        <v>0</v>
      </c>
      <c r="EW122" s="11">
        <v>9</v>
      </c>
      <c r="EX122" s="10" t="s">
        <v>60</v>
      </c>
      <c r="EY122" s="11">
        <v>6</v>
      </c>
      <c r="EZ122" s="10" t="s">
        <v>60</v>
      </c>
      <c r="FA122" s="7">
        <v>1</v>
      </c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118"/>
        <v>1</v>
      </c>
    </row>
    <row r="123" spans="1:171" x14ac:dyDescent="0.25">
      <c r="A123" s="13">
        <v>15</v>
      </c>
      <c r="B123" s="13">
        <v>1</v>
      </c>
      <c r="C123" s="6">
        <v>1</v>
      </c>
      <c r="D123" s="6" t="s">
        <v>251</v>
      </c>
      <c r="E123" s="3" t="s">
        <v>252</v>
      </c>
      <c r="F123" s="6">
        <f t="shared" si="98"/>
        <v>0</v>
      </c>
      <c r="G123" s="6">
        <f t="shared" si="99"/>
        <v>2</v>
      </c>
      <c r="H123" s="6">
        <f t="shared" si="100"/>
        <v>18</v>
      </c>
      <c r="I123" s="6">
        <f t="shared" si="101"/>
        <v>9</v>
      </c>
      <c r="J123" s="6">
        <f t="shared" si="102"/>
        <v>9</v>
      </c>
      <c r="K123" s="6">
        <f t="shared" si="103"/>
        <v>0</v>
      </c>
      <c r="L123" s="6">
        <f t="shared" si="104"/>
        <v>0</v>
      </c>
      <c r="M123" s="6">
        <f t="shared" si="105"/>
        <v>0</v>
      </c>
      <c r="N123" s="6">
        <f t="shared" si="106"/>
        <v>0</v>
      </c>
      <c r="O123" s="6">
        <f t="shared" si="107"/>
        <v>0</v>
      </c>
      <c r="P123" s="6">
        <f t="shared" si="108"/>
        <v>0</v>
      </c>
      <c r="Q123" s="7">
        <f t="shared" si="109"/>
        <v>2</v>
      </c>
      <c r="R123" s="7">
        <f t="shared" si="110"/>
        <v>0</v>
      </c>
      <c r="S123" s="7">
        <v>0.8</v>
      </c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111"/>
        <v>0</v>
      </c>
      <c r="AM123" s="11"/>
      <c r="AN123" s="10"/>
      <c r="AO123" s="11"/>
      <c r="AP123" s="10"/>
      <c r="AQ123" s="7"/>
      <c r="AR123" s="11"/>
      <c r="AS123" s="10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112"/>
        <v>0</v>
      </c>
      <c r="BF123" s="11"/>
      <c r="BG123" s="10"/>
      <c r="BH123" s="11"/>
      <c r="BI123" s="10"/>
      <c r="BJ123" s="7"/>
      <c r="BK123" s="11"/>
      <c r="BL123" s="10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113"/>
        <v>0</v>
      </c>
      <c r="BY123" s="11"/>
      <c r="BZ123" s="10"/>
      <c r="CA123" s="11"/>
      <c r="CB123" s="10"/>
      <c r="CC123" s="7"/>
      <c r="CD123" s="11"/>
      <c r="CE123" s="10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7"/>
      <c r="CQ123" s="7">
        <f t="shared" si="114"/>
        <v>0</v>
      </c>
      <c r="CR123" s="11"/>
      <c r="CS123" s="10"/>
      <c r="CT123" s="11"/>
      <c r="CU123" s="10"/>
      <c r="CV123" s="7"/>
      <c r="CW123" s="11"/>
      <c r="CX123" s="10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115"/>
        <v>0</v>
      </c>
      <c r="DK123" s="11"/>
      <c r="DL123" s="10"/>
      <c r="DM123" s="11"/>
      <c r="DN123" s="10"/>
      <c r="DO123" s="7"/>
      <c r="DP123" s="11"/>
      <c r="DQ123" s="10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 t="shared" si="116"/>
        <v>0</v>
      </c>
      <c r="ED123" s="11"/>
      <c r="EE123" s="10"/>
      <c r="EF123" s="11"/>
      <c r="EG123" s="10"/>
      <c r="EH123" s="7"/>
      <c r="EI123" s="11"/>
      <c r="EJ123" s="10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 t="shared" si="117"/>
        <v>0</v>
      </c>
      <c r="EW123" s="11">
        <v>9</v>
      </c>
      <c r="EX123" s="10" t="s">
        <v>60</v>
      </c>
      <c r="EY123" s="11">
        <v>9</v>
      </c>
      <c r="EZ123" s="10" t="s">
        <v>60</v>
      </c>
      <c r="FA123" s="7">
        <v>2</v>
      </c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118"/>
        <v>2</v>
      </c>
    </row>
    <row r="124" spans="1:171" x14ac:dyDescent="0.25">
      <c r="A124" s="13">
        <v>15</v>
      </c>
      <c r="B124" s="13">
        <v>1</v>
      </c>
      <c r="C124" s="6">
        <v>2</v>
      </c>
      <c r="D124" s="6" t="s">
        <v>253</v>
      </c>
      <c r="E124" s="3" t="s">
        <v>254</v>
      </c>
      <c r="F124" s="6">
        <f t="shared" si="98"/>
        <v>0</v>
      </c>
      <c r="G124" s="6">
        <f t="shared" si="99"/>
        <v>2</v>
      </c>
      <c r="H124" s="6">
        <f t="shared" si="100"/>
        <v>18</v>
      </c>
      <c r="I124" s="6">
        <f t="shared" si="101"/>
        <v>9</v>
      </c>
      <c r="J124" s="6">
        <f t="shared" si="102"/>
        <v>9</v>
      </c>
      <c r="K124" s="6">
        <f t="shared" si="103"/>
        <v>0</v>
      </c>
      <c r="L124" s="6">
        <f t="shared" si="104"/>
        <v>0</v>
      </c>
      <c r="M124" s="6">
        <f t="shared" si="105"/>
        <v>0</v>
      </c>
      <c r="N124" s="6">
        <f t="shared" si="106"/>
        <v>0</v>
      </c>
      <c r="O124" s="6">
        <f t="shared" si="107"/>
        <v>0</v>
      </c>
      <c r="P124" s="6">
        <f t="shared" si="108"/>
        <v>0</v>
      </c>
      <c r="Q124" s="7">
        <f t="shared" si="109"/>
        <v>2</v>
      </c>
      <c r="R124" s="7">
        <f t="shared" si="110"/>
        <v>0</v>
      </c>
      <c r="S124" s="7">
        <v>0.8</v>
      </c>
      <c r="T124" s="11"/>
      <c r="U124" s="10"/>
      <c r="V124" s="11"/>
      <c r="W124" s="10"/>
      <c r="X124" s="7"/>
      <c r="Y124" s="11"/>
      <c r="Z124" s="10"/>
      <c r="AA124" s="11"/>
      <c r="AB124" s="10"/>
      <c r="AC124" s="11"/>
      <c r="AD124" s="10"/>
      <c r="AE124" s="11"/>
      <c r="AF124" s="10"/>
      <c r="AG124" s="11"/>
      <c r="AH124" s="10"/>
      <c r="AI124" s="11"/>
      <c r="AJ124" s="10"/>
      <c r="AK124" s="7"/>
      <c r="AL124" s="7">
        <f t="shared" si="111"/>
        <v>0</v>
      </c>
      <c r="AM124" s="11"/>
      <c r="AN124" s="10"/>
      <c r="AO124" s="11"/>
      <c r="AP124" s="10"/>
      <c r="AQ124" s="7"/>
      <c r="AR124" s="11"/>
      <c r="AS124" s="10"/>
      <c r="AT124" s="11"/>
      <c r="AU124" s="10"/>
      <c r="AV124" s="11"/>
      <c r="AW124" s="10"/>
      <c r="AX124" s="11"/>
      <c r="AY124" s="10"/>
      <c r="AZ124" s="11"/>
      <c r="BA124" s="10"/>
      <c r="BB124" s="11"/>
      <c r="BC124" s="10"/>
      <c r="BD124" s="7"/>
      <c r="BE124" s="7">
        <f t="shared" si="112"/>
        <v>0</v>
      </c>
      <c r="BF124" s="11"/>
      <c r="BG124" s="10"/>
      <c r="BH124" s="11"/>
      <c r="BI124" s="10"/>
      <c r="BJ124" s="7"/>
      <c r="BK124" s="11"/>
      <c r="BL124" s="10"/>
      <c r="BM124" s="11"/>
      <c r="BN124" s="10"/>
      <c r="BO124" s="11"/>
      <c r="BP124" s="10"/>
      <c r="BQ124" s="11"/>
      <c r="BR124" s="10"/>
      <c r="BS124" s="11"/>
      <c r="BT124" s="10"/>
      <c r="BU124" s="11"/>
      <c r="BV124" s="10"/>
      <c r="BW124" s="7"/>
      <c r="BX124" s="7">
        <f t="shared" si="113"/>
        <v>0</v>
      </c>
      <c r="BY124" s="11"/>
      <c r="BZ124" s="10"/>
      <c r="CA124" s="11"/>
      <c r="CB124" s="10"/>
      <c r="CC124" s="7"/>
      <c r="CD124" s="11"/>
      <c r="CE124" s="10"/>
      <c r="CF124" s="11"/>
      <c r="CG124" s="10"/>
      <c r="CH124" s="11"/>
      <c r="CI124" s="10"/>
      <c r="CJ124" s="11"/>
      <c r="CK124" s="10"/>
      <c r="CL124" s="11"/>
      <c r="CM124" s="10"/>
      <c r="CN124" s="11"/>
      <c r="CO124" s="10"/>
      <c r="CP124" s="7"/>
      <c r="CQ124" s="7">
        <f t="shared" si="114"/>
        <v>0</v>
      </c>
      <c r="CR124" s="11"/>
      <c r="CS124" s="10"/>
      <c r="CT124" s="11"/>
      <c r="CU124" s="10"/>
      <c r="CV124" s="7"/>
      <c r="CW124" s="11"/>
      <c r="CX124" s="10"/>
      <c r="CY124" s="11"/>
      <c r="CZ124" s="10"/>
      <c r="DA124" s="11"/>
      <c r="DB124" s="10"/>
      <c r="DC124" s="11"/>
      <c r="DD124" s="10"/>
      <c r="DE124" s="11"/>
      <c r="DF124" s="10"/>
      <c r="DG124" s="11"/>
      <c r="DH124" s="10"/>
      <c r="DI124" s="7"/>
      <c r="DJ124" s="7">
        <f t="shared" si="115"/>
        <v>0</v>
      </c>
      <c r="DK124" s="11"/>
      <c r="DL124" s="10"/>
      <c r="DM124" s="11"/>
      <c r="DN124" s="10"/>
      <c r="DO124" s="7"/>
      <c r="DP124" s="11"/>
      <c r="DQ124" s="10"/>
      <c r="DR124" s="11"/>
      <c r="DS124" s="10"/>
      <c r="DT124" s="11"/>
      <c r="DU124" s="10"/>
      <c r="DV124" s="11"/>
      <c r="DW124" s="10"/>
      <c r="DX124" s="11"/>
      <c r="DY124" s="10"/>
      <c r="DZ124" s="11"/>
      <c r="EA124" s="10"/>
      <c r="EB124" s="7"/>
      <c r="EC124" s="7">
        <f t="shared" si="116"/>
        <v>0</v>
      </c>
      <c r="ED124" s="11"/>
      <c r="EE124" s="10"/>
      <c r="EF124" s="11"/>
      <c r="EG124" s="10"/>
      <c r="EH124" s="7"/>
      <c r="EI124" s="11"/>
      <c r="EJ124" s="10"/>
      <c r="EK124" s="11"/>
      <c r="EL124" s="10"/>
      <c r="EM124" s="11"/>
      <c r="EN124" s="10"/>
      <c r="EO124" s="11"/>
      <c r="EP124" s="10"/>
      <c r="EQ124" s="11"/>
      <c r="ER124" s="10"/>
      <c r="ES124" s="11"/>
      <c r="ET124" s="10"/>
      <c r="EU124" s="7"/>
      <c r="EV124" s="7">
        <f t="shared" si="117"/>
        <v>0</v>
      </c>
      <c r="EW124" s="11">
        <v>9</v>
      </c>
      <c r="EX124" s="10" t="s">
        <v>60</v>
      </c>
      <c r="EY124" s="11">
        <v>9</v>
      </c>
      <c r="EZ124" s="10" t="s">
        <v>60</v>
      </c>
      <c r="FA124" s="7">
        <v>2</v>
      </c>
      <c r="FB124" s="11"/>
      <c r="FC124" s="10"/>
      <c r="FD124" s="11"/>
      <c r="FE124" s="10"/>
      <c r="FF124" s="11"/>
      <c r="FG124" s="10"/>
      <c r="FH124" s="11"/>
      <c r="FI124" s="10"/>
      <c r="FJ124" s="11"/>
      <c r="FK124" s="10"/>
      <c r="FL124" s="11"/>
      <c r="FM124" s="10"/>
      <c r="FN124" s="7"/>
      <c r="FO124" s="7">
        <f t="shared" si="118"/>
        <v>2</v>
      </c>
    </row>
    <row r="125" spans="1:171" ht="20.100000000000001" customHeight="1" x14ac:dyDescent="0.25">
      <c r="A125" s="14" t="s">
        <v>255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4"/>
      <c r="FO125" s="15"/>
    </row>
    <row r="126" spans="1:171" x14ac:dyDescent="0.25">
      <c r="A126" s="6"/>
      <c r="B126" s="6"/>
      <c r="C126" s="6"/>
      <c r="D126" s="6" t="s">
        <v>256</v>
      </c>
      <c r="E126" s="3" t="s">
        <v>257</v>
      </c>
      <c r="F126" s="6">
        <f>COUNTIF(T126:FM126,"e")</f>
        <v>1</v>
      </c>
      <c r="G126" s="6">
        <f>COUNTIF(T126:FM126,"z")</f>
        <v>0</v>
      </c>
      <c r="H126" s="6">
        <f>SUM(I126:P126)</f>
        <v>6</v>
      </c>
      <c r="I126" s="6">
        <f>T126+AM126+BF126+BY126+CR126+DK126+ED126+EW126</f>
        <v>0</v>
      </c>
      <c r="J126" s="6">
        <f>V126+AO126+BH126+CA126+CT126+DM126+EF126+EY126</f>
        <v>0</v>
      </c>
      <c r="K126" s="6">
        <f>Y126+AR126+BK126+CD126+CW126+DP126+EI126+FB126</f>
        <v>0</v>
      </c>
      <c r="L126" s="6">
        <f>AA126+AT126+BM126+CF126+CY126+DR126+EK126+FD126</f>
        <v>0</v>
      </c>
      <c r="M126" s="6">
        <f>AC126+AV126+BO126+CH126+DA126+DT126+EM126+FF126</f>
        <v>0</v>
      </c>
      <c r="N126" s="6">
        <f>AE126+AX126+BQ126+CJ126+DC126+DV126+EO126+FH126</f>
        <v>0</v>
      </c>
      <c r="O126" s="6">
        <f>AG126+AZ126+BS126+CL126+DE126+DX126+EQ126+FJ126</f>
        <v>6</v>
      </c>
      <c r="P126" s="6">
        <f>AI126+BB126+BU126+CN126+DG126+DZ126+ES126+FL126</f>
        <v>0</v>
      </c>
      <c r="Q126" s="7">
        <f>AL126+BE126+BX126+CQ126+DJ126+EC126+EV126+FO126</f>
        <v>6</v>
      </c>
      <c r="R126" s="7">
        <f>AK126+BD126+BW126+CP126+DI126+EB126+EU126+FN126</f>
        <v>6</v>
      </c>
      <c r="S126" s="7">
        <v>0.1</v>
      </c>
      <c r="T126" s="11"/>
      <c r="U126" s="10"/>
      <c r="V126" s="11"/>
      <c r="W126" s="10"/>
      <c r="X126" s="7"/>
      <c r="Y126" s="11"/>
      <c r="Z126" s="10"/>
      <c r="AA126" s="11"/>
      <c r="AB126" s="10"/>
      <c r="AC126" s="11"/>
      <c r="AD126" s="10"/>
      <c r="AE126" s="11"/>
      <c r="AF126" s="10"/>
      <c r="AG126" s="11"/>
      <c r="AH126" s="10"/>
      <c r="AI126" s="11"/>
      <c r="AJ126" s="10"/>
      <c r="AK126" s="7"/>
      <c r="AL126" s="7">
        <f>X126+AK126</f>
        <v>0</v>
      </c>
      <c r="AM126" s="11"/>
      <c r="AN126" s="10"/>
      <c r="AO126" s="11"/>
      <c r="AP126" s="10"/>
      <c r="AQ126" s="7"/>
      <c r="AR126" s="11"/>
      <c r="AS126" s="10"/>
      <c r="AT126" s="11"/>
      <c r="AU126" s="10"/>
      <c r="AV126" s="11"/>
      <c r="AW126" s="10"/>
      <c r="AX126" s="11"/>
      <c r="AY126" s="10"/>
      <c r="AZ126" s="11"/>
      <c r="BA126" s="10"/>
      <c r="BB126" s="11"/>
      <c r="BC126" s="10"/>
      <c r="BD126" s="7"/>
      <c r="BE126" s="7">
        <f>AQ126+BD126</f>
        <v>0</v>
      </c>
      <c r="BF126" s="11"/>
      <c r="BG126" s="10"/>
      <c r="BH126" s="11"/>
      <c r="BI126" s="10"/>
      <c r="BJ126" s="7"/>
      <c r="BK126" s="11"/>
      <c r="BL126" s="10"/>
      <c r="BM126" s="11"/>
      <c r="BN126" s="10"/>
      <c r="BO126" s="11"/>
      <c r="BP126" s="10"/>
      <c r="BQ126" s="11"/>
      <c r="BR126" s="10"/>
      <c r="BS126" s="11"/>
      <c r="BT126" s="10"/>
      <c r="BU126" s="11"/>
      <c r="BV126" s="10"/>
      <c r="BW126" s="7"/>
      <c r="BX126" s="7">
        <f>BJ126+BW126</f>
        <v>0</v>
      </c>
      <c r="BY126" s="11"/>
      <c r="BZ126" s="10"/>
      <c r="CA126" s="11"/>
      <c r="CB126" s="10"/>
      <c r="CC126" s="7"/>
      <c r="CD126" s="11"/>
      <c r="CE126" s="10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7"/>
      <c r="CQ126" s="7">
        <f>CC126+CP126</f>
        <v>0</v>
      </c>
      <c r="CR126" s="11"/>
      <c r="CS126" s="10"/>
      <c r="CT126" s="11"/>
      <c r="CU126" s="10"/>
      <c r="CV126" s="7"/>
      <c r="CW126" s="11"/>
      <c r="CX126" s="10"/>
      <c r="CY126" s="11"/>
      <c r="CZ126" s="10"/>
      <c r="DA126" s="11"/>
      <c r="DB126" s="10"/>
      <c r="DC126" s="11"/>
      <c r="DD126" s="10"/>
      <c r="DE126" s="11"/>
      <c r="DF126" s="10"/>
      <c r="DG126" s="11"/>
      <c r="DH126" s="10"/>
      <c r="DI126" s="7"/>
      <c r="DJ126" s="7">
        <f>CV126+DI126</f>
        <v>0</v>
      </c>
      <c r="DK126" s="11"/>
      <c r="DL126" s="10"/>
      <c r="DM126" s="11"/>
      <c r="DN126" s="10"/>
      <c r="DO126" s="7"/>
      <c r="DP126" s="11"/>
      <c r="DQ126" s="10"/>
      <c r="DR126" s="11"/>
      <c r="DS126" s="10"/>
      <c r="DT126" s="11"/>
      <c r="DU126" s="10"/>
      <c r="DV126" s="11"/>
      <c r="DW126" s="10"/>
      <c r="DX126" s="11">
        <v>6</v>
      </c>
      <c r="DY126" s="10" t="s">
        <v>102</v>
      </c>
      <c r="DZ126" s="11"/>
      <c r="EA126" s="10"/>
      <c r="EB126" s="7">
        <v>6</v>
      </c>
      <c r="EC126" s="7">
        <f>DO126+EB126</f>
        <v>6</v>
      </c>
      <c r="ED126" s="11"/>
      <c r="EE126" s="10"/>
      <c r="EF126" s="11"/>
      <c r="EG126" s="10"/>
      <c r="EH126" s="7"/>
      <c r="EI126" s="11"/>
      <c r="EJ126" s="10"/>
      <c r="EK126" s="11"/>
      <c r="EL126" s="10"/>
      <c r="EM126" s="11"/>
      <c r="EN126" s="10"/>
      <c r="EO126" s="11"/>
      <c r="EP126" s="10"/>
      <c r="EQ126" s="11"/>
      <c r="ER126" s="10"/>
      <c r="ES126" s="11"/>
      <c r="ET126" s="10"/>
      <c r="EU126" s="7"/>
      <c r="EV126" s="7">
        <f>EH126+EU126</f>
        <v>0</v>
      </c>
      <c r="EW126" s="11"/>
      <c r="EX126" s="10"/>
      <c r="EY126" s="11"/>
      <c r="EZ126" s="10"/>
      <c r="FA126" s="7"/>
      <c r="FB126" s="11"/>
      <c r="FC126" s="10"/>
      <c r="FD126" s="11"/>
      <c r="FE126" s="10"/>
      <c r="FF126" s="11"/>
      <c r="FG126" s="10"/>
      <c r="FH126" s="11"/>
      <c r="FI126" s="10"/>
      <c r="FJ126" s="11"/>
      <c r="FK126" s="10"/>
      <c r="FL126" s="11"/>
      <c r="FM126" s="10"/>
      <c r="FN126" s="7"/>
      <c r="FO126" s="7">
        <f>FA126+FN126</f>
        <v>0</v>
      </c>
    </row>
    <row r="127" spans="1:171" ht="15.9" customHeight="1" x14ac:dyDescent="0.25">
      <c r="A127" s="6"/>
      <c r="B127" s="6"/>
      <c r="C127" s="6"/>
      <c r="D127" s="6"/>
      <c r="E127" s="6" t="s">
        <v>79</v>
      </c>
      <c r="F127" s="6">
        <f t="shared" ref="F127:AK127" si="119">SUM(F126:F126)</f>
        <v>1</v>
      </c>
      <c r="G127" s="6">
        <f t="shared" si="119"/>
        <v>0</v>
      </c>
      <c r="H127" s="6">
        <f t="shared" si="119"/>
        <v>6</v>
      </c>
      <c r="I127" s="6">
        <f t="shared" si="119"/>
        <v>0</v>
      </c>
      <c r="J127" s="6">
        <f t="shared" si="119"/>
        <v>0</v>
      </c>
      <c r="K127" s="6">
        <f t="shared" si="119"/>
        <v>0</v>
      </c>
      <c r="L127" s="6">
        <f t="shared" si="119"/>
        <v>0</v>
      </c>
      <c r="M127" s="6">
        <f t="shared" si="119"/>
        <v>0</v>
      </c>
      <c r="N127" s="6">
        <f t="shared" si="119"/>
        <v>0</v>
      </c>
      <c r="O127" s="6">
        <f t="shared" si="119"/>
        <v>6</v>
      </c>
      <c r="P127" s="6">
        <f t="shared" si="119"/>
        <v>0</v>
      </c>
      <c r="Q127" s="7">
        <f t="shared" si="119"/>
        <v>6</v>
      </c>
      <c r="R127" s="7">
        <f t="shared" si="119"/>
        <v>6</v>
      </c>
      <c r="S127" s="7">
        <f t="shared" si="119"/>
        <v>0.1</v>
      </c>
      <c r="T127" s="11">
        <f t="shared" si="119"/>
        <v>0</v>
      </c>
      <c r="U127" s="10">
        <f t="shared" si="119"/>
        <v>0</v>
      </c>
      <c r="V127" s="11">
        <f t="shared" si="119"/>
        <v>0</v>
      </c>
      <c r="W127" s="10">
        <f t="shared" si="119"/>
        <v>0</v>
      </c>
      <c r="X127" s="7">
        <f t="shared" si="119"/>
        <v>0</v>
      </c>
      <c r="Y127" s="11">
        <f t="shared" si="119"/>
        <v>0</v>
      </c>
      <c r="Z127" s="10">
        <f t="shared" si="119"/>
        <v>0</v>
      </c>
      <c r="AA127" s="11">
        <f t="shared" si="119"/>
        <v>0</v>
      </c>
      <c r="AB127" s="10">
        <f t="shared" si="119"/>
        <v>0</v>
      </c>
      <c r="AC127" s="11">
        <f t="shared" si="119"/>
        <v>0</v>
      </c>
      <c r="AD127" s="10">
        <f t="shared" si="119"/>
        <v>0</v>
      </c>
      <c r="AE127" s="11">
        <f t="shared" si="119"/>
        <v>0</v>
      </c>
      <c r="AF127" s="10">
        <f t="shared" si="119"/>
        <v>0</v>
      </c>
      <c r="AG127" s="11">
        <f t="shared" si="119"/>
        <v>0</v>
      </c>
      <c r="AH127" s="10">
        <f t="shared" si="119"/>
        <v>0</v>
      </c>
      <c r="AI127" s="11">
        <f t="shared" si="119"/>
        <v>0</v>
      </c>
      <c r="AJ127" s="10">
        <f t="shared" si="119"/>
        <v>0</v>
      </c>
      <c r="AK127" s="7">
        <f t="shared" si="119"/>
        <v>0</v>
      </c>
      <c r="AL127" s="7">
        <f t="shared" ref="AL127:BQ127" si="120">SUM(AL126:AL126)</f>
        <v>0</v>
      </c>
      <c r="AM127" s="11">
        <f t="shared" si="120"/>
        <v>0</v>
      </c>
      <c r="AN127" s="10">
        <f t="shared" si="120"/>
        <v>0</v>
      </c>
      <c r="AO127" s="11">
        <f t="shared" si="120"/>
        <v>0</v>
      </c>
      <c r="AP127" s="10">
        <f t="shared" si="120"/>
        <v>0</v>
      </c>
      <c r="AQ127" s="7">
        <f t="shared" si="120"/>
        <v>0</v>
      </c>
      <c r="AR127" s="11">
        <f t="shared" si="120"/>
        <v>0</v>
      </c>
      <c r="AS127" s="10">
        <f t="shared" si="120"/>
        <v>0</v>
      </c>
      <c r="AT127" s="11">
        <f t="shared" si="120"/>
        <v>0</v>
      </c>
      <c r="AU127" s="10">
        <f t="shared" si="120"/>
        <v>0</v>
      </c>
      <c r="AV127" s="11">
        <f t="shared" si="120"/>
        <v>0</v>
      </c>
      <c r="AW127" s="10">
        <f t="shared" si="120"/>
        <v>0</v>
      </c>
      <c r="AX127" s="11">
        <f t="shared" si="120"/>
        <v>0</v>
      </c>
      <c r="AY127" s="10">
        <f t="shared" si="120"/>
        <v>0</v>
      </c>
      <c r="AZ127" s="11">
        <f t="shared" si="120"/>
        <v>0</v>
      </c>
      <c r="BA127" s="10">
        <f t="shared" si="120"/>
        <v>0</v>
      </c>
      <c r="BB127" s="11">
        <f t="shared" si="120"/>
        <v>0</v>
      </c>
      <c r="BC127" s="10">
        <f t="shared" si="120"/>
        <v>0</v>
      </c>
      <c r="BD127" s="7">
        <f t="shared" si="120"/>
        <v>0</v>
      </c>
      <c r="BE127" s="7">
        <f t="shared" si="120"/>
        <v>0</v>
      </c>
      <c r="BF127" s="11">
        <f t="shared" si="120"/>
        <v>0</v>
      </c>
      <c r="BG127" s="10">
        <f t="shared" si="120"/>
        <v>0</v>
      </c>
      <c r="BH127" s="11">
        <f t="shared" si="120"/>
        <v>0</v>
      </c>
      <c r="BI127" s="10">
        <f t="shared" si="120"/>
        <v>0</v>
      </c>
      <c r="BJ127" s="7">
        <f t="shared" si="120"/>
        <v>0</v>
      </c>
      <c r="BK127" s="11">
        <f t="shared" si="120"/>
        <v>0</v>
      </c>
      <c r="BL127" s="10">
        <f t="shared" si="120"/>
        <v>0</v>
      </c>
      <c r="BM127" s="11">
        <f t="shared" si="120"/>
        <v>0</v>
      </c>
      <c r="BN127" s="10">
        <f t="shared" si="120"/>
        <v>0</v>
      </c>
      <c r="BO127" s="11">
        <f t="shared" si="120"/>
        <v>0</v>
      </c>
      <c r="BP127" s="10">
        <f t="shared" si="120"/>
        <v>0</v>
      </c>
      <c r="BQ127" s="11">
        <f t="shared" si="120"/>
        <v>0</v>
      </c>
      <c r="BR127" s="10">
        <f t="shared" ref="BR127:CW127" si="121">SUM(BR126:BR126)</f>
        <v>0</v>
      </c>
      <c r="BS127" s="11">
        <f t="shared" si="121"/>
        <v>0</v>
      </c>
      <c r="BT127" s="10">
        <f t="shared" si="121"/>
        <v>0</v>
      </c>
      <c r="BU127" s="11">
        <f t="shared" si="121"/>
        <v>0</v>
      </c>
      <c r="BV127" s="10">
        <f t="shared" si="121"/>
        <v>0</v>
      </c>
      <c r="BW127" s="7">
        <f t="shared" si="121"/>
        <v>0</v>
      </c>
      <c r="BX127" s="7">
        <f t="shared" si="121"/>
        <v>0</v>
      </c>
      <c r="BY127" s="11">
        <f t="shared" si="121"/>
        <v>0</v>
      </c>
      <c r="BZ127" s="10">
        <f t="shared" si="121"/>
        <v>0</v>
      </c>
      <c r="CA127" s="11">
        <f t="shared" si="121"/>
        <v>0</v>
      </c>
      <c r="CB127" s="10">
        <f t="shared" si="121"/>
        <v>0</v>
      </c>
      <c r="CC127" s="7">
        <f t="shared" si="121"/>
        <v>0</v>
      </c>
      <c r="CD127" s="11">
        <f t="shared" si="121"/>
        <v>0</v>
      </c>
      <c r="CE127" s="10">
        <f t="shared" si="121"/>
        <v>0</v>
      </c>
      <c r="CF127" s="11">
        <f t="shared" si="121"/>
        <v>0</v>
      </c>
      <c r="CG127" s="10">
        <f t="shared" si="121"/>
        <v>0</v>
      </c>
      <c r="CH127" s="11">
        <f t="shared" si="121"/>
        <v>0</v>
      </c>
      <c r="CI127" s="10">
        <f t="shared" si="121"/>
        <v>0</v>
      </c>
      <c r="CJ127" s="11">
        <f t="shared" si="121"/>
        <v>0</v>
      </c>
      <c r="CK127" s="10">
        <f t="shared" si="121"/>
        <v>0</v>
      </c>
      <c r="CL127" s="11">
        <f t="shared" si="121"/>
        <v>0</v>
      </c>
      <c r="CM127" s="10">
        <f t="shared" si="121"/>
        <v>0</v>
      </c>
      <c r="CN127" s="11">
        <f t="shared" si="121"/>
        <v>0</v>
      </c>
      <c r="CO127" s="10">
        <f t="shared" si="121"/>
        <v>0</v>
      </c>
      <c r="CP127" s="7">
        <f t="shared" si="121"/>
        <v>0</v>
      </c>
      <c r="CQ127" s="7">
        <f t="shared" si="121"/>
        <v>0</v>
      </c>
      <c r="CR127" s="11">
        <f t="shared" si="121"/>
        <v>0</v>
      </c>
      <c r="CS127" s="10">
        <f t="shared" si="121"/>
        <v>0</v>
      </c>
      <c r="CT127" s="11">
        <f t="shared" si="121"/>
        <v>0</v>
      </c>
      <c r="CU127" s="10">
        <f t="shared" si="121"/>
        <v>0</v>
      </c>
      <c r="CV127" s="7">
        <f t="shared" si="121"/>
        <v>0</v>
      </c>
      <c r="CW127" s="11">
        <f t="shared" si="121"/>
        <v>0</v>
      </c>
      <c r="CX127" s="10">
        <f t="shared" ref="CX127:EC127" si="122">SUM(CX126:CX126)</f>
        <v>0</v>
      </c>
      <c r="CY127" s="11">
        <f t="shared" si="122"/>
        <v>0</v>
      </c>
      <c r="CZ127" s="10">
        <f t="shared" si="122"/>
        <v>0</v>
      </c>
      <c r="DA127" s="11">
        <f t="shared" si="122"/>
        <v>0</v>
      </c>
      <c r="DB127" s="10">
        <f t="shared" si="122"/>
        <v>0</v>
      </c>
      <c r="DC127" s="11">
        <f t="shared" si="122"/>
        <v>0</v>
      </c>
      <c r="DD127" s="10">
        <f t="shared" si="122"/>
        <v>0</v>
      </c>
      <c r="DE127" s="11">
        <f t="shared" si="122"/>
        <v>0</v>
      </c>
      <c r="DF127" s="10">
        <f t="shared" si="122"/>
        <v>0</v>
      </c>
      <c r="DG127" s="11">
        <f t="shared" si="122"/>
        <v>0</v>
      </c>
      <c r="DH127" s="10">
        <f t="shared" si="122"/>
        <v>0</v>
      </c>
      <c r="DI127" s="7">
        <f t="shared" si="122"/>
        <v>0</v>
      </c>
      <c r="DJ127" s="7">
        <f t="shared" si="122"/>
        <v>0</v>
      </c>
      <c r="DK127" s="11">
        <f t="shared" si="122"/>
        <v>0</v>
      </c>
      <c r="DL127" s="10">
        <f t="shared" si="122"/>
        <v>0</v>
      </c>
      <c r="DM127" s="11">
        <f t="shared" si="122"/>
        <v>0</v>
      </c>
      <c r="DN127" s="10">
        <f t="shared" si="122"/>
        <v>0</v>
      </c>
      <c r="DO127" s="7">
        <f t="shared" si="122"/>
        <v>0</v>
      </c>
      <c r="DP127" s="11">
        <f t="shared" si="122"/>
        <v>0</v>
      </c>
      <c r="DQ127" s="10">
        <f t="shared" si="122"/>
        <v>0</v>
      </c>
      <c r="DR127" s="11">
        <f t="shared" si="122"/>
        <v>0</v>
      </c>
      <c r="DS127" s="10">
        <f t="shared" si="122"/>
        <v>0</v>
      </c>
      <c r="DT127" s="11">
        <f t="shared" si="122"/>
        <v>0</v>
      </c>
      <c r="DU127" s="10">
        <f t="shared" si="122"/>
        <v>0</v>
      </c>
      <c r="DV127" s="11">
        <f t="shared" si="122"/>
        <v>0</v>
      </c>
      <c r="DW127" s="10">
        <f t="shared" si="122"/>
        <v>0</v>
      </c>
      <c r="DX127" s="11">
        <f t="shared" si="122"/>
        <v>6</v>
      </c>
      <c r="DY127" s="10">
        <f t="shared" si="122"/>
        <v>0</v>
      </c>
      <c r="DZ127" s="11">
        <f t="shared" si="122"/>
        <v>0</v>
      </c>
      <c r="EA127" s="10">
        <f t="shared" si="122"/>
        <v>0</v>
      </c>
      <c r="EB127" s="7">
        <f t="shared" si="122"/>
        <v>6</v>
      </c>
      <c r="EC127" s="7">
        <f t="shared" si="122"/>
        <v>6</v>
      </c>
      <c r="ED127" s="11">
        <f t="shared" ref="ED127:FI127" si="123">SUM(ED126:ED126)</f>
        <v>0</v>
      </c>
      <c r="EE127" s="10">
        <f t="shared" si="123"/>
        <v>0</v>
      </c>
      <c r="EF127" s="11">
        <f t="shared" si="123"/>
        <v>0</v>
      </c>
      <c r="EG127" s="10">
        <f t="shared" si="123"/>
        <v>0</v>
      </c>
      <c r="EH127" s="7">
        <f t="shared" si="123"/>
        <v>0</v>
      </c>
      <c r="EI127" s="11">
        <f t="shared" si="123"/>
        <v>0</v>
      </c>
      <c r="EJ127" s="10">
        <f t="shared" si="123"/>
        <v>0</v>
      </c>
      <c r="EK127" s="11">
        <f t="shared" si="123"/>
        <v>0</v>
      </c>
      <c r="EL127" s="10">
        <f t="shared" si="123"/>
        <v>0</v>
      </c>
      <c r="EM127" s="11">
        <f t="shared" si="123"/>
        <v>0</v>
      </c>
      <c r="EN127" s="10">
        <f t="shared" si="123"/>
        <v>0</v>
      </c>
      <c r="EO127" s="11">
        <f t="shared" si="123"/>
        <v>0</v>
      </c>
      <c r="EP127" s="10">
        <f t="shared" si="123"/>
        <v>0</v>
      </c>
      <c r="EQ127" s="11">
        <f t="shared" si="123"/>
        <v>0</v>
      </c>
      <c r="ER127" s="10">
        <f t="shared" si="123"/>
        <v>0</v>
      </c>
      <c r="ES127" s="11">
        <f t="shared" si="123"/>
        <v>0</v>
      </c>
      <c r="ET127" s="10">
        <f t="shared" si="123"/>
        <v>0</v>
      </c>
      <c r="EU127" s="7">
        <f t="shared" si="123"/>
        <v>0</v>
      </c>
      <c r="EV127" s="7">
        <f t="shared" si="123"/>
        <v>0</v>
      </c>
      <c r="EW127" s="11">
        <f t="shared" si="123"/>
        <v>0</v>
      </c>
      <c r="EX127" s="10">
        <f t="shared" si="123"/>
        <v>0</v>
      </c>
      <c r="EY127" s="11">
        <f t="shared" si="123"/>
        <v>0</v>
      </c>
      <c r="EZ127" s="10">
        <f t="shared" si="123"/>
        <v>0</v>
      </c>
      <c r="FA127" s="7">
        <f t="shared" si="123"/>
        <v>0</v>
      </c>
      <c r="FB127" s="11">
        <f t="shared" si="123"/>
        <v>0</v>
      </c>
      <c r="FC127" s="10">
        <f t="shared" si="123"/>
        <v>0</v>
      </c>
      <c r="FD127" s="11">
        <f t="shared" si="123"/>
        <v>0</v>
      </c>
      <c r="FE127" s="10">
        <f t="shared" si="123"/>
        <v>0</v>
      </c>
      <c r="FF127" s="11">
        <f t="shared" si="123"/>
        <v>0</v>
      </c>
      <c r="FG127" s="10">
        <f t="shared" si="123"/>
        <v>0</v>
      </c>
      <c r="FH127" s="11">
        <f t="shared" si="123"/>
        <v>0</v>
      </c>
      <c r="FI127" s="10">
        <f t="shared" si="123"/>
        <v>0</v>
      </c>
      <c r="FJ127" s="11">
        <f t="shared" ref="FJ127:FO127" si="124">SUM(FJ126:FJ126)</f>
        <v>0</v>
      </c>
      <c r="FK127" s="10">
        <f t="shared" si="124"/>
        <v>0</v>
      </c>
      <c r="FL127" s="11">
        <f t="shared" si="124"/>
        <v>0</v>
      </c>
      <c r="FM127" s="10">
        <f t="shared" si="124"/>
        <v>0</v>
      </c>
      <c r="FN127" s="7">
        <f t="shared" si="124"/>
        <v>0</v>
      </c>
      <c r="FO127" s="7">
        <f t="shared" si="124"/>
        <v>0</v>
      </c>
    </row>
    <row r="128" spans="1:171" ht="20.100000000000001" customHeight="1" x14ac:dyDescent="0.25">
      <c r="A128" s="14" t="s">
        <v>258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4"/>
      <c r="FO128" s="15"/>
    </row>
    <row r="129" spans="1:171" x14ac:dyDescent="0.25">
      <c r="A129" s="6"/>
      <c r="B129" s="6"/>
      <c r="C129" s="6"/>
      <c r="D129" s="6" t="s">
        <v>259</v>
      </c>
      <c r="E129" s="3" t="s">
        <v>260</v>
      </c>
      <c r="F129" s="6">
        <f>COUNTIF(T129:FM129,"e")</f>
        <v>0</v>
      </c>
      <c r="G129" s="6">
        <f>COUNTIF(T129:FM129,"z")</f>
        <v>1</v>
      </c>
      <c r="H129" s="6">
        <f>SUM(I129:P129)</f>
        <v>0</v>
      </c>
      <c r="I129" s="6">
        <f>T129+AM129+BF129+BY129+CR129+DK129+ED129+EW129</f>
        <v>0</v>
      </c>
      <c r="J129" s="6">
        <f>V129+AO129+BH129+CA129+CT129+DM129+EF129+EY129</f>
        <v>0</v>
      </c>
      <c r="K129" s="6">
        <f>Y129+AR129+BK129+CD129+CW129+DP129+EI129+FB129</f>
        <v>0</v>
      </c>
      <c r="L129" s="6">
        <f>AA129+AT129+BM129+CF129+CY129+DR129+EK129+FD129</f>
        <v>0</v>
      </c>
      <c r="M129" s="6">
        <f>AC129+AV129+BO129+CH129+DA129+DT129+EM129+FF129</f>
        <v>0</v>
      </c>
      <c r="N129" s="6">
        <f>AE129+AX129+BQ129+CJ129+DC129+DV129+EO129+FH129</f>
        <v>0</v>
      </c>
      <c r="O129" s="6">
        <f>AG129+AZ129+BS129+CL129+DE129+DX129+EQ129+FJ129</f>
        <v>0</v>
      </c>
      <c r="P129" s="6">
        <f>AI129+BB129+BU129+CN129+DG129+DZ129+ES129+FL129</f>
        <v>0</v>
      </c>
      <c r="Q129" s="7">
        <f>AL129+BE129+BX129+CQ129+DJ129+EC129+EV129+FO129</f>
        <v>0</v>
      </c>
      <c r="R129" s="7">
        <f>AK129+BD129+BW129+CP129+DI129+EB129+EU129+FN129</f>
        <v>0</v>
      </c>
      <c r="S129" s="7">
        <v>0</v>
      </c>
      <c r="T129" s="11">
        <v>0</v>
      </c>
      <c r="U129" s="10" t="s">
        <v>60</v>
      </c>
      <c r="V129" s="11"/>
      <c r="W129" s="10"/>
      <c r="X129" s="7">
        <v>0</v>
      </c>
      <c r="Y129" s="11"/>
      <c r="Z129" s="10"/>
      <c r="AA129" s="11"/>
      <c r="AB129" s="10"/>
      <c r="AC129" s="11"/>
      <c r="AD129" s="10"/>
      <c r="AE129" s="11"/>
      <c r="AF129" s="10"/>
      <c r="AG129" s="11"/>
      <c r="AH129" s="10"/>
      <c r="AI129" s="11"/>
      <c r="AJ129" s="10"/>
      <c r="AK129" s="7"/>
      <c r="AL129" s="7">
        <f>X129+AK129</f>
        <v>0</v>
      </c>
      <c r="AM129" s="11"/>
      <c r="AN129" s="10"/>
      <c r="AO129" s="11"/>
      <c r="AP129" s="10"/>
      <c r="AQ129" s="7"/>
      <c r="AR129" s="11"/>
      <c r="AS129" s="10"/>
      <c r="AT129" s="11"/>
      <c r="AU129" s="10"/>
      <c r="AV129" s="11"/>
      <c r="AW129" s="10"/>
      <c r="AX129" s="11"/>
      <c r="AY129" s="10"/>
      <c r="AZ129" s="11"/>
      <c r="BA129" s="10"/>
      <c r="BB129" s="11"/>
      <c r="BC129" s="10"/>
      <c r="BD129" s="7"/>
      <c r="BE129" s="7">
        <f>AQ129+BD129</f>
        <v>0</v>
      </c>
      <c r="BF129" s="11"/>
      <c r="BG129" s="10"/>
      <c r="BH129" s="11"/>
      <c r="BI129" s="10"/>
      <c r="BJ129" s="7"/>
      <c r="BK129" s="11"/>
      <c r="BL129" s="10"/>
      <c r="BM129" s="11"/>
      <c r="BN129" s="10"/>
      <c r="BO129" s="11"/>
      <c r="BP129" s="10"/>
      <c r="BQ129" s="11"/>
      <c r="BR129" s="10"/>
      <c r="BS129" s="11"/>
      <c r="BT129" s="10"/>
      <c r="BU129" s="11"/>
      <c r="BV129" s="10"/>
      <c r="BW129" s="7"/>
      <c r="BX129" s="7">
        <f>BJ129+BW129</f>
        <v>0</v>
      </c>
      <c r="BY129" s="11"/>
      <c r="BZ129" s="10"/>
      <c r="CA129" s="11"/>
      <c r="CB129" s="10"/>
      <c r="CC129" s="7"/>
      <c r="CD129" s="11"/>
      <c r="CE129" s="10"/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7"/>
      <c r="CQ129" s="7">
        <f>CC129+CP129</f>
        <v>0</v>
      </c>
      <c r="CR129" s="11"/>
      <c r="CS129" s="10"/>
      <c r="CT129" s="11"/>
      <c r="CU129" s="10"/>
      <c r="CV129" s="7"/>
      <c r="CW129" s="11"/>
      <c r="CX129" s="10"/>
      <c r="CY129" s="11"/>
      <c r="CZ129" s="10"/>
      <c r="DA129" s="11"/>
      <c r="DB129" s="10"/>
      <c r="DC129" s="11"/>
      <c r="DD129" s="10"/>
      <c r="DE129" s="11"/>
      <c r="DF129" s="10"/>
      <c r="DG129" s="11"/>
      <c r="DH129" s="10"/>
      <c r="DI129" s="7"/>
      <c r="DJ129" s="7">
        <f>CV129+DI129</f>
        <v>0</v>
      </c>
      <c r="DK129" s="11"/>
      <c r="DL129" s="10"/>
      <c r="DM129" s="11"/>
      <c r="DN129" s="10"/>
      <c r="DO129" s="7"/>
      <c r="DP129" s="11"/>
      <c r="DQ129" s="10"/>
      <c r="DR129" s="11"/>
      <c r="DS129" s="10"/>
      <c r="DT129" s="11"/>
      <c r="DU129" s="10"/>
      <c r="DV129" s="11"/>
      <c r="DW129" s="10"/>
      <c r="DX129" s="11"/>
      <c r="DY129" s="10"/>
      <c r="DZ129" s="11"/>
      <c r="EA129" s="10"/>
      <c r="EB129" s="7"/>
      <c r="EC129" s="7">
        <f>DO129+EB129</f>
        <v>0</v>
      </c>
      <c r="ED129" s="11"/>
      <c r="EE129" s="10"/>
      <c r="EF129" s="11"/>
      <c r="EG129" s="10"/>
      <c r="EH129" s="7"/>
      <c r="EI129" s="11"/>
      <c r="EJ129" s="10"/>
      <c r="EK129" s="11"/>
      <c r="EL129" s="10"/>
      <c r="EM129" s="11"/>
      <c r="EN129" s="10"/>
      <c r="EO129" s="11"/>
      <c r="EP129" s="10"/>
      <c r="EQ129" s="11"/>
      <c r="ER129" s="10"/>
      <c r="ES129" s="11"/>
      <c r="ET129" s="10"/>
      <c r="EU129" s="7"/>
      <c r="EV129" s="7">
        <f>EH129+EU129</f>
        <v>0</v>
      </c>
      <c r="EW129" s="11"/>
      <c r="EX129" s="10"/>
      <c r="EY129" s="11"/>
      <c r="EZ129" s="10"/>
      <c r="FA129" s="7"/>
      <c r="FB129" s="11"/>
      <c r="FC129" s="10"/>
      <c r="FD129" s="11"/>
      <c r="FE129" s="10"/>
      <c r="FF129" s="11"/>
      <c r="FG129" s="10"/>
      <c r="FH129" s="11"/>
      <c r="FI129" s="10"/>
      <c r="FJ129" s="11"/>
      <c r="FK129" s="10"/>
      <c r="FL129" s="11"/>
      <c r="FM129" s="10"/>
      <c r="FN129" s="7"/>
      <c r="FO129" s="7">
        <f>FA129+FN129</f>
        <v>0</v>
      </c>
    </row>
    <row r="130" spans="1:171" x14ac:dyDescent="0.25">
      <c r="A130" s="6"/>
      <c r="B130" s="6"/>
      <c r="C130" s="6"/>
      <c r="D130" s="6" t="s">
        <v>261</v>
      </c>
      <c r="E130" s="3" t="s">
        <v>262</v>
      </c>
      <c r="F130" s="6">
        <f>COUNTIF(T130:FM130,"e")</f>
        <v>0</v>
      </c>
      <c r="G130" s="6">
        <f>COUNTIF(T130:FM130,"z")</f>
        <v>1</v>
      </c>
      <c r="H130" s="6">
        <f>SUM(I130:P130)</f>
        <v>4</v>
      </c>
      <c r="I130" s="6">
        <f>T130+AM130+BF130+BY130+CR130+DK130+ED130+EW130</f>
        <v>4</v>
      </c>
      <c r="J130" s="6">
        <f>V130+AO130+BH130+CA130+CT130+DM130+EF130+EY130</f>
        <v>0</v>
      </c>
      <c r="K130" s="6">
        <f>Y130+AR130+BK130+CD130+CW130+DP130+EI130+FB130</f>
        <v>0</v>
      </c>
      <c r="L130" s="6">
        <f>AA130+AT130+BM130+CF130+CY130+DR130+EK130+FD130</f>
        <v>0</v>
      </c>
      <c r="M130" s="6">
        <f>AC130+AV130+BO130+CH130+DA130+DT130+EM130+FF130</f>
        <v>0</v>
      </c>
      <c r="N130" s="6">
        <f>AE130+AX130+BQ130+CJ130+DC130+DV130+EO130+FH130</f>
        <v>0</v>
      </c>
      <c r="O130" s="6">
        <f>AG130+AZ130+BS130+CL130+DE130+DX130+EQ130+FJ130</f>
        <v>0</v>
      </c>
      <c r="P130" s="6">
        <f>AI130+BB130+BU130+CN130+DG130+DZ130+ES130+FL130</f>
        <v>0</v>
      </c>
      <c r="Q130" s="7">
        <f>AL130+BE130+BX130+CQ130+DJ130+EC130+EV130+FO130</f>
        <v>0</v>
      </c>
      <c r="R130" s="7">
        <f>AK130+BD130+BW130+CP130+DI130+EB130+EU130+FN130</f>
        <v>0</v>
      </c>
      <c r="S130" s="7">
        <v>0</v>
      </c>
      <c r="T130" s="11">
        <v>4</v>
      </c>
      <c r="U130" s="10" t="s">
        <v>60</v>
      </c>
      <c r="V130" s="11"/>
      <c r="W130" s="10"/>
      <c r="X130" s="7">
        <v>0</v>
      </c>
      <c r="Y130" s="11"/>
      <c r="Z130" s="10"/>
      <c r="AA130" s="11"/>
      <c r="AB130" s="10"/>
      <c r="AC130" s="11"/>
      <c r="AD130" s="10"/>
      <c r="AE130" s="11"/>
      <c r="AF130" s="10"/>
      <c r="AG130" s="11"/>
      <c r="AH130" s="10"/>
      <c r="AI130" s="11"/>
      <c r="AJ130" s="10"/>
      <c r="AK130" s="7"/>
      <c r="AL130" s="7">
        <f>X130+AK130</f>
        <v>0</v>
      </c>
      <c r="AM130" s="11"/>
      <c r="AN130" s="10"/>
      <c r="AO130" s="11"/>
      <c r="AP130" s="10"/>
      <c r="AQ130" s="7"/>
      <c r="AR130" s="11"/>
      <c r="AS130" s="10"/>
      <c r="AT130" s="11"/>
      <c r="AU130" s="10"/>
      <c r="AV130" s="11"/>
      <c r="AW130" s="10"/>
      <c r="AX130" s="11"/>
      <c r="AY130" s="10"/>
      <c r="AZ130" s="11"/>
      <c r="BA130" s="10"/>
      <c r="BB130" s="11"/>
      <c r="BC130" s="10"/>
      <c r="BD130" s="7"/>
      <c r="BE130" s="7">
        <f>AQ130+BD130</f>
        <v>0</v>
      </c>
      <c r="BF130" s="11"/>
      <c r="BG130" s="10"/>
      <c r="BH130" s="11"/>
      <c r="BI130" s="10"/>
      <c r="BJ130" s="7"/>
      <c r="BK130" s="11"/>
      <c r="BL130" s="10"/>
      <c r="BM130" s="11"/>
      <c r="BN130" s="10"/>
      <c r="BO130" s="11"/>
      <c r="BP130" s="10"/>
      <c r="BQ130" s="11"/>
      <c r="BR130" s="10"/>
      <c r="BS130" s="11"/>
      <c r="BT130" s="10"/>
      <c r="BU130" s="11"/>
      <c r="BV130" s="10"/>
      <c r="BW130" s="7"/>
      <c r="BX130" s="7">
        <f>BJ130+BW130</f>
        <v>0</v>
      </c>
      <c r="BY130" s="11"/>
      <c r="BZ130" s="10"/>
      <c r="CA130" s="11"/>
      <c r="CB130" s="10"/>
      <c r="CC130" s="7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7"/>
      <c r="CQ130" s="7">
        <f>CC130+CP130</f>
        <v>0</v>
      </c>
      <c r="CR130" s="11"/>
      <c r="CS130" s="10"/>
      <c r="CT130" s="11"/>
      <c r="CU130" s="10"/>
      <c r="CV130" s="7"/>
      <c r="CW130" s="11"/>
      <c r="CX130" s="10"/>
      <c r="CY130" s="11"/>
      <c r="CZ130" s="10"/>
      <c r="DA130" s="11"/>
      <c r="DB130" s="10"/>
      <c r="DC130" s="11"/>
      <c r="DD130" s="10"/>
      <c r="DE130" s="11"/>
      <c r="DF130" s="10"/>
      <c r="DG130" s="11"/>
      <c r="DH130" s="10"/>
      <c r="DI130" s="7"/>
      <c r="DJ130" s="7">
        <f>CV130+DI130</f>
        <v>0</v>
      </c>
      <c r="DK130" s="11"/>
      <c r="DL130" s="10"/>
      <c r="DM130" s="11"/>
      <c r="DN130" s="10"/>
      <c r="DO130" s="7"/>
      <c r="DP130" s="11"/>
      <c r="DQ130" s="10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7"/>
      <c r="EC130" s="7">
        <f>DO130+EB130</f>
        <v>0</v>
      </c>
      <c r="ED130" s="11"/>
      <c r="EE130" s="10"/>
      <c r="EF130" s="11"/>
      <c r="EG130" s="10"/>
      <c r="EH130" s="7"/>
      <c r="EI130" s="11"/>
      <c r="EJ130" s="10"/>
      <c r="EK130" s="11"/>
      <c r="EL130" s="10"/>
      <c r="EM130" s="11"/>
      <c r="EN130" s="10"/>
      <c r="EO130" s="11"/>
      <c r="EP130" s="10"/>
      <c r="EQ130" s="11"/>
      <c r="ER130" s="10"/>
      <c r="ES130" s="11"/>
      <c r="ET130" s="10"/>
      <c r="EU130" s="7"/>
      <c r="EV130" s="7">
        <f>EH130+EU130</f>
        <v>0</v>
      </c>
      <c r="EW130" s="11"/>
      <c r="EX130" s="10"/>
      <c r="EY130" s="11"/>
      <c r="EZ130" s="10"/>
      <c r="FA130" s="7"/>
      <c r="FB130" s="11"/>
      <c r="FC130" s="10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7"/>
      <c r="FO130" s="7">
        <f>FA130+FN130</f>
        <v>0</v>
      </c>
    </row>
    <row r="131" spans="1:171" x14ac:dyDescent="0.25">
      <c r="A131" s="6"/>
      <c r="B131" s="6"/>
      <c r="C131" s="6"/>
      <c r="D131" s="6" t="s">
        <v>263</v>
      </c>
      <c r="E131" s="3" t="s">
        <v>264</v>
      </c>
      <c r="F131" s="6">
        <f>COUNTIF(T131:FM131,"e")</f>
        <v>0</v>
      </c>
      <c r="G131" s="6">
        <f>COUNTIF(T131:FM131,"z")</f>
        <v>1</v>
      </c>
      <c r="H131" s="6">
        <f>SUM(I131:P131)</f>
        <v>2</v>
      </c>
      <c r="I131" s="6">
        <f>T131+AM131+BF131+BY131+CR131+DK131+ED131+EW131</f>
        <v>2</v>
      </c>
      <c r="J131" s="6">
        <f>V131+AO131+BH131+CA131+CT131+DM131+EF131+EY131</f>
        <v>0</v>
      </c>
      <c r="K131" s="6">
        <f>Y131+AR131+BK131+CD131+CW131+DP131+EI131+FB131</f>
        <v>0</v>
      </c>
      <c r="L131" s="6">
        <f>AA131+AT131+BM131+CF131+CY131+DR131+EK131+FD131</f>
        <v>0</v>
      </c>
      <c r="M131" s="6">
        <f>AC131+AV131+BO131+CH131+DA131+DT131+EM131+FF131</f>
        <v>0</v>
      </c>
      <c r="N131" s="6">
        <f>AE131+AX131+BQ131+CJ131+DC131+DV131+EO131+FH131</f>
        <v>0</v>
      </c>
      <c r="O131" s="6">
        <f>AG131+AZ131+BS131+CL131+DE131+DX131+EQ131+FJ131</f>
        <v>0</v>
      </c>
      <c r="P131" s="6">
        <f>AI131+BB131+BU131+CN131+DG131+DZ131+ES131+FL131</f>
        <v>0</v>
      </c>
      <c r="Q131" s="7">
        <f>AL131+BE131+BX131+CQ131+DJ131+EC131+EV131+FO131</f>
        <v>0</v>
      </c>
      <c r="R131" s="7">
        <f>AK131+BD131+BW131+CP131+DI131+EB131+EU131+FN131</f>
        <v>0</v>
      </c>
      <c r="S131" s="7">
        <v>0</v>
      </c>
      <c r="T131" s="11"/>
      <c r="U131" s="10"/>
      <c r="V131" s="11"/>
      <c r="W131" s="10"/>
      <c r="X131" s="7"/>
      <c r="Y131" s="11"/>
      <c r="Z131" s="10"/>
      <c r="AA131" s="11"/>
      <c r="AB131" s="10"/>
      <c r="AC131" s="11"/>
      <c r="AD131" s="10"/>
      <c r="AE131" s="11"/>
      <c r="AF131" s="10"/>
      <c r="AG131" s="11"/>
      <c r="AH131" s="10"/>
      <c r="AI131" s="11"/>
      <c r="AJ131" s="10"/>
      <c r="AK131" s="7"/>
      <c r="AL131" s="7">
        <f>X131+AK131</f>
        <v>0</v>
      </c>
      <c r="AM131" s="11"/>
      <c r="AN131" s="10"/>
      <c r="AO131" s="11"/>
      <c r="AP131" s="10"/>
      <c r="AQ131" s="7"/>
      <c r="AR131" s="11"/>
      <c r="AS131" s="10"/>
      <c r="AT131" s="11"/>
      <c r="AU131" s="10"/>
      <c r="AV131" s="11"/>
      <c r="AW131" s="10"/>
      <c r="AX131" s="11"/>
      <c r="AY131" s="10"/>
      <c r="AZ131" s="11"/>
      <c r="BA131" s="10"/>
      <c r="BB131" s="11"/>
      <c r="BC131" s="10"/>
      <c r="BD131" s="7"/>
      <c r="BE131" s="7">
        <f>AQ131+BD131</f>
        <v>0</v>
      </c>
      <c r="BF131" s="11"/>
      <c r="BG131" s="10"/>
      <c r="BH131" s="11"/>
      <c r="BI131" s="10"/>
      <c r="BJ131" s="7"/>
      <c r="BK131" s="11"/>
      <c r="BL131" s="10"/>
      <c r="BM131" s="11"/>
      <c r="BN131" s="10"/>
      <c r="BO131" s="11"/>
      <c r="BP131" s="10"/>
      <c r="BQ131" s="11"/>
      <c r="BR131" s="10"/>
      <c r="BS131" s="11"/>
      <c r="BT131" s="10"/>
      <c r="BU131" s="11"/>
      <c r="BV131" s="10"/>
      <c r="BW131" s="7"/>
      <c r="BX131" s="7">
        <f>BJ131+BW131</f>
        <v>0</v>
      </c>
      <c r="BY131" s="11"/>
      <c r="BZ131" s="10"/>
      <c r="CA131" s="11"/>
      <c r="CB131" s="10"/>
      <c r="CC131" s="7"/>
      <c r="CD131" s="11"/>
      <c r="CE131" s="10"/>
      <c r="CF131" s="11"/>
      <c r="CG131" s="10"/>
      <c r="CH131" s="11"/>
      <c r="CI131" s="10"/>
      <c r="CJ131" s="11"/>
      <c r="CK131" s="10"/>
      <c r="CL131" s="11"/>
      <c r="CM131" s="10"/>
      <c r="CN131" s="11"/>
      <c r="CO131" s="10"/>
      <c r="CP131" s="7"/>
      <c r="CQ131" s="7">
        <f>CC131+CP131</f>
        <v>0</v>
      </c>
      <c r="CR131" s="11"/>
      <c r="CS131" s="10"/>
      <c r="CT131" s="11"/>
      <c r="CU131" s="10"/>
      <c r="CV131" s="7"/>
      <c r="CW131" s="11"/>
      <c r="CX131" s="10"/>
      <c r="CY131" s="11"/>
      <c r="CZ131" s="10"/>
      <c r="DA131" s="11"/>
      <c r="DB131" s="10"/>
      <c r="DC131" s="11"/>
      <c r="DD131" s="10"/>
      <c r="DE131" s="11"/>
      <c r="DF131" s="10"/>
      <c r="DG131" s="11"/>
      <c r="DH131" s="10"/>
      <c r="DI131" s="7"/>
      <c r="DJ131" s="7">
        <f>CV131+DI131</f>
        <v>0</v>
      </c>
      <c r="DK131" s="11"/>
      <c r="DL131" s="10"/>
      <c r="DM131" s="11"/>
      <c r="DN131" s="10"/>
      <c r="DO131" s="7"/>
      <c r="DP131" s="11"/>
      <c r="DQ131" s="10"/>
      <c r="DR131" s="11"/>
      <c r="DS131" s="10"/>
      <c r="DT131" s="11"/>
      <c r="DU131" s="10"/>
      <c r="DV131" s="11"/>
      <c r="DW131" s="10"/>
      <c r="DX131" s="11"/>
      <c r="DY131" s="10"/>
      <c r="DZ131" s="11"/>
      <c r="EA131" s="10"/>
      <c r="EB131" s="7"/>
      <c r="EC131" s="7">
        <f>DO131+EB131</f>
        <v>0</v>
      </c>
      <c r="ED131" s="11">
        <v>2</v>
      </c>
      <c r="EE131" s="10" t="s">
        <v>60</v>
      </c>
      <c r="EF131" s="11"/>
      <c r="EG131" s="10"/>
      <c r="EH131" s="7">
        <v>0</v>
      </c>
      <c r="EI131" s="11"/>
      <c r="EJ131" s="10"/>
      <c r="EK131" s="11"/>
      <c r="EL131" s="10"/>
      <c r="EM131" s="11"/>
      <c r="EN131" s="10"/>
      <c r="EO131" s="11"/>
      <c r="EP131" s="10"/>
      <c r="EQ131" s="11"/>
      <c r="ER131" s="10"/>
      <c r="ES131" s="11"/>
      <c r="ET131" s="10"/>
      <c r="EU131" s="7"/>
      <c r="EV131" s="7">
        <f>EH131+EU131</f>
        <v>0</v>
      </c>
      <c r="EW131" s="11"/>
      <c r="EX131" s="10"/>
      <c r="EY131" s="11"/>
      <c r="EZ131" s="10"/>
      <c r="FA131" s="7"/>
      <c r="FB131" s="11"/>
      <c r="FC131" s="10"/>
      <c r="FD131" s="11"/>
      <c r="FE131" s="10"/>
      <c r="FF131" s="11"/>
      <c r="FG131" s="10"/>
      <c r="FH131" s="11"/>
      <c r="FI131" s="10"/>
      <c r="FJ131" s="11"/>
      <c r="FK131" s="10"/>
      <c r="FL131" s="11"/>
      <c r="FM131" s="10"/>
      <c r="FN131" s="7"/>
      <c r="FO131" s="7">
        <f>FA131+FN131</f>
        <v>0</v>
      </c>
    </row>
    <row r="132" spans="1:171" ht="15.9" customHeight="1" x14ac:dyDescent="0.25">
      <c r="A132" s="6"/>
      <c r="B132" s="6"/>
      <c r="C132" s="6"/>
      <c r="D132" s="6"/>
      <c r="E132" s="6" t="s">
        <v>79</v>
      </c>
      <c r="F132" s="6">
        <f t="shared" ref="F132:AK132" si="125">SUM(F129:F131)</f>
        <v>0</v>
      </c>
      <c r="G132" s="6">
        <f t="shared" si="125"/>
        <v>3</v>
      </c>
      <c r="H132" s="6">
        <f t="shared" si="125"/>
        <v>6</v>
      </c>
      <c r="I132" s="6">
        <f t="shared" si="125"/>
        <v>6</v>
      </c>
      <c r="J132" s="6">
        <f t="shared" si="125"/>
        <v>0</v>
      </c>
      <c r="K132" s="6">
        <f t="shared" si="125"/>
        <v>0</v>
      </c>
      <c r="L132" s="6">
        <f t="shared" si="125"/>
        <v>0</v>
      </c>
      <c r="M132" s="6">
        <f t="shared" si="125"/>
        <v>0</v>
      </c>
      <c r="N132" s="6">
        <f t="shared" si="125"/>
        <v>0</v>
      </c>
      <c r="O132" s="6">
        <f t="shared" si="125"/>
        <v>0</v>
      </c>
      <c r="P132" s="6">
        <f t="shared" si="125"/>
        <v>0</v>
      </c>
      <c r="Q132" s="7">
        <f t="shared" si="125"/>
        <v>0</v>
      </c>
      <c r="R132" s="7">
        <f t="shared" si="125"/>
        <v>0</v>
      </c>
      <c r="S132" s="7">
        <f t="shared" si="125"/>
        <v>0</v>
      </c>
      <c r="T132" s="11">
        <f t="shared" si="125"/>
        <v>4</v>
      </c>
      <c r="U132" s="10">
        <f t="shared" si="125"/>
        <v>0</v>
      </c>
      <c r="V132" s="11">
        <f t="shared" si="125"/>
        <v>0</v>
      </c>
      <c r="W132" s="10">
        <f t="shared" si="125"/>
        <v>0</v>
      </c>
      <c r="X132" s="7">
        <f t="shared" si="125"/>
        <v>0</v>
      </c>
      <c r="Y132" s="11">
        <f t="shared" si="125"/>
        <v>0</v>
      </c>
      <c r="Z132" s="10">
        <f t="shared" si="125"/>
        <v>0</v>
      </c>
      <c r="AA132" s="11">
        <f t="shared" si="125"/>
        <v>0</v>
      </c>
      <c r="AB132" s="10">
        <f t="shared" si="125"/>
        <v>0</v>
      </c>
      <c r="AC132" s="11">
        <f t="shared" si="125"/>
        <v>0</v>
      </c>
      <c r="AD132" s="10">
        <f t="shared" si="125"/>
        <v>0</v>
      </c>
      <c r="AE132" s="11">
        <f t="shared" si="125"/>
        <v>0</v>
      </c>
      <c r="AF132" s="10">
        <f t="shared" si="125"/>
        <v>0</v>
      </c>
      <c r="AG132" s="11">
        <f t="shared" si="125"/>
        <v>0</v>
      </c>
      <c r="AH132" s="10">
        <f t="shared" si="125"/>
        <v>0</v>
      </c>
      <c r="AI132" s="11">
        <f t="shared" si="125"/>
        <v>0</v>
      </c>
      <c r="AJ132" s="10">
        <f t="shared" si="125"/>
        <v>0</v>
      </c>
      <c r="AK132" s="7">
        <f t="shared" si="125"/>
        <v>0</v>
      </c>
      <c r="AL132" s="7">
        <f t="shared" ref="AL132:BQ132" si="126">SUM(AL129:AL131)</f>
        <v>0</v>
      </c>
      <c r="AM132" s="11">
        <f t="shared" si="126"/>
        <v>0</v>
      </c>
      <c r="AN132" s="10">
        <f t="shared" si="126"/>
        <v>0</v>
      </c>
      <c r="AO132" s="11">
        <f t="shared" si="126"/>
        <v>0</v>
      </c>
      <c r="AP132" s="10">
        <f t="shared" si="126"/>
        <v>0</v>
      </c>
      <c r="AQ132" s="7">
        <f t="shared" si="126"/>
        <v>0</v>
      </c>
      <c r="AR132" s="11">
        <f t="shared" si="126"/>
        <v>0</v>
      </c>
      <c r="AS132" s="10">
        <f t="shared" si="126"/>
        <v>0</v>
      </c>
      <c r="AT132" s="11">
        <f t="shared" si="126"/>
        <v>0</v>
      </c>
      <c r="AU132" s="10">
        <f t="shared" si="126"/>
        <v>0</v>
      </c>
      <c r="AV132" s="11">
        <f t="shared" si="126"/>
        <v>0</v>
      </c>
      <c r="AW132" s="10">
        <f t="shared" si="126"/>
        <v>0</v>
      </c>
      <c r="AX132" s="11">
        <f t="shared" si="126"/>
        <v>0</v>
      </c>
      <c r="AY132" s="10">
        <f t="shared" si="126"/>
        <v>0</v>
      </c>
      <c r="AZ132" s="11">
        <f t="shared" si="126"/>
        <v>0</v>
      </c>
      <c r="BA132" s="10">
        <f t="shared" si="126"/>
        <v>0</v>
      </c>
      <c r="BB132" s="11">
        <f t="shared" si="126"/>
        <v>0</v>
      </c>
      <c r="BC132" s="10">
        <f t="shared" si="126"/>
        <v>0</v>
      </c>
      <c r="BD132" s="7">
        <f t="shared" si="126"/>
        <v>0</v>
      </c>
      <c r="BE132" s="7">
        <f t="shared" si="126"/>
        <v>0</v>
      </c>
      <c r="BF132" s="11">
        <f t="shared" si="126"/>
        <v>0</v>
      </c>
      <c r="BG132" s="10">
        <f t="shared" si="126"/>
        <v>0</v>
      </c>
      <c r="BH132" s="11">
        <f t="shared" si="126"/>
        <v>0</v>
      </c>
      <c r="BI132" s="10">
        <f t="shared" si="126"/>
        <v>0</v>
      </c>
      <c r="BJ132" s="7">
        <f t="shared" si="126"/>
        <v>0</v>
      </c>
      <c r="BK132" s="11">
        <f t="shared" si="126"/>
        <v>0</v>
      </c>
      <c r="BL132" s="10">
        <f t="shared" si="126"/>
        <v>0</v>
      </c>
      <c r="BM132" s="11">
        <f t="shared" si="126"/>
        <v>0</v>
      </c>
      <c r="BN132" s="10">
        <f t="shared" si="126"/>
        <v>0</v>
      </c>
      <c r="BO132" s="11">
        <f t="shared" si="126"/>
        <v>0</v>
      </c>
      <c r="BP132" s="10">
        <f t="shared" si="126"/>
        <v>0</v>
      </c>
      <c r="BQ132" s="11">
        <f t="shared" si="126"/>
        <v>0</v>
      </c>
      <c r="BR132" s="10">
        <f t="shared" ref="BR132:CW132" si="127">SUM(BR129:BR131)</f>
        <v>0</v>
      </c>
      <c r="BS132" s="11">
        <f t="shared" si="127"/>
        <v>0</v>
      </c>
      <c r="BT132" s="10">
        <f t="shared" si="127"/>
        <v>0</v>
      </c>
      <c r="BU132" s="11">
        <f t="shared" si="127"/>
        <v>0</v>
      </c>
      <c r="BV132" s="10">
        <f t="shared" si="127"/>
        <v>0</v>
      </c>
      <c r="BW132" s="7">
        <f t="shared" si="127"/>
        <v>0</v>
      </c>
      <c r="BX132" s="7">
        <f t="shared" si="127"/>
        <v>0</v>
      </c>
      <c r="BY132" s="11">
        <f t="shared" si="127"/>
        <v>0</v>
      </c>
      <c r="BZ132" s="10">
        <f t="shared" si="127"/>
        <v>0</v>
      </c>
      <c r="CA132" s="11">
        <f t="shared" si="127"/>
        <v>0</v>
      </c>
      <c r="CB132" s="10">
        <f t="shared" si="127"/>
        <v>0</v>
      </c>
      <c r="CC132" s="7">
        <f t="shared" si="127"/>
        <v>0</v>
      </c>
      <c r="CD132" s="11">
        <f t="shared" si="127"/>
        <v>0</v>
      </c>
      <c r="CE132" s="10">
        <f t="shared" si="127"/>
        <v>0</v>
      </c>
      <c r="CF132" s="11">
        <f t="shared" si="127"/>
        <v>0</v>
      </c>
      <c r="CG132" s="10">
        <f t="shared" si="127"/>
        <v>0</v>
      </c>
      <c r="CH132" s="11">
        <f t="shared" si="127"/>
        <v>0</v>
      </c>
      <c r="CI132" s="10">
        <f t="shared" si="127"/>
        <v>0</v>
      </c>
      <c r="CJ132" s="11">
        <f t="shared" si="127"/>
        <v>0</v>
      </c>
      <c r="CK132" s="10">
        <f t="shared" si="127"/>
        <v>0</v>
      </c>
      <c r="CL132" s="11">
        <f t="shared" si="127"/>
        <v>0</v>
      </c>
      <c r="CM132" s="10">
        <f t="shared" si="127"/>
        <v>0</v>
      </c>
      <c r="CN132" s="11">
        <f t="shared" si="127"/>
        <v>0</v>
      </c>
      <c r="CO132" s="10">
        <f t="shared" si="127"/>
        <v>0</v>
      </c>
      <c r="CP132" s="7">
        <f t="shared" si="127"/>
        <v>0</v>
      </c>
      <c r="CQ132" s="7">
        <f t="shared" si="127"/>
        <v>0</v>
      </c>
      <c r="CR132" s="11">
        <f t="shared" si="127"/>
        <v>0</v>
      </c>
      <c r="CS132" s="10">
        <f t="shared" si="127"/>
        <v>0</v>
      </c>
      <c r="CT132" s="11">
        <f t="shared" si="127"/>
        <v>0</v>
      </c>
      <c r="CU132" s="10">
        <f t="shared" si="127"/>
        <v>0</v>
      </c>
      <c r="CV132" s="7">
        <f t="shared" si="127"/>
        <v>0</v>
      </c>
      <c r="CW132" s="11">
        <f t="shared" si="127"/>
        <v>0</v>
      </c>
      <c r="CX132" s="10">
        <f t="shared" ref="CX132:EC132" si="128">SUM(CX129:CX131)</f>
        <v>0</v>
      </c>
      <c r="CY132" s="11">
        <f t="shared" si="128"/>
        <v>0</v>
      </c>
      <c r="CZ132" s="10">
        <f t="shared" si="128"/>
        <v>0</v>
      </c>
      <c r="DA132" s="11">
        <f t="shared" si="128"/>
        <v>0</v>
      </c>
      <c r="DB132" s="10">
        <f t="shared" si="128"/>
        <v>0</v>
      </c>
      <c r="DC132" s="11">
        <f t="shared" si="128"/>
        <v>0</v>
      </c>
      <c r="DD132" s="10">
        <f t="shared" si="128"/>
        <v>0</v>
      </c>
      <c r="DE132" s="11">
        <f t="shared" si="128"/>
        <v>0</v>
      </c>
      <c r="DF132" s="10">
        <f t="shared" si="128"/>
        <v>0</v>
      </c>
      <c r="DG132" s="11">
        <f t="shared" si="128"/>
        <v>0</v>
      </c>
      <c r="DH132" s="10">
        <f t="shared" si="128"/>
        <v>0</v>
      </c>
      <c r="DI132" s="7">
        <f t="shared" si="128"/>
        <v>0</v>
      </c>
      <c r="DJ132" s="7">
        <f t="shared" si="128"/>
        <v>0</v>
      </c>
      <c r="DK132" s="11">
        <f t="shared" si="128"/>
        <v>0</v>
      </c>
      <c r="DL132" s="10">
        <f t="shared" si="128"/>
        <v>0</v>
      </c>
      <c r="DM132" s="11">
        <f t="shared" si="128"/>
        <v>0</v>
      </c>
      <c r="DN132" s="10">
        <f t="shared" si="128"/>
        <v>0</v>
      </c>
      <c r="DO132" s="7">
        <f t="shared" si="128"/>
        <v>0</v>
      </c>
      <c r="DP132" s="11">
        <f t="shared" si="128"/>
        <v>0</v>
      </c>
      <c r="DQ132" s="10">
        <f t="shared" si="128"/>
        <v>0</v>
      </c>
      <c r="DR132" s="11">
        <f t="shared" si="128"/>
        <v>0</v>
      </c>
      <c r="DS132" s="10">
        <f t="shared" si="128"/>
        <v>0</v>
      </c>
      <c r="DT132" s="11">
        <f t="shared" si="128"/>
        <v>0</v>
      </c>
      <c r="DU132" s="10">
        <f t="shared" si="128"/>
        <v>0</v>
      </c>
      <c r="DV132" s="11">
        <f t="shared" si="128"/>
        <v>0</v>
      </c>
      <c r="DW132" s="10">
        <f t="shared" si="128"/>
        <v>0</v>
      </c>
      <c r="DX132" s="11">
        <f t="shared" si="128"/>
        <v>0</v>
      </c>
      <c r="DY132" s="10">
        <f t="shared" si="128"/>
        <v>0</v>
      </c>
      <c r="DZ132" s="11">
        <f t="shared" si="128"/>
        <v>0</v>
      </c>
      <c r="EA132" s="10">
        <f t="shared" si="128"/>
        <v>0</v>
      </c>
      <c r="EB132" s="7">
        <f t="shared" si="128"/>
        <v>0</v>
      </c>
      <c r="EC132" s="7">
        <f t="shared" si="128"/>
        <v>0</v>
      </c>
      <c r="ED132" s="11">
        <f t="shared" ref="ED132:FI132" si="129">SUM(ED129:ED131)</f>
        <v>2</v>
      </c>
      <c r="EE132" s="10">
        <f t="shared" si="129"/>
        <v>0</v>
      </c>
      <c r="EF132" s="11">
        <f t="shared" si="129"/>
        <v>0</v>
      </c>
      <c r="EG132" s="10">
        <f t="shared" si="129"/>
        <v>0</v>
      </c>
      <c r="EH132" s="7">
        <f t="shared" si="129"/>
        <v>0</v>
      </c>
      <c r="EI132" s="11">
        <f t="shared" si="129"/>
        <v>0</v>
      </c>
      <c r="EJ132" s="10">
        <f t="shared" si="129"/>
        <v>0</v>
      </c>
      <c r="EK132" s="11">
        <f t="shared" si="129"/>
        <v>0</v>
      </c>
      <c r="EL132" s="10">
        <f t="shared" si="129"/>
        <v>0</v>
      </c>
      <c r="EM132" s="11">
        <f t="shared" si="129"/>
        <v>0</v>
      </c>
      <c r="EN132" s="10">
        <f t="shared" si="129"/>
        <v>0</v>
      </c>
      <c r="EO132" s="11">
        <f t="shared" si="129"/>
        <v>0</v>
      </c>
      <c r="EP132" s="10">
        <f t="shared" si="129"/>
        <v>0</v>
      </c>
      <c r="EQ132" s="11">
        <f t="shared" si="129"/>
        <v>0</v>
      </c>
      <c r="ER132" s="10">
        <f t="shared" si="129"/>
        <v>0</v>
      </c>
      <c r="ES132" s="11">
        <f t="shared" si="129"/>
        <v>0</v>
      </c>
      <c r="ET132" s="10">
        <f t="shared" si="129"/>
        <v>0</v>
      </c>
      <c r="EU132" s="7">
        <f t="shared" si="129"/>
        <v>0</v>
      </c>
      <c r="EV132" s="7">
        <f t="shared" si="129"/>
        <v>0</v>
      </c>
      <c r="EW132" s="11">
        <f t="shared" si="129"/>
        <v>0</v>
      </c>
      <c r="EX132" s="10">
        <f t="shared" si="129"/>
        <v>0</v>
      </c>
      <c r="EY132" s="11">
        <f t="shared" si="129"/>
        <v>0</v>
      </c>
      <c r="EZ132" s="10">
        <f t="shared" si="129"/>
        <v>0</v>
      </c>
      <c r="FA132" s="7">
        <f t="shared" si="129"/>
        <v>0</v>
      </c>
      <c r="FB132" s="11">
        <f t="shared" si="129"/>
        <v>0</v>
      </c>
      <c r="FC132" s="10">
        <f t="shared" si="129"/>
        <v>0</v>
      </c>
      <c r="FD132" s="11">
        <f t="shared" si="129"/>
        <v>0</v>
      </c>
      <c r="FE132" s="10">
        <f t="shared" si="129"/>
        <v>0</v>
      </c>
      <c r="FF132" s="11">
        <f t="shared" si="129"/>
        <v>0</v>
      </c>
      <c r="FG132" s="10">
        <f t="shared" si="129"/>
        <v>0</v>
      </c>
      <c r="FH132" s="11">
        <f t="shared" si="129"/>
        <v>0</v>
      </c>
      <c r="FI132" s="10">
        <f t="shared" si="129"/>
        <v>0</v>
      </c>
      <c r="FJ132" s="11">
        <f t="shared" ref="FJ132:FO132" si="130">SUM(FJ129:FJ131)</f>
        <v>0</v>
      </c>
      <c r="FK132" s="10">
        <f t="shared" si="130"/>
        <v>0</v>
      </c>
      <c r="FL132" s="11">
        <f t="shared" si="130"/>
        <v>0</v>
      </c>
      <c r="FM132" s="10">
        <f t="shared" si="130"/>
        <v>0</v>
      </c>
      <c r="FN132" s="7">
        <f t="shared" si="130"/>
        <v>0</v>
      </c>
      <c r="FO132" s="7">
        <f t="shared" si="130"/>
        <v>0</v>
      </c>
    </row>
    <row r="133" spans="1:171" ht="20.100000000000001" customHeight="1" x14ac:dyDescent="0.25">
      <c r="A133" s="6"/>
      <c r="B133" s="6"/>
      <c r="C133" s="6"/>
      <c r="D133" s="6"/>
      <c r="E133" s="8" t="s">
        <v>265</v>
      </c>
      <c r="F133" s="6">
        <f>F27+F35+F91+F127+F132</f>
        <v>10</v>
      </c>
      <c r="G133" s="6">
        <f>G27+G35+G91+G127+G132</f>
        <v>131</v>
      </c>
      <c r="H133" s="6">
        <f t="shared" ref="H133:P133" si="131">H27+H35+H91+H132</f>
        <v>1529</v>
      </c>
      <c r="I133" s="6">
        <f t="shared" si="131"/>
        <v>768</v>
      </c>
      <c r="J133" s="6">
        <f t="shared" si="131"/>
        <v>363</v>
      </c>
      <c r="K133" s="6">
        <f t="shared" si="131"/>
        <v>271</v>
      </c>
      <c r="L133" s="6">
        <f t="shared" si="131"/>
        <v>100</v>
      </c>
      <c r="M133" s="6">
        <f t="shared" si="131"/>
        <v>15</v>
      </c>
      <c r="N133" s="6">
        <f t="shared" si="131"/>
        <v>0</v>
      </c>
      <c r="O133" s="6">
        <f t="shared" si="131"/>
        <v>0</v>
      </c>
      <c r="P133" s="6">
        <f t="shared" si="131"/>
        <v>12</v>
      </c>
      <c r="Q133" s="7">
        <f>Q27+Q35+Q91+Q127+Q132</f>
        <v>210</v>
      </c>
      <c r="R133" s="7">
        <f>R27+R35+R91+R127+R132</f>
        <v>69.599999999999994</v>
      </c>
      <c r="S133" s="7">
        <f>S27+S35+S91+S127+S132</f>
        <v>66.19999999999996</v>
      </c>
      <c r="T133" s="11">
        <f>T27+T35+T91+T132</f>
        <v>96</v>
      </c>
      <c r="U133" s="10">
        <f>U27+U35+U91+U132</f>
        <v>0</v>
      </c>
      <c r="V133" s="11">
        <f>V27+V35+V91+V132</f>
        <v>22</v>
      </c>
      <c r="W133" s="10">
        <f>W27+W35+W91+W132</f>
        <v>0</v>
      </c>
      <c r="X133" s="7">
        <f>X27+X35+X91+X127+X132</f>
        <v>17.899999999999999</v>
      </c>
      <c r="Y133" s="11">
        <f t="shared" ref="Y133:AJ133" si="132">Y27+Y35+Y91+Y132</f>
        <v>83</v>
      </c>
      <c r="Z133" s="10">
        <f t="shared" si="132"/>
        <v>0</v>
      </c>
      <c r="AA133" s="11">
        <f t="shared" si="132"/>
        <v>0</v>
      </c>
      <c r="AB133" s="10">
        <f t="shared" si="132"/>
        <v>0</v>
      </c>
      <c r="AC133" s="11">
        <f t="shared" si="132"/>
        <v>0</v>
      </c>
      <c r="AD133" s="10">
        <f t="shared" si="132"/>
        <v>0</v>
      </c>
      <c r="AE133" s="11">
        <f t="shared" si="132"/>
        <v>0</v>
      </c>
      <c r="AF133" s="10">
        <f t="shared" si="132"/>
        <v>0</v>
      </c>
      <c r="AG133" s="11">
        <f t="shared" si="132"/>
        <v>0</v>
      </c>
      <c r="AH133" s="10">
        <f t="shared" si="132"/>
        <v>0</v>
      </c>
      <c r="AI133" s="11">
        <f t="shared" si="132"/>
        <v>0</v>
      </c>
      <c r="AJ133" s="10">
        <f t="shared" si="132"/>
        <v>0</v>
      </c>
      <c r="AK133" s="7">
        <f>AK27+AK35+AK91+AK127+AK132</f>
        <v>12.1</v>
      </c>
      <c r="AL133" s="7">
        <f>AL27+AL35+AL91+AL127+AL132</f>
        <v>30</v>
      </c>
      <c r="AM133" s="11">
        <f>AM27+AM35+AM91+AM132</f>
        <v>114</v>
      </c>
      <c r="AN133" s="10">
        <f>AN27+AN35+AN91+AN132</f>
        <v>0</v>
      </c>
      <c r="AO133" s="11">
        <f>AO27+AO35+AO91+AO132</f>
        <v>66</v>
      </c>
      <c r="AP133" s="10">
        <f>AP27+AP35+AP91+AP132</f>
        <v>0</v>
      </c>
      <c r="AQ133" s="7">
        <f>AQ27+AQ35+AQ91+AQ127+AQ132</f>
        <v>19.8</v>
      </c>
      <c r="AR133" s="11">
        <f t="shared" ref="AR133:BC133" si="133">AR27+AR35+AR91+AR132</f>
        <v>33</v>
      </c>
      <c r="AS133" s="10">
        <f t="shared" si="133"/>
        <v>0</v>
      </c>
      <c r="AT133" s="11">
        <f t="shared" si="133"/>
        <v>0</v>
      </c>
      <c r="AU133" s="10">
        <f t="shared" si="133"/>
        <v>0</v>
      </c>
      <c r="AV133" s="11">
        <f t="shared" si="133"/>
        <v>0</v>
      </c>
      <c r="AW133" s="10">
        <f t="shared" si="133"/>
        <v>0</v>
      </c>
      <c r="AX133" s="11">
        <f t="shared" si="133"/>
        <v>0</v>
      </c>
      <c r="AY133" s="10">
        <f t="shared" si="133"/>
        <v>0</v>
      </c>
      <c r="AZ133" s="11">
        <f t="shared" si="133"/>
        <v>0</v>
      </c>
      <c r="BA133" s="10">
        <f t="shared" si="133"/>
        <v>0</v>
      </c>
      <c r="BB133" s="11">
        <f t="shared" si="133"/>
        <v>0</v>
      </c>
      <c r="BC133" s="10">
        <f t="shared" si="133"/>
        <v>0</v>
      </c>
      <c r="BD133" s="7">
        <f>BD27+BD35+BD91+BD127+BD132</f>
        <v>4.2</v>
      </c>
      <c r="BE133" s="7">
        <f>BE27+BE35+BE91+BE127+BE132</f>
        <v>24</v>
      </c>
      <c r="BF133" s="11">
        <f>BF27+BF35+BF91+BF132</f>
        <v>103</v>
      </c>
      <c r="BG133" s="10">
        <f>BG27+BG35+BG91+BG132</f>
        <v>0</v>
      </c>
      <c r="BH133" s="11">
        <f>BH27+BH35+BH91+BH132</f>
        <v>36</v>
      </c>
      <c r="BI133" s="10">
        <f>BI27+BI35+BI91+BI132</f>
        <v>0</v>
      </c>
      <c r="BJ133" s="7">
        <f>BJ27+BJ35+BJ91+BJ127+BJ132</f>
        <v>18</v>
      </c>
      <c r="BK133" s="11">
        <f t="shared" ref="BK133:BV133" si="134">BK27+BK35+BK91+BK132</f>
        <v>47</v>
      </c>
      <c r="BL133" s="10">
        <f t="shared" si="134"/>
        <v>0</v>
      </c>
      <c r="BM133" s="11">
        <f t="shared" si="134"/>
        <v>30</v>
      </c>
      <c r="BN133" s="10">
        <f t="shared" si="134"/>
        <v>0</v>
      </c>
      <c r="BO133" s="11">
        <f t="shared" si="134"/>
        <v>0</v>
      </c>
      <c r="BP133" s="10">
        <f t="shared" si="134"/>
        <v>0</v>
      </c>
      <c r="BQ133" s="11">
        <f t="shared" si="134"/>
        <v>0</v>
      </c>
      <c r="BR133" s="10">
        <f t="shared" si="134"/>
        <v>0</v>
      </c>
      <c r="BS133" s="11">
        <f t="shared" si="134"/>
        <v>0</v>
      </c>
      <c r="BT133" s="10">
        <f t="shared" si="134"/>
        <v>0</v>
      </c>
      <c r="BU133" s="11">
        <f t="shared" si="134"/>
        <v>0</v>
      </c>
      <c r="BV133" s="10">
        <f t="shared" si="134"/>
        <v>0</v>
      </c>
      <c r="BW133" s="7">
        <f>BW27+BW35+BW91+BW127+BW132</f>
        <v>8</v>
      </c>
      <c r="BX133" s="7">
        <f>BX27+BX35+BX91+BX127+BX132</f>
        <v>26</v>
      </c>
      <c r="BY133" s="11">
        <f>BY27+BY35+BY91+BY132</f>
        <v>111</v>
      </c>
      <c r="BZ133" s="10">
        <f>BZ27+BZ35+BZ91+BZ132</f>
        <v>0</v>
      </c>
      <c r="CA133" s="11">
        <f>CA27+CA35+CA91+CA132</f>
        <v>58</v>
      </c>
      <c r="CB133" s="10">
        <f>CB27+CB35+CB91+CB132</f>
        <v>0</v>
      </c>
      <c r="CC133" s="7">
        <f>CC27+CC35+CC91+CC127+CC132</f>
        <v>26</v>
      </c>
      <c r="CD133" s="11">
        <f t="shared" ref="CD133:CO133" si="135">CD27+CD35+CD91+CD132</f>
        <v>6</v>
      </c>
      <c r="CE133" s="10">
        <f t="shared" si="135"/>
        <v>0</v>
      </c>
      <c r="CF133" s="11">
        <f t="shared" si="135"/>
        <v>30</v>
      </c>
      <c r="CG133" s="10">
        <f t="shared" si="135"/>
        <v>0</v>
      </c>
      <c r="CH133" s="11">
        <f t="shared" si="135"/>
        <v>6</v>
      </c>
      <c r="CI133" s="10">
        <f t="shared" si="135"/>
        <v>0</v>
      </c>
      <c r="CJ133" s="11">
        <f t="shared" si="135"/>
        <v>0</v>
      </c>
      <c r="CK133" s="10">
        <f t="shared" si="135"/>
        <v>0</v>
      </c>
      <c r="CL133" s="11">
        <f t="shared" si="135"/>
        <v>0</v>
      </c>
      <c r="CM133" s="10">
        <f t="shared" si="135"/>
        <v>0</v>
      </c>
      <c r="CN133" s="11">
        <f t="shared" si="135"/>
        <v>0</v>
      </c>
      <c r="CO133" s="10">
        <f t="shared" si="135"/>
        <v>0</v>
      </c>
      <c r="CP133" s="7">
        <f>CP27+CP35+CP91+CP127+CP132</f>
        <v>4</v>
      </c>
      <c r="CQ133" s="7">
        <f>CQ27+CQ35+CQ91+CQ127+CQ132</f>
        <v>30</v>
      </c>
      <c r="CR133" s="11">
        <f>CR27+CR35+CR91+CR132</f>
        <v>87</v>
      </c>
      <c r="CS133" s="10">
        <f>CS27+CS35+CS91+CS132</f>
        <v>0</v>
      </c>
      <c r="CT133" s="11">
        <f>CT27+CT35+CT91+CT132</f>
        <v>41</v>
      </c>
      <c r="CU133" s="10">
        <f>CU27+CU35+CU91+CU132</f>
        <v>0</v>
      </c>
      <c r="CV133" s="7">
        <f>CV27+CV35+CV91+CV127+CV132</f>
        <v>17</v>
      </c>
      <c r="CW133" s="11">
        <f t="shared" ref="CW133:DH133" si="136">CW27+CW35+CW91+CW132</f>
        <v>51</v>
      </c>
      <c r="CX133" s="10">
        <f t="shared" si="136"/>
        <v>0</v>
      </c>
      <c r="CY133" s="11">
        <f t="shared" si="136"/>
        <v>40</v>
      </c>
      <c r="CZ133" s="10">
        <f t="shared" si="136"/>
        <v>0</v>
      </c>
      <c r="DA133" s="11">
        <f t="shared" si="136"/>
        <v>0</v>
      </c>
      <c r="DB133" s="10">
        <f t="shared" si="136"/>
        <v>0</v>
      </c>
      <c r="DC133" s="11">
        <f t="shared" si="136"/>
        <v>0</v>
      </c>
      <c r="DD133" s="10">
        <f t="shared" si="136"/>
        <v>0</v>
      </c>
      <c r="DE133" s="11">
        <f t="shared" si="136"/>
        <v>0</v>
      </c>
      <c r="DF133" s="10">
        <f t="shared" si="136"/>
        <v>0</v>
      </c>
      <c r="DG133" s="11">
        <f t="shared" si="136"/>
        <v>0</v>
      </c>
      <c r="DH133" s="10">
        <f t="shared" si="136"/>
        <v>0</v>
      </c>
      <c r="DI133" s="7">
        <f>DI27+DI35+DI91+DI127+DI132</f>
        <v>10</v>
      </c>
      <c r="DJ133" s="7">
        <f>DJ27+DJ35+DJ91+DJ127+DJ132</f>
        <v>27</v>
      </c>
      <c r="DK133" s="11">
        <f>DK27+DK35+DK91+DK132</f>
        <v>99</v>
      </c>
      <c r="DL133" s="10">
        <f>DL27+DL35+DL91+DL132</f>
        <v>0</v>
      </c>
      <c r="DM133" s="11">
        <f>DM27+DM35+DM91+DM132</f>
        <v>71</v>
      </c>
      <c r="DN133" s="10">
        <f>DN27+DN35+DN91+DN132</f>
        <v>0</v>
      </c>
      <c r="DO133" s="7">
        <f>DO27+DO35+DO91+DO127+DO132</f>
        <v>19.100000000000001</v>
      </c>
      <c r="DP133" s="11">
        <f t="shared" ref="DP133:EA133" si="137">DP27+DP35+DP91+DP132</f>
        <v>18</v>
      </c>
      <c r="DQ133" s="10">
        <f t="shared" si="137"/>
        <v>0</v>
      </c>
      <c r="DR133" s="11">
        <f t="shared" si="137"/>
        <v>0</v>
      </c>
      <c r="DS133" s="10">
        <f t="shared" si="137"/>
        <v>0</v>
      </c>
      <c r="DT133" s="11">
        <f t="shared" si="137"/>
        <v>9</v>
      </c>
      <c r="DU133" s="10">
        <f t="shared" si="137"/>
        <v>0</v>
      </c>
      <c r="DV133" s="11">
        <f t="shared" si="137"/>
        <v>0</v>
      </c>
      <c r="DW133" s="10">
        <f t="shared" si="137"/>
        <v>0</v>
      </c>
      <c r="DX133" s="11">
        <f t="shared" si="137"/>
        <v>0</v>
      </c>
      <c r="DY133" s="10">
        <f t="shared" si="137"/>
        <v>0</v>
      </c>
      <c r="DZ133" s="11">
        <f t="shared" si="137"/>
        <v>0</v>
      </c>
      <c r="EA133" s="10">
        <f t="shared" si="137"/>
        <v>0</v>
      </c>
      <c r="EB133" s="7">
        <f>EB27+EB35+EB91+EB127+EB132</f>
        <v>10.9</v>
      </c>
      <c r="EC133" s="7">
        <f>EC27+EC35+EC91+EC127+EC132</f>
        <v>30</v>
      </c>
      <c r="ED133" s="11">
        <f>ED27+ED35+ED91+ED132</f>
        <v>83</v>
      </c>
      <c r="EE133" s="10">
        <f>EE27+EE35+EE91+EE132</f>
        <v>0</v>
      </c>
      <c r="EF133" s="11">
        <f>EF27+EF35+EF91+EF132</f>
        <v>45</v>
      </c>
      <c r="EG133" s="10">
        <f>EG27+EG35+EG91+EG132</f>
        <v>0</v>
      </c>
      <c r="EH133" s="7">
        <f>EH27+EH35+EH91+EH127+EH132</f>
        <v>12.6</v>
      </c>
      <c r="EI133" s="11">
        <f t="shared" ref="EI133:ET133" si="138">EI27+EI35+EI91+EI132</f>
        <v>15</v>
      </c>
      <c r="EJ133" s="10">
        <f t="shared" si="138"/>
        <v>0</v>
      </c>
      <c r="EK133" s="11">
        <f t="shared" si="138"/>
        <v>0</v>
      </c>
      <c r="EL133" s="10">
        <f t="shared" si="138"/>
        <v>0</v>
      </c>
      <c r="EM133" s="11">
        <f t="shared" si="138"/>
        <v>0</v>
      </c>
      <c r="EN133" s="10">
        <f t="shared" si="138"/>
        <v>0</v>
      </c>
      <c r="EO133" s="11">
        <f t="shared" si="138"/>
        <v>0</v>
      </c>
      <c r="EP133" s="10">
        <f t="shared" si="138"/>
        <v>0</v>
      </c>
      <c r="EQ133" s="11">
        <f t="shared" si="138"/>
        <v>0</v>
      </c>
      <c r="ER133" s="10">
        <f t="shared" si="138"/>
        <v>0</v>
      </c>
      <c r="ES133" s="11">
        <f t="shared" si="138"/>
        <v>6</v>
      </c>
      <c r="ET133" s="10">
        <f t="shared" si="138"/>
        <v>0</v>
      </c>
      <c r="EU133" s="7">
        <f>EU27+EU35+EU91+EU127+EU132</f>
        <v>2.4</v>
      </c>
      <c r="EV133" s="7">
        <f>EV27+EV35+EV91+EV127+EV132</f>
        <v>15</v>
      </c>
      <c r="EW133" s="11">
        <f>EW27+EW35+EW91+EW132</f>
        <v>75</v>
      </c>
      <c r="EX133" s="10">
        <f>EX27+EX35+EX91+EX132</f>
        <v>0</v>
      </c>
      <c r="EY133" s="11">
        <f>EY27+EY35+EY91+EY132</f>
        <v>24</v>
      </c>
      <c r="EZ133" s="10">
        <f>EZ27+EZ35+EZ91+EZ132</f>
        <v>0</v>
      </c>
      <c r="FA133" s="7">
        <f>FA27+FA35+FA91+FA127+FA132</f>
        <v>10</v>
      </c>
      <c r="FB133" s="11">
        <f t="shared" ref="FB133:FM133" si="139">FB27+FB35+FB91+FB132</f>
        <v>18</v>
      </c>
      <c r="FC133" s="10">
        <f t="shared" si="139"/>
        <v>0</v>
      </c>
      <c r="FD133" s="11">
        <f t="shared" si="139"/>
        <v>0</v>
      </c>
      <c r="FE133" s="10">
        <f t="shared" si="139"/>
        <v>0</v>
      </c>
      <c r="FF133" s="11">
        <f t="shared" si="139"/>
        <v>0</v>
      </c>
      <c r="FG133" s="10">
        <f t="shared" si="139"/>
        <v>0</v>
      </c>
      <c r="FH133" s="11">
        <f t="shared" si="139"/>
        <v>0</v>
      </c>
      <c r="FI133" s="10">
        <f t="shared" si="139"/>
        <v>0</v>
      </c>
      <c r="FJ133" s="11">
        <f t="shared" si="139"/>
        <v>0</v>
      </c>
      <c r="FK133" s="10">
        <f t="shared" si="139"/>
        <v>0</v>
      </c>
      <c r="FL133" s="11">
        <f t="shared" si="139"/>
        <v>6</v>
      </c>
      <c r="FM133" s="10">
        <f t="shared" si="139"/>
        <v>0</v>
      </c>
      <c r="FN133" s="7">
        <f>FN27+FN35+FN91+FN127+FN132</f>
        <v>18</v>
      </c>
      <c r="FO133" s="7">
        <f>FO27+FO35+FO91+FO127+FO132</f>
        <v>28</v>
      </c>
    </row>
    <row r="135" spans="1:171" x14ac:dyDescent="0.25">
      <c r="D135" s="3" t="s">
        <v>22</v>
      </c>
      <c r="E135" s="3" t="s">
        <v>266</v>
      </c>
    </row>
    <row r="136" spans="1:171" x14ac:dyDescent="0.25">
      <c r="D136" s="3" t="s">
        <v>26</v>
      </c>
      <c r="E136" s="3" t="s">
        <v>267</v>
      </c>
    </row>
    <row r="137" spans="1:171" x14ac:dyDescent="0.25">
      <c r="D137" s="12" t="s">
        <v>32</v>
      </c>
      <c r="E137" s="12"/>
    </row>
    <row r="138" spans="1:171" x14ac:dyDescent="0.25">
      <c r="D138" s="3" t="s">
        <v>34</v>
      </c>
      <c r="E138" s="3" t="s">
        <v>268</v>
      </c>
    </row>
    <row r="139" spans="1:171" x14ac:dyDescent="0.25">
      <c r="D139" s="3" t="s">
        <v>35</v>
      </c>
      <c r="E139" s="3" t="s">
        <v>269</v>
      </c>
    </row>
    <row r="140" spans="1:171" x14ac:dyDescent="0.25">
      <c r="D140" s="12" t="s">
        <v>33</v>
      </c>
      <c r="E140" s="12"/>
    </row>
    <row r="141" spans="1:171" x14ac:dyDescent="0.25">
      <c r="D141" s="3" t="s">
        <v>36</v>
      </c>
      <c r="E141" s="3" t="s">
        <v>270</v>
      </c>
      <c r="M141" s="9"/>
      <c r="U141" s="9"/>
      <c r="AC141" s="9"/>
    </row>
    <row r="142" spans="1:171" x14ac:dyDescent="0.25">
      <c r="D142" s="3" t="s">
        <v>37</v>
      </c>
      <c r="E142" s="3" t="s">
        <v>271</v>
      </c>
    </row>
    <row r="143" spans="1:171" x14ac:dyDescent="0.25">
      <c r="D143" s="3" t="s">
        <v>38</v>
      </c>
      <c r="E143" s="3" t="s">
        <v>272</v>
      </c>
    </row>
    <row r="144" spans="1:171" x14ac:dyDescent="0.25">
      <c r="D144" s="3" t="s">
        <v>39</v>
      </c>
      <c r="E144" s="3" t="s">
        <v>273</v>
      </c>
    </row>
    <row r="145" spans="4:5" x14ac:dyDescent="0.25">
      <c r="D145" s="3" t="s">
        <v>40</v>
      </c>
      <c r="E145" s="3" t="s">
        <v>274</v>
      </c>
    </row>
    <row r="146" spans="4:5" x14ac:dyDescent="0.25">
      <c r="D146" s="3" t="s">
        <v>41</v>
      </c>
      <c r="E146" s="3" t="s">
        <v>275</v>
      </c>
    </row>
  </sheetData>
  <mergeCells count="169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CD14:CO14"/>
    <mergeCell ref="CD15:CE15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8:FO28"/>
    <mergeCell ref="A36:FO36"/>
    <mergeCell ref="A92:FO92"/>
    <mergeCell ref="A93:A96"/>
    <mergeCell ref="B93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D137:E137"/>
    <mergeCell ref="D140:E140"/>
    <mergeCell ref="A121:A122"/>
    <mergeCell ref="B121:B122"/>
    <mergeCell ref="A123:A124"/>
    <mergeCell ref="B123:B124"/>
    <mergeCell ref="A125:FO125"/>
    <mergeCell ref="A128:FO12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Odnawialne źródła energii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2021-06-01T18:40:25Z</dcterms:created>
  <dcterms:modified xsi:type="dcterms:W3CDTF">2021-06-01T18:40:25Z</dcterms:modified>
</cp:coreProperties>
</file>