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2B76F645-4327-4C37-BABE-DCF3440EE551}" xr6:coauthVersionLast="45" xr6:coauthVersionMax="45" xr10:uidLastSave="{00000000-0000-0000-0000-000000000000}"/>
  <bookViews>
    <workbookView xWindow="-108" yWindow="-108" windowWidth="23256" windowHeight="12576"/>
  </bookViews>
  <sheets>
    <sheet name="Architektura krajobraz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I17" i="1"/>
  <c r="H17" i="1"/>
  <c r="J17" i="1"/>
  <c r="K17" i="1"/>
  <c r="L17" i="1"/>
  <c r="L23" i="1"/>
  <c r="M17" i="1"/>
  <c r="N17" i="1"/>
  <c r="O17" i="1"/>
  <c r="O23" i="1"/>
  <c r="P17" i="1"/>
  <c r="P23" i="1"/>
  <c r="Q17" i="1"/>
  <c r="Q23" i="1"/>
  <c r="S17" i="1"/>
  <c r="AO17" i="1"/>
  <c r="F17" i="1"/>
  <c r="BJ17" i="1"/>
  <c r="CE17" i="1"/>
  <c r="CE23" i="1"/>
  <c r="CZ17" i="1"/>
  <c r="CZ23" i="1"/>
  <c r="I18" i="1"/>
  <c r="H18" i="1"/>
  <c r="J18" i="1"/>
  <c r="K18" i="1"/>
  <c r="L18" i="1"/>
  <c r="M18" i="1"/>
  <c r="N18" i="1"/>
  <c r="O18" i="1"/>
  <c r="P18" i="1"/>
  <c r="Q18" i="1"/>
  <c r="S18" i="1"/>
  <c r="AO18" i="1"/>
  <c r="G18" i="1"/>
  <c r="BJ18" i="1"/>
  <c r="R18" i="1"/>
  <c r="CE18" i="1"/>
  <c r="F18" i="1"/>
  <c r="CZ18" i="1"/>
  <c r="F19" i="1"/>
  <c r="I19" i="1"/>
  <c r="J19" i="1"/>
  <c r="K19" i="1"/>
  <c r="K23" i="1"/>
  <c r="L19" i="1"/>
  <c r="M19" i="1"/>
  <c r="M23" i="1"/>
  <c r="O19" i="1"/>
  <c r="P19" i="1"/>
  <c r="Q19" i="1"/>
  <c r="S19" i="1"/>
  <c r="S23" i="1"/>
  <c r="T19" i="1"/>
  <c r="T23" i="1"/>
  <c r="T82" i="1"/>
  <c r="AO19" i="1"/>
  <c r="R19" i="1"/>
  <c r="BA19" i="1"/>
  <c r="N19" i="1"/>
  <c r="N23" i="1"/>
  <c r="BI19" i="1"/>
  <c r="BJ19" i="1"/>
  <c r="CE19" i="1"/>
  <c r="CZ19" i="1"/>
  <c r="G20" i="1"/>
  <c r="I20" i="1"/>
  <c r="J20" i="1"/>
  <c r="K20" i="1"/>
  <c r="L20" i="1"/>
  <c r="M20" i="1"/>
  <c r="N20" i="1"/>
  <c r="O20" i="1"/>
  <c r="P20" i="1"/>
  <c r="H20" i="1"/>
  <c r="Q20" i="1"/>
  <c r="S20" i="1"/>
  <c r="AO20" i="1"/>
  <c r="F20" i="1"/>
  <c r="BJ20" i="1"/>
  <c r="CE20" i="1"/>
  <c r="CZ20" i="1"/>
  <c r="G21" i="1"/>
  <c r="J21" i="1"/>
  <c r="K21" i="1"/>
  <c r="L21" i="1"/>
  <c r="M21" i="1"/>
  <c r="N21" i="1"/>
  <c r="O21" i="1"/>
  <c r="P21" i="1"/>
  <c r="Q21" i="1"/>
  <c r="S21" i="1"/>
  <c r="T21" i="1"/>
  <c r="AO21" i="1"/>
  <c r="AP21" i="1"/>
  <c r="I21" i="1"/>
  <c r="H21" i="1"/>
  <c r="AX21" i="1"/>
  <c r="BJ21" i="1"/>
  <c r="BJ23" i="1"/>
  <c r="CE21" i="1"/>
  <c r="CZ21" i="1"/>
  <c r="G22" i="1"/>
  <c r="J22" i="1"/>
  <c r="J23" i="1"/>
  <c r="K22" i="1"/>
  <c r="L22" i="1"/>
  <c r="M22" i="1"/>
  <c r="N22" i="1"/>
  <c r="O22" i="1"/>
  <c r="P22" i="1"/>
  <c r="Q22" i="1"/>
  <c r="S22" i="1"/>
  <c r="T22" i="1"/>
  <c r="AO22" i="1"/>
  <c r="BJ22" i="1"/>
  <c r="BK22" i="1"/>
  <c r="I22" i="1"/>
  <c r="H22" i="1"/>
  <c r="BS22" i="1"/>
  <c r="CE22" i="1"/>
  <c r="CZ22" i="1"/>
  <c r="R22" i="1"/>
  <c r="U23" i="1"/>
  <c r="U82" i="1"/>
  <c r="V23" i="1"/>
  <c r="W23" i="1"/>
  <c r="X23" i="1"/>
  <c r="Y23" i="1"/>
  <c r="Z23" i="1"/>
  <c r="AA23" i="1"/>
  <c r="AB23" i="1"/>
  <c r="AC23" i="1"/>
  <c r="AC82" i="1"/>
  <c r="AD23" i="1"/>
  <c r="AE23" i="1"/>
  <c r="AF23" i="1"/>
  <c r="AG23" i="1"/>
  <c r="AH23" i="1"/>
  <c r="AI23" i="1"/>
  <c r="AJ23" i="1"/>
  <c r="AK23" i="1"/>
  <c r="AK82" i="1"/>
  <c r="AL23" i="1"/>
  <c r="AM23" i="1"/>
  <c r="AN23" i="1"/>
  <c r="AQ23" i="1"/>
  <c r="AR23" i="1"/>
  <c r="AS23" i="1"/>
  <c r="AS82" i="1"/>
  <c r="AT23" i="1"/>
  <c r="AU23" i="1"/>
  <c r="AV23" i="1"/>
  <c r="AW23" i="1"/>
  <c r="AY23" i="1"/>
  <c r="AZ23" i="1"/>
  <c r="BA23" i="1"/>
  <c r="BA82" i="1"/>
  <c r="BB23" i="1"/>
  <c r="BC23" i="1"/>
  <c r="BD23" i="1"/>
  <c r="BE23" i="1"/>
  <c r="BF23" i="1"/>
  <c r="BG23" i="1"/>
  <c r="BH23" i="1"/>
  <c r="BI23" i="1"/>
  <c r="BL23" i="1"/>
  <c r="BM23" i="1"/>
  <c r="BN23" i="1"/>
  <c r="BO23" i="1"/>
  <c r="BP23" i="1"/>
  <c r="BQ23" i="1"/>
  <c r="BQ82" i="1"/>
  <c r="BR23" i="1"/>
  <c r="BS23" i="1"/>
  <c r="BT23" i="1"/>
  <c r="BU23" i="1"/>
  <c r="BV23" i="1"/>
  <c r="BW23" i="1"/>
  <c r="BX23" i="1"/>
  <c r="BY23" i="1"/>
  <c r="BY82" i="1"/>
  <c r="BZ23" i="1"/>
  <c r="CA23" i="1"/>
  <c r="CB23" i="1"/>
  <c r="CC23" i="1"/>
  <c r="CD23" i="1"/>
  <c r="CF23" i="1"/>
  <c r="CG23" i="1"/>
  <c r="CG82" i="1"/>
  <c r="CH23" i="1"/>
  <c r="CI23" i="1"/>
  <c r="CJ23" i="1"/>
  <c r="CK23" i="1"/>
  <c r="CL23" i="1"/>
  <c r="CM23" i="1"/>
  <c r="CN23" i="1"/>
  <c r="CO23" i="1"/>
  <c r="CO82" i="1"/>
  <c r="CP23" i="1"/>
  <c r="CQ23" i="1"/>
  <c r="CR23" i="1"/>
  <c r="CS23" i="1"/>
  <c r="CT23" i="1"/>
  <c r="CU23" i="1"/>
  <c r="CV23" i="1"/>
  <c r="CW23" i="1"/>
  <c r="CW82" i="1"/>
  <c r="CX23" i="1"/>
  <c r="CY23" i="1"/>
  <c r="G25" i="1"/>
  <c r="G26" i="1"/>
  <c r="I25" i="1"/>
  <c r="H25" i="1"/>
  <c r="H26" i="1"/>
  <c r="J25" i="1"/>
  <c r="J26" i="1"/>
  <c r="K25" i="1"/>
  <c r="K26" i="1"/>
  <c r="L25" i="1"/>
  <c r="M25" i="1"/>
  <c r="N25" i="1"/>
  <c r="N26" i="1"/>
  <c r="O25" i="1"/>
  <c r="O26" i="1"/>
  <c r="P25" i="1"/>
  <c r="Q25" i="1"/>
  <c r="S25" i="1"/>
  <c r="S26" i="1"/>
  <c r="AO25" i="1"/>
  <c r="BJ25" i="1"/>
  <c r="CE25" i="1"/>
  <c r="CE26" i="1"/>
  <c r="CZ25" i="1"/>
  <c r="R25" i="1"/>
  <c r="R26" i="1"/>
  <c r="I26" i="1"/>
  <c r="L26" i="1"/>
  <c r="M26" i="1"/>
  <c r="P26" i="1"/>
  <c r="Q26" i="1"/>
  <c r="T26" i="1"/>
  <c r="U26" i="1"/>
  <c r="V26" i="1"/>
  <c r="W26" i="1"/>
  <c r="X26" i="1"/>
  <c r="X82" i="1"/>
  <c r="Y26" i="1"/>
  <c r="Y82" i="1"/>
  <c r="Z26" i="1"/>
  <c r="AA26" i="1"/>
  <c r="AB26" i="1"/>
  <c r="AC26" i="1"/>
  <c r="AD26" i="1"/>
  <c r="AE26" i="1"/>
  <c r="AF26" i="1"/>
  <c r="AF82" i="1"/>
  <c r="AG26" i="1"/>
  <c r="AG82" i="1"/>
  <c r="AH26" i="1"/>
  <c r="AI26" i="1"/>
  <c r="AJ26" i="1"/>
  <c r="AK26" i="1"/>
  <c r="AL26" i="1"/>
  <c r="AM26" i="1"/>
  <c r="AN26" i="1"/>
  <c r="AN82" i="1"/>
  <c r="AO26" i="1"/>
  <c r="AP26" i="1"/>
  <c r="AQ26" i="1"/>
  <c r="AR26" i="1"/>
  <c r="AS26" i="1"/>
  <c r="AT26" i="1"/>
  <c r="AU26" i="1"/>
  <c r="AV26" i="1"/>
  <c r="AV82" i="1"/>
  <c r="AW26" i="1"/>
  <c r="AW82" i="1"/>
  <c r="AX26" i="1"/>
  <c r="AY26" i="1"/>
  <c r="AZ26" i="1"/>
  <c r="BA26" i="1"/>
  <c r="BB26" i="1"/>
  <c r="BC26" i="1"/>
  <c r="BD26" i="1"/>
  <c r="BD82" i="1"/>
  <c r="BE26" i="1"/>
  <c r="BE82" i="1"/>
  <c r="BF26" i="1"/>
  <c r="BG26" i="1"/>
  <c r="BH26" i="1"/>
  <c r="BI26" i="1"/>
  <c r="BJ26" i="1"/>
  <c r="BK26" i="1"/>
  <c r="BL26" i="1"/>
  <c r="BL82" i="1"/>
  <c r="BM26" i="1"/>
  <c r="BM82" i="1"/>
  <c r="BN26" i="1"/>
  <c r="BO26" i="1"/>
  <c r="BP26" i="1"/>
  <c r="BQ26" i="1"/>
  <c r="BR26" i="1"/>
  <c r="BS26" i="1"/>
  <c r="BT26" i="1"/>
  <c r="BT82" i="1"/>
  <c r="BU26" i="1"/>
  <c r="BU82" i="1"/>
  <c r="BV26" i="1"/>
  <c r="BW26" i="1"/>
  <c r="BX26" i="1"/>
  <c r="BY26" i="1"/>
  <c r="BZ26" i="1"/>
  <c r="CA26" i="1"/>
  <c r="CB26" i="1"/>
  <c r="CB82" i="1"/>
  <c r="CC26" i="1"/>
  <c r="CC82" i="1"/>
  <c r="CD26" i="1"/>
  <c r="CF26" i="1"/>
  <c r="CG26" i="1"/>
  <c r="CH26" i="1"/>
  <c r="CI26" i="1"/>
  <c r="CJ26" i="1"/>
  <c r="CJ82" i="1"/>
  <c r="CK26" i="1"/>
  <c r="CK82" i="1"/>
  <c r="CL26" i="1"/>
  <c r="CM26" i="1"/>
  <c r="CN26" i="1"/>
  <c r="CO26" i="1"/>
  <c r="CP26" i="1"/>
  <c r="CQ26" i="1"/>
  <c r="CR26" i="1"/>
  <c r="CR82" i="1"/>
  <c r="CS26" i="1"/>
  <c r="CS82" i="1"/>
  <c r="CT26" i="1"/>
  <c r="CU26" i="1"/>
  <c r="CV26" i="1"/>
  <c r="CW26" i="1"/>
  <c r="CX26" i="1"/>
  <c r="CY26" i="1"/>
  <c r="CZ26" i="1"/>
  <c r="I28" i="1"/>
  <c r="H28" i="1"/>
  <c r="J28" i="1"/>
  <c r="K28" i="1"/>
  <c r="L28" i="1"/>
  <c r="M28" i="1"/>
  <c r="M51" i="1"/>
  <c r="N28" i="1"/>
  <c r="O28" i="1"/>
  <c r="P28" i="1"/>
  <c r="Q28" i="1"/>
  <c r="S28" i="1"/>
  <c r="AO28" i="1"/>
  <c r="G28" i="1"/>
  <c r="BJ28" i="1"/>
  <c r="CE28" i="1"/>
  <c r="F28" i="1"/>
  <c r="CZ28" i="1"/>
  <c r="I29" i="1"/>
  <c r="J29" i="1"/>
  <c r="K29" i="1"/>
  <c r="K51" i="1"/>
  <c r="L29" i="1"/>
  <c r="L51" i="1"/>
  <c r="M29" i="1"/>
  <c r="N29" i="1"/>
  <c r="O29" i="1"/>
  <c r="P29" i="1"/>
  <c r="P51" i="1"/>
  <c r="Q29" i="1"/>
  <c r="S29" i="1"/>
  <c r="AO29" i="1"/>
  <c r="R29" i="1"/>
  <c r="BJ29" i="1"/>
  <c r="CE29" i="1"/>
  <c r="CZ29" i="1"/>
  <c r="CZ51" i="1"/>
  <c r="I30" i="1"/>
  <c r="H30" i="1"/>
  <c r="J30" i="1"/>
  <c r="K30" i="1"/>
  <c r="L30" i="1"/>
  <c r="M30" i="1"/>
  <c r="N30" i="1"/>
  <c r="O30" i="1"/>
  <c r="P30" i="1"/>
  <c r="Q30" i="1"/>
  <c r="R30" i="1"/>
  <c r="S30" i="1"/>
  <c r="AO30" i="1"/>
  <c r="BJ30" i="1"/>
  <c r="G30" i="1"/>
  <c r="CE30" i="1"/>
  <c r="F30" i="1"/>
  <c r="CZ30" i="1"/>
  <c r="I31" i="1"/>
  <c r="J31" i="1"/>
  <c r="K31" i="1"/>
  <c r="L31" i="1"/>
  <c r="M31" i="1"/>
  <c r="N31" i="1"/>
  <c r="O31" i="1"/>
  <c r="P31" i="1"/>
  <c r="H31" i="1"/>
  <c r="Q31" i="1"/>
  <c r="S31" i="1"/>
  <c r="AO31" i="1"/>
  <c r="F31" i="1"/>
  <c r="BJ31" i="1"/>
  <c r="CE31" i="1"/>
  <c r="CZ31" i="1"/>
  <c r="I32" i="1"/>
  <c r="H32" i="1"/>
  <c r="J32" i="1"/>
  <c r="K32" i="1"/>
  <c r="L32" i="1"/>
  <c r="M32" i="1"/>
  <c r="N32" i="1"/>
  <c r="N51" i="1"/>
  <c r="O32" i="1"/>
  <c r="P32" i="1"/>
  <c r="Q32" i="1"/>
  <c r="S32" i="1"/>
  <c r="AO32" i="1"/>
  <c r="G32" i="1"/>
  <c r="BJ32" i="1"/>
  <c r="CE32" i="1"/>
  <c r="F32" i="1"/>
  <c r="CZ32" i="1"/>
  <c r="I33" i="1"/>
  <c r="J33" i="1"/>
  <c r="K33" i="1"/>
  <c r="L33" i="1"/>
  <c r="H33" i="1"/>
  <c r="M33" i="1"/>
  <c r="N33" i="1"/>
  <c r="O33" i="1"/>
  <c r="P33" i="1"/>
  <c r="Q33" i="1"/>
  <c r="S33" i="1"/>
  <c r="AO33" i="1"/>
  <c r="R33" i="1"/>
  <c r="BJ33" i="1"/>
  <c r="CE33" i="1"/>
  <c r="CZ33" i="1"/>
  <c r="F34" i="1"/>
  <c r="I34" i="1"/>
  <c r="H34" i="1"/>
  <c r="J34" i="1"/>
  <c r="K34" i="1"/>
  <c r="L34" i="1"/>
  <c r="M34" i="1"/>
  <c r="N34" i="1"/>
  <c r="O34" i="1"/>
  <c r="P34" i="1"/>
  <c r="Q34" i="1"/>
  <c r="R34" i="1"/>
  <c r="S34" i="1"/>
  <c r="AO34" i="1"/>
  <c r="BJ34" i="1"/>
  <c r="G34" i="1"/>
  <c r="CE34" i="1"/>
  <c r="CZ34" i="1"/>
  <c r="I35" i="1"/>
  <c r="J35" i="1"/>
  <c r="K35" i="1"/>
  <c r="L35" i="1"/>
  <c r="M35" i="1"/>
  <c r="N35" i="1"/>
  <c r="O35" i="1"/>
  <c r="P35" i="1"/>
  <c r="H35" i="1"/>
  <c r="Q35" i="1"/>
  <c r="S35" i="1"/>
  <c r="AO35" i="1"/>
  <c r="F35" i="1"/>
  <c r="BJ35" i="1"/>
  <c r="CE35" i="1"/>
  <c r="CZ35" i="1"/>
  <c r="I36" i="1"/>
  <c r="H36" i="1"/>
  <c r="J36" i="1"/>
  <c r="K36" i="1"/>
  <c r="L36" i="1"/>
  <c r="M36" i="1"/>
  <c r="N36" i="1"/>
  <c r="O36" i="1"/>
  <c r="P36" i="1"/>
  <c r="Q36" i="1"/>
  <c r="S36" i="1"/>
  <c r="AO36" i="1"/>
  <c r="G36" i="1"/>
  <c r="BJ36" i="1"/>
  <c r="CE36" i="1"/>
  <c r="F36" i="1"/>
  <c r="CZ36" i="1"/>
  <c r="I37" i="1"/>
  <c r="J37" i="1"/>
  <c r="K37" i="1"/>
  <c r="L37" i="1"/>
  <c r="H37" i="1"/>
  <c r="M37" i="1"/>
  <c r="N37" i="1"/>
  <c r="O37" i="1"/>
  <c r="P37" i="1"/>
  <c r="Q37" i="1"/>
  <c r="S37" i="1"/>
  <c r="AO37" i="1"/>
  <c r="R37" i="1"/>
  <c r="BJ37" i="1"/>
  <c r="CE37" i="1"/>
  <c r="CZ37" i="1"/>
  <c r="F38" i="1"/>
  <c r="I38" i="1"/>
  <c r="H38" i="1"/>
  <c r="J38" i="1"/>
  <c r="K38" i="1"/>
  <c r="L38" i="1"/>
  <c r="M38" i="1"/>
  <c r="N38" i="1"/>
  <c r="O38" i="1"/>
  <c r="P38" i="1"/>
  <c r="Q38" i="1"/>
  <c r="R38" i="1"/>
  <c r="S38" i="1"/>
  <c r="AO38" i="1"/>
  <c r="BJ38" i="1"/>
  <c r="G38" i="1"/>
  <c r="CE38" i="1"/>
  <c r="CZ38" i="1"/>
  <c r="I39" i="1"/>
  <c r="J39" i="1"/>
  <c r="K39" i="1"/>
  <c r="L39" i="1"/>
  <c r="M39" i="1"/>
  <c r="N39" i="1"/>
  <c r="O39" i="1"/>
  <c r="P39" i="1"/>
  <c r="H39" i="1"/>
  <c r="Q39" i="1"/>
  <c r="S39" i="1"/>
  <c r="AO39" i="1"/>
  <c r="F39" i="1"/>
  <c r="BJ39" i="1"/>
  <c r="CE39" i="1"/>
  <c r="CZ39" i="1"/>
  <c r="I40" i="1"/>
  <c r="H40" i="1"/>
  <c r="J40" i="1"/>
  <c r="K40" i="1"/>
  <c r="L40" i="1"/>
  <c r="M40" i="1"/>
  <c r="N40" i="1"/>
  <c r="O40" i="1"/>
  <c r="P40" i="1"/>
  <c r="Q40" i="1"/>
  <c r="S40" i="1"/>
  <c r="AO40" i="1"/>
  <c r="G40" i="1"/>
  <c r="BJ40" i="1"/>
  <c r="CE40" i="1"/>
  <c r="F40" i="1"/>
  <c r="CZ40" i="1"/>
  <c r="I41" i="1"/>
  <c r="J41" i="1"/>
  <c r="K41" i="1"/>
  <c r="L41" i="1"/>
  <c r="H41" i="1"/>
  <c r="M41" i="1"/>
  <c r="N41" i="1"/>
  <c r="O41" i="1"/>
  <c r="P41" i="1"/>
  <c r="Q41" i="1"/>
  <c r="S41" i="1"/>
  <c r="AO41" i="1"/>
  <c r="R41" i="1"/>
  <c r="BJ41" i="1"/>
  <c r="CE41" i="1"/>
  <c r="CZ41" i="1"/>
  <c r="F42" i="1"/>
  <c r="I42" i="1"/>
  <c r="H42" i="1"/>
  <c r="J42" i="1"/>
  <c r="K42" i="1"/>
  <c r="L42" i="1"/>
  <c r="M42" i="1"/>
  <c r="N42" i="1"/>
  <c r="O42" i="1"/>
  <c r="P42" i="1"/>
  <c r="Q42" i="1"/>
  <c r="R42" i="1"/>
  <c r="S42" i="1"/>
  <c r="AO42" i="1"/>
  <c r="BJ42" i="1"/>
  <c r="G42" i="1"/>
  <c r="CE42" i="1"/>
  <c r="CZ42" i="1"/>
  <c r="I43" i="1"/>
  <c r="J43" i="1"/>
  <c r="K43" i="1"/>
  <c r="L43" i="1"/>
  <c r="M43" i="1"/>
  <c r="N43" i="1"/>
  <c r="O43" i="1"/>
  <c r="P43" i="1"/>
  <c r="H43" i="1"/>
  <c r="Q43" i="1"/>
  <c r="S43" i="1"/>
  <c r="AO43" i="1"/>
  <c r="F43" i="1"/>
  <c r="BJ43" i="1"/>
  <c r="CE43" i="1"/>
  <c r="CZ43" i="1"/>
  <c r="I44" i="1"/>
  <c r="H44" i="1"/>
  <c r="J44" i="1"/>
  <c r="K44" i="1"/>
  <c r="L44" i="1"/>
  <c r="M44" i="1"/>
  <c r="N44" i="1"/>
  <c r="O44" i="1"/>
  <c r="P44" i="1"/>
  <c r="Q44" i="1"/>
  <c r="S44" i="1"/>
  <c r="AO44" i="1"/>
  <c r="G44" i="1"/>
  <c r="BJ44" i="1"/>
  <c r="CE44" i="1"/>
  <c r="F44" i="1"/>
  <c r="CZ44" i="1"/>
  <c r="G45" i="1"/>
  <c r="I45" i="1"/>
  <c r="H45" i="1"/>
  <c r="J45" i="1"/>
  <c r="K45" i="1"/>
  <c r="L45" i="1"/>
  <c r="M45" i="1"/>
  <c r="N45" i="1"/>
  <c r="O45" i="1"/>
  <c r="P45" i="1"/>
  <c r="Q45" i="1"/>
  <c r="S45" i="1"/>
  <c r="T45" i="1"/>
  <c r="T51" i="1"/>
  <c r="AO45" i="1"/>
  <c r="R45" i="1"/>
  <c r="BJ45" i="1"/>
  <c r="BK45" i="1"/>
  <c r="BS45" i="1"/>
  <c r="BS51" i="1"/>
  <c r="BS82" i="1"/>
  <c r="CE45" i="1"/>
  <c r="CZ45" i="1"/>
  <c r="G46" i="1"/>
  <c r="I46" i="1"/>
  <c r="H46" i="1"/>
  <c r="J46" i="1"/>
  <c r="K46" i="1"/>
  <c r="L46" i="1"/>
  <c r="M46" i="1"/>
  <c r="N46" i="1"/>
  <c r="O46" i="1"/>
  <c r="P46" i="1"/>
  <c r="Q46" i="1"/>
  <c r="Q51" i="1"/>
  <c r="S46" i="1"/>
  <c r="T46" i="1"/>
  <c r="AO46" i="1"/>
  <c r="R46" i="1"/>
  <c r="AP46" i="1"/>
  <c r="AX46" i="1"/>
  <c r="BJ46" i="1"/>
  <c r="CE46" i="1"/>
  <c r="CZ46" i="1"/>
  <c r="G47" i="1"/>
  <c r="I47" i="1"/>
  <c r="H47" i="1"/>
  <c r="J47" i="1"/>
  <c r="K47" i="1"/>
  <c r="L47" i="1"/>
  <c r="M47" i="1"/>
  <c r="N47" i="1"/>
  <c r="O47" i="1"/>
  <c r="P47" i="1"/>
  <c r="Q47" i="1"/>
  <c r="S47" i="1"/>
  <c r="T47" i="1"/>
  <c r="AO47" i="1"/>
  <c r="R47" i="1"/>
  <c r="AP47" i="1"/>
  <c r="AX47" i="1"/>
  <c r="BJ47" i="1"/>
  <c r="CE47" i="1"/>
  <c r="CZ47" i="1"/>
  <c r="G48" i="1"/>
  <c r="I48" i="1"/>
  <c r="H48" i="1"/>
  <c r="J48" i="1"/>
  <c r="K48" i="1"/>
  <c r="L48" i="1"/>
  <c r="M48" i="1"/>
  <c r="N48" i="1"/>
  <c r="O48" i="1"/>
  <c r="P48" i="1"/>
  <c r="Q48" i="1"/>
  <c r="S48" i="1"/>
  <c r="T48" i="1"/>
  <c r="AO48" i="1"/>
  <c r="R48" i="1"/>
  <c r="AP48" i="1"/>
  <c r="AX48" i="1"/>
  <c r="BJ48" i="1"/>
  <c r="CE48" i="1"/>
  <c r="CZ48" i="1"/>
  <c r="G49" i="1"/>
  <c r="I49" i="1"/>
  <c r="H49" i="1"/>
  <c r="J49" i="1"/>
  <c r="K49" i="1"/>
  <c r="L49" i="1"/>
  <c r="M49" i="1"/>
  <c r="N49" i="1"/>
  <c r="O49" i="1"/>
  <c r="P49" i="1"/>
  <c r="Q49" i="1"/>
  <c r="S49" i="1"/>
  <c r="T49" i="1"/>
  <c r="AO49" i="1"/>
  <c r="R49" i="1"/>
  <c r="BJ49" i="1"/>
  <c r="BK49" i="1"/>
  <c r="BS49" i="1"/>
  <c r="CE49" i="1"/>
  <c r="CZ49" i="1"/>
  <c r="G50" i="1"/>
  <c r="I50" i="1"/>
  <c r="J50" i="1"/>
  <c r="K50" i="1"/>
  <c r="L50" i="1"/>
  <c r="M50" i="1"/>
  <c r="N50" i="1"/>
  <c r="P50" i="1"/>
  <c r="Q50" i="1"/>
  <c r="T50" i="1"/>
  <c r="AO50" i="1"/>
  <c r="AP50" i="1"/>
  <c r="AX50" i="1"/>
  <c r="BJ50" i="1"/>
  <c r="BJ51" i="1"/>
  <c r="BC50" i="1"/>
  <c r="O50" i="1"/>
  <c r="BI50" i="1"/>
  <c r="S50" i="1"/>
  <c r="CE50" i="1"/>
  <c r="CZ50" i="1"/>
  <c r="J51" i="1"/>
  <c r="U51" i="1"/>
  <c r="V51" i="1"/>
  <c r="W51" i="1"/>
  <c r="X51" i="1"/>
  <c r="Y51" i="1"/>
  <c r="Z51" i="1"/>
  <c r="Z82" i="1"/>
  <c r="AA51" i="1"/>
  <c r="AB51" i="1"/>
  <c r="AC51" i="1"/>
  <c r="AD51" i="1"/>
  <c r="AE51" i="1"/>
  <c r="AF51" i="1"/>
  <c r="AG51" i="1"/>
  <c r="AH51" i="1"/>
  <c r="AH82" i="1"/>
  <c r="AI51" i="1"/>
  <c r="AJ51" i="1"/>
  <c r="AK51" i="1"/>
  <c r="AL51" i="1"/>
  <c r="AM51" i="1"/>
  <c r="AN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D51" i="1"/>
  <c r="BE51" i="1"/>
  <c r="BF51" i="1"/>
  <c r="BF82" i="1"/>
  <c r="BG51" i="1"/>
  <c r="BH51" i="1"/>
  <c r="BK51" i="1"/>
  <c r="BL51" i="1"/>
  <c r="BM51" i="1"/>
  <c r="BN51" i="1"/>
  <c r="BN82" i="1"/>
  <c r="BO51" i="1"/>
  <c r="BP51" i="1"/>
  <c r="BQ51" i="1"/>
  <c r="BR51" i="1"/>
  <c r="BT51" i="1"/>
  <c r="BU51" i="1"/>
  <c r="BV51" i="1"/>
  <c r="BV82" i="1"/>
  <c r="BW51" i="1"/>
  <c r="BX51" i="1"/>
  <c r="BY51" i="1"/>
  <c r="BZ51" i="1"/>
  <c r="CA51" i="1"/>
  <c r="CB51" i="1"/>
  <c r="CC51" i="1"/>
  <c r="CD51" i="1"/>
  <c r="CD82" i="1"/>
  <c r="CF51" i="1"/>
  <c r="CG51" i="1"/>
  <c r="CH51" i="1"/>
  <c r="CI51" i="1"/>
  <c r="CJ51" i="1"/>
  <c r="CK51" i="1"/>
  <c r="CL51" i="1"/>
  <c r="CL82" i="1"/>
  <c r="CM51" i="1"/>
  <c r="CN51" i="1"/>
  <c r="CO51" i="1"/>
  <c r="CP51" i="1"/>
  <c r="CQ51" i="1"/>
  <c r="CR51" i="1"/>
  <c r="CS51" i="1"/>
  <c r="CT51" i="1"/>
  <c r="CT82" i="1"/>
  <c r="CU51" i="1"/>
  <c r="CV51" i="1"/>
  <c r="CW51" i="1"/>
  <c r="CX51" i="1"/>
  <c r="CY51" i="1"/>
  <c r="F53" i="1"/>
  <c r="G53" i="1"/>
  <c r="I53" i="1"/>
  <c r="J53" i="1"/>
  <c r="H53" i="1"/>
  <c r="K53" i="1"/>
  <c r="L53" i="1"/>
  <c r="M53" i="1"/>
  <c r="N53" i="1"/>
  <c r="O53" i="1"/>
  <c r="P53" i="1"/>
  <c r="Q53" i="1"/>
  <c r="S53" i="1"/>
  <c r="AO53" i="1"/>
  <c r="BJ53" i="1"/>
  <c r="CE53" i="1"/>
  <c r="R53" i="1"/>
  <c r="CZ53" i="1"/>
  <c r="I54" i="1"/>
  <c r="H54" i="1"/>
  <c r="J54" i="1"/>
  <c r="K54" i="1"/>
  <c r="L54" i="1"/>
  <c r="M54" i="1"/>
  <c r="N54" i="1"/>
  <c r="O54" i="1"/>
  <c r="P54" i="1"/>
  <c r="Q54" i="1"/>
  <c r="S54" i="1"/>
  <c r="AO54" i="1"/>
  <c r="F54" i="1"/>
  <c r="BJ54" i="1"/>
  <c r="CE54" i="1"/>
  <c r="CZ54" i="1"/>
  <c r="F55" i="1"/>
  <c r="G55" i="1"/>
  <c r="I55" i="1"/>
  <c r="J55" i="1"/>
  <c r="H55" i="1"/>
  <c r="K55" i="1"/>
  <c r="L55" i="1"/>
  <c r="M55" i="1"/>
  <c r="N55" i="1"/>
  <c r="O55" i="1"/>
  <c r="P55" i="1"/>
  <c r="Q55" i="1"/>
  <c r="R55" i="1"/>
  <c r="S55" i="1"/>
  <c r="AO55" i="1"/>
  <c r="BJ55" i="1"/>
  <c r="CE55" i="1"/>
  <c r="CZ55" i="1"/>
  <c r="I56" i="1"/>
  <c r="H56" i="1"/>
  <c r="J56" i="1"/>
  <c r="K56" i="1"/>
  <c r="L56" i="1"/>
  <c r="M56" i="1"/>
  <c r="N56" i="1"/>
  <c r="O56" i="1"/>
  <c r="P56" i="1"/>
  <c r="Q56" i="1"/>
  <c r="S56" i="1"/>
  <c r="AO56" i="1"/>
  <c r="G56" i="1"/>
  <c r="BJ56" i="1"/>
  <c r="CE56" i="1"/>
  <c r="CZ56" i="1"/>
  <c r="F57" i="1"/>
  <c r="G57" i="1"/>
  <c r="I57" i="1"/>
  <c r="H57" i="1"/>
  <c r="J57" i="1"/>
  <c r="K57" i="1"/>
  <c r="L57" i="1"/>
  <c r="M57" i="1"/>
  <c r="N57" i="1"/>
  <c r="O57" i="1"/>
  <c r="P57" i="1"/>
  <c r="Q57" i="1"/>
  <c r="S57" i="1"/>
  <c r="AO57" i="1"/>
  <c r="BJ57" i="1"/>
  <c r="CE57" i="1"/>
  <c r="R57" i="1"/>
  <c r="CZ57" i="1"/>
  <c r="I58" i="1"/>
  <c r="H58" i="1"/>
  <c r="J58" i="1"/>
  <c r="K58" i="1"/>
  <c r="L58" i="1"/>
  <c r="M58" i="1"/>
  <c r="N58" i="1"/>
  <c r="O58" i="1"/>
  <c r="P58" i="1"/>
  <c r="Q58" i="1"/>
  <c r="S58" i="1"/>
  <c r="AO58" i="1"/>
  <c r="F58" i="1"/>
  <c r="BJ58" i="1"/>
  <c r="CE58" i="1"/>
  <c r="CZ58" i="1"/>
  <c r="F59" i="1"/>
  <c r="G59" i="1"/>
  <c r="I59" i="1"/>
  <c r="J59" i="1"/>
  <c r="H59" i="1"/>
  <c r="K59" i="1"/>
  <c r="L59" i="1"/>
  <c r="M59" i="1"/>
  <c r="N59" i="1"/>
  <c r="O59" i="1"/>
  <c r="P59" i="1"/>
  <c r="Q59" i="1"/>
  <c r="R59" i="1"/>
  <c r="S59" i="1"/>
  <c r="AO59" i="1"/>
  <c r="BJ59" i="1"/>
  <c r="CE59" i="1"/>
  <c r="CZ59" i="1"/>
  <c r="I60" i="1"/>
  <c r="H60" i="1"/>
  <c r="J60" i="1"/>
  <c r="K60" i="1"/>
  <c r="L60" i="1"/>
  <c r="M60" i="1"/>
  <c r="N60" i="1"/>
  <c r="O60" i="1"/>
  <c r="P60" i="1"/>
  <c r="Q60" i="1"/>
  <c r="S60" i="1"/>
  <c r="AO60" i="1"/>
  <c r="G60" i="1"/>
  <c r="BJ60" i="1"/>
  <c r="CE60" i="1"/>
  <c r="CZ60" i="1"/>
  <c r="F61" i="1"/>
  <c r="G61" i="1"/>
  <c r="I61" i="1"/>
  <c r="H61" i="1"/>
  <c r="J61" i="1"/>
  <c r="K61" i="1"/>
  <c r="L61" i="1"/>
  <c r="M61" i="1"/>
  <c r="N61" i="1"/>
  <c r="O61" i="1"/>
  <c r="P61" i="1"/>
  <c r="Q61" i="1"/>
  <c r="S61" i="1"/>
  <c r="AO61" i="1"/>
  <c r="BJ61" i="1"/>
  <c r="CE61" i="1"/>
  <c r="R61" i="1"/>
  <c r="CZ61" i="1"/>
  <c r="I62" i="1"/>
  <c r="H62" i="1"/>
  <c r="J62" i="1"/>
  <c r="K62" i="1"/>
  <c r="L62" i="1"/>
  <c r="M62" i="1"/>
  <c r="N62" i="1"/>
  <c r="O62" i="1"/>
  <c r="P62" i="1"/>
  <c r="Q62" i="1"/>
  <c r="S62" i="1"/>
  <c r="AO62" i="1"/>
  <c r="F62" i="1"/>
  <c r="BJ62" i="1"/>
  <c r="CE62" i="1"/>
  <c r="CZ62" i="1"/>
  <c r="G63" i="1"/>
  <c r="I63" i="1"/>
  <c r="J63" i="1"/>
  <c r="H63" i="1"/>
  <c r="K63" i="1"/>
  <c r="L63" i="1"/>
  <c r="M63" i="1"/>
  <c r="N63" i="1"/>
  <c r="O63" i="1"/>
  <c r="P63" i="1"/>
  <c r="Q63" i="1"/>
  <c r="R63" i="1"/>
  <c r="S63" i="1"/>
  <c r="AO63" i="1"/>
  <c r="BJ63" i="1"/>
  <c r="CE63" i="1"/>
  <c r="F63" i="1"/>
  <c r="CZ63" i="1"/>
  <c r="I64" i="1"/>
  <c r="H64" i="1"/>
  <c r="J64" i="1"/>
  <c r="K64" i="1"/>
  <c r="L64" i="1"/>
  <c r="M64" i="1"/>
  <c r="N64" i="1"/>
  <c r="O64" i="1"/>
  <c r="P64" i="1"/>
  <c r="Q64" i="1"/>
  <c r="S64" i="1"/>
  <c r="AO64" i="1"/>
  <c r="G64" i="1"/>
  <c r="BJ64" i="1"/>
  <c r="CE64" i="1"/>
  <c r="CZ64" i="1"/>
  <c r="F65" i="1"/>
  <c r="G65" i="1"/>
  <c r="I65" i="1"/>
  <c r="H65" i="1"/>
  <c r="J65" i="1"/>
  <c r="K65" i="1"/>
  <c r="L65" i="1"/>
  <c r="M65" i="1"/>
  <c r="N65" i="1"/>
  <c r="O65" i="1"/>
  <c r="P65" i="1"/>
  <c r="Q65" i="1"/>
  <c r="S65" i="1"/>
  <c r="AO65" i="1"/>
  <c r="BJ65" i="1"/>
  <c r="CE65" i="1"/>
  <c r="R65" i="1"/>
  <c r="CZ65" i="1"/>
  <c r="I66" i="1"/>
  <c r="H66" i="1"/>
  <c r="J66" i="1"/>
  <c r="K66" i="1"/>
  <c r="L66" i="1"/>
  <c r="M66" i="1"/>
  <c r="N66" i="1"/>
  <c r="O66" i="1"/>
  <c r="P66" i="1"/>
  <c r="Q66" i="1"/>
  <c r="S66" i="1"/>
  <c r="AO66" i="1"/>
  <c r="F66" i="1"/>
  <c r="BJ66" i="1"/>
  <c r="CE66" i="1"/>
  <c r="CZ66" i="1"/>
  <c r="F67" i="1"/>
  <c r="G67" i="1"/>
  <c r="I67" i="1"/>
  <c r="J67" i="1"/>
  <c r="H67" i="1"/>
  <c r="K67" i="1"/>
  <c r="L67" i="1"/>
  <c r="M67" i="1"/>
  <c r="N67" i="1"/>
  <c r="O67" i="1"/>
  <c r="P67" i="1"/>
  <c r="Q67" i="1"/>
  <c r="R67" i="1"/>
  <c r="S67" i="1"/>
  <c r="AO67" i="1"/>
  <c r="BJ67" i="1"/>
  <c r="CE67" i="1"/>
  <c r="CZ67" i="1"/>
  <c r="I68" i="1"/>
  <c r="H68" i="1"/>
  <c r="J68" i="1"/>
  <c r="K68" i="1"/>
  <c r="L68" i="1"/>
  <c r="M68" i="1"/>
  <c r="N68" i="1"/>
  <c r="O68" i="1"/>
  <c r="P68" i="1"/>
  <c r="Q68" i="1"/>
  <c r="S68" i="1"/>
  <c r="AO68" i="1"/>
  <c r="G68" i="1"/>
  <c r="BJ68" i="1"/>
  <c r="CE68" i="1"/>
  <c r="CZ68" i="1"/>
  <c r="F69" i="1"/>
  <c r="G69" i="1"/>
  <c r="I69" i="1"/>
  <c r="H69" i="1"/>
  <c r="J69" i="1"/>
  <c r="K69" i="1"/>
  <c r="L69" i="1"/>
  <c r="M69" i="1"/>
  <c r="N69" i="1"/>
  <c r="O69" i="1"/>
  <c r="P69" i="1"/>
  <c r="Q69" i="1"/>
  <c r="S69" i="1"/>
  <c r="AO69" i="1"/>
  <c r="BJ69" i="1"/>
  <c r="CE69" i="1"/>
  <c r="R69" i="1"/>
  <c r="CZ69" i="1"/>
  <c r="I70" i="1"/>
  <c r="H70" i="1"/>
  <c r="J70" i="1"/>
  <c r="K70" i="1"/>
  <c r="L70" i="1"/>
  <c r="M70" i="1"/>
  <c r="N70" i="1"/>
  <c r="O70" i="1"/>
  <c r="P70" i="1"/>
  <c r="Q70" i="1"/>
  <c r="S70" i="1"/>
  <c r="AO70" i="1"/>
  <c r="F70" i="1"/>
  <c r="BJ70" i="1"/>
  <c r="CE70" i="1"/>
  <c r="CZ70" i="1"/>
  <c r="F71" i="1"/>
  <c r="G71" i="1"/>
  <c r="I71" i="1"/>
  <c r="J71" i="1"/>
  <c r="H71" i="1"/>
  <c r="K71" i="1"/>
  <c r="L71" i="1"/>
  <c r="M71" i="1"/>
  <c r="N71" i="1"/>
  <c r="O71" i="1"/>
  <c r="P71" i="1"/>
  <c r="Q71" i="1"/>
  <c r="R71" i="1"/>
  <c r="S71" i="1"/>
  <c r="AO71" i="1"/>
  <c r="BJ71" i="1"/>
  <c r="CE71" i="1"/>
  <c r="CZ71" i="1"/>
  <c r="I72" i="1"/>
  <c r="H72" i="1"/>
  <c r="J72" i="1"/>
  <c r="K72" i="1"/>
  <c r="L72" i="1"/>
  <c r="M72" i="1"/>
  <c r="N72" i="1"/>
  <c r="O72" i="1"/>
  <c r="P72" i="1"/>
  <c r="Q72" i="1"/>
  <c r="S72" i="1"/>
  <c r="AO72" i="1"/>
  <c r="G72" i="1"/>
  <c r="BJ72" i="1"/>
  <c r="CE72" i="1"/>
  <c r="CZ72" i="1"/>
  <c r="F73" i="1"/>
  <c r="G73" i="1"/>
  <c r="I73" i="1"/>
  <c r="H73" i="1"/>
  <c r="J73" i="1"/>
  <c r="K73" i="1"/>
  <c r="L73" i="1"/>
  <c r="M73" i="1"/>
  <c r="N73" i="1"/>
  <c r="O73" i="1"/>
  <c r="P73" i="1"/>
  <c r="Q73" i="1"/>
  <c r="S73" i="1"/>
  <c r="AO73" i="1"/>
  <c r="BJ73" i="1"/>
  <c r="CE73" i="1"/>
  <c r="R73" i="1"/>
  <c r="CZ73" i="1"/>
  <c r="I74" i="1"/>
  <c r="H74" i="1"/>
  <c r="J74" i="1"/>
  <c r="K74" i="1"/>
  <c r="L74" i="1"/>
  <c r="M74" i="1"/>
  <c r="N74" i="1"/>
  <c r="O74" i="1"/>
  <c r="P74" i="1"/>
  <c r="Q74" i="1"/>
  <c r="S74" i="1"/>
  <c r="AO74" i="1"/>
  <c r="F74" i="1"/>
  <c r="BJ74" i="1"/>
  <c r="CE74" i="1"/>
  <c r="CZ74" i="1"/>
  <c r="F76" i="1"/>
  <c r="F77" i="1"/>
  <c r="G76" i="1"/>
  <c r="G77" i="1"/>
  <c r="I76" i="1"/>
  <c r="J76" i="1"/>
  <c r="J77" i="1"/>
  <c r="K76" i="1"/>
  <c r="K77" i="1"/>
  <c r="L76" i="1"/>
  <c r="M76" i="1"/>
  <c r="N76" i="1"/>
  <c r="N77" i="1"/>
  <c r="O76" i="1"/>
  <c r="O77" i="1"/>
  <c r="P76" i="1"/>
  <c r="Q76" i="1"/>
  <c r="R76" i="1"/>
  <c r="R77" i="1"/>
  <c r="S76" i="1"/>
  <c r="S77" i="1"/>
  <c r="AO76" i="1"/>
  <c r="BJ76" i="1"/>
  <c r="CE76" i="1"/>
  <c r="CE77" i="1"/>
  <c r="CZ76" i="1"/>
  <c r="I77" i="1"/>
  <c r="L77" i="1"/>
  <c r="M77" i="1"/>
  <c r="P77" i="1"/>
  <c r="Q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F79" i="1"/>
  <c r="I79" i="1"/>
  <c r="H79" i="1"/>
  <c r="J79" i="1"/>
  <c r="K79" i="1"/>
  <c r="K81" i="1"/>
  <c r="L79" i="1"/>
  <c r="M79" i="1"/>
  <c r="M81" i="1"/>
  <c r="N79" i="1"/>
  <c r="N81" i="1"/>
  <c r="O79" i="1"/>
  <c r="P79" i="1"/>
  <c r="Q79" i="1"/>
  <c r="S79" i="1"/>
  <c r="S81" i="1"/>
  <c r="AO79" i="1"/>
  <c r="G79" i="1"/>
  <c r="BJ79" i="1"/>
  <c r="R79" i="1"/>
  <c r="R81" i="1"/>
  <c r="CE79" i="1"/>
  <c r="CE81" i="1"/>
  <c r="CZ79" i="1"/>
  <c r="I80" i="1"/>
  <c r="J80" i="1"/>
  <c r="K80" i="1"/>
  <c r="H80" i="1"/>
  <c r="L80" i="1"/>
  <c r="L81" i="1"/>
  <c r="M80" i="1"/>
  <c r="N80" i="1"/>
  <c r="O80" i="1"/>
  <c r="O81" i="1"/>
  <c r="P80" i="1"/>
  <c r="P81" i="1"/>
  <c r="Q80" i="1"/>
  <c r="S80" i="1"/>
  <c r="AO80" i="1"/>
  <c r="R80" i="1"/>
  <c r="BJ80" i="1"/>
  <c r="CE80" i="1"/>
  <c r="CZ80" i="1"/>
  <c r="CZ81" i="1"/>
  <c r="I81" i="1"/>
  <c r="J81" i="1"/>
  <c r="Q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V82" i="1"/>
  <c r="W82" i="1"/>
  <c r="AA82" i="1"/>
  <c r="AB82" i="1"/>
  <c r="AD82" i="1"/>
  <c r="AE82" i="1"/>
  <c r="AI82" i="1"/>
  <c r="AJ82" i="1"/>
  <c r="AL82" i="1"/>
  <c r="AM82" i="1"/>
  <c r="AQ82" i="1"/>
  <c r="AR82" i="1"/>
  <c r="AT82" i="1"/>
  <c r="AU82" i="1"/>
  <c r="AY82" i="1"/>
  <c r="AZ82" i="1"/>
  <c r="BB82" i="1"/>
  <c r="BG82" i="1"/>
  <c r="BH82" i="1"/>
  <c r="BO82" i="1"/>
  <c r="BP82" i="1"/>
  <c r="BR82" i="1"/>
  <c r="BW82" i="1"/>
  <c r="BX82" i="1"/>
  <c r="BZ82" i="1"/>
  <c r="CA82" i="1"/>
  <c r="CF82" i="1"/>
  <c r="CH82" i="1"/>
  <c r="CI82" i="1"/>
  <c r="CM82" i="1"/>
  <c r="CN82" i="1"/>
  <c r="CP82" i="1"/>
  <c r="CQ82" i="1"/>
  <c r="CU82" i="1"/>
  <c r="CV82" i="1"/>
  <c r="CX82" i="1"/>
  <c r="CY82" i="1"/>
  <c r="J82" i="1"/>
  <c r="H19" i="1"/>
  <c r="CZ82" i="1"/>
  <c r="CE82" i="1"/>
  <c r="R50" i="1"/>
  <c r="O51" i="1"/>
  <c r="O82" i="1"/>
  <c r="L82" i="1"/>
  <c r="H50" i="1"/>
  <c r="BI82" i="1"/>
  <c r="F23" i="1"/>
  <c r="H81" i="1"/>
  <c r="S51" i="1"/>
  <c r="S82" i="1"/>
  <c r="M82" i="1"/>
  <c r="N82" i="1"/>
  <c r="Q82" i="1"/>
  <c r="H23" i="1"/>
  <c r="F81" i="1"/>
  <c r="R21" i="1"/>
  <c r="K82" i="1"/>
  <c r="P82" i="1"/>
  <c r="G23" i="1"/>
  <c r="AO81" i="1"/>
  <c r="AO51" i="1"/>
  <c r="I51" i="1"/>
  <c r="G31" i="1"/>
  <c r="G51" i="1"/>
  <c r="H76" i="1"/>
  <c r="H77" i="1"/>
  <c r="R74" i="1"/>
  <c r="F72" i="1"/>
  <c r="R70" i="1"/>
  <c r="F68" i="1"/>
  <c r="R66" i="1"/>
  <c r="F64" i="1"/>
  <c r="R62" i="1"/>
  <c r="F60" i="1"/>
  <c r="R58" i="1"/>
  <c r="F56" i="1"/>
  <c r="R54" i="1"/>
  <c r="BC51" i="1"/>
  <c r="BC82" i="1"/>
  <c r="R32" i="1"/>
  <c r="H29" i="1"/>
  <c r="H51" i="1"/>
  <c r="R28" i="1"/>
  <c r="R51" i="1"/>
  <c r="AX23" i="1"/>
  <c r="AX82" i="1"/>
  <c r="AP23" i="1"/>
  <c r="AP82" i="1"/>
  <c r="G41" i="1"/>
  <c r="G37" i="1"/>
  <c r="G33" i="1"/>
  <c r="G29" i="1"/>
  <c r="F25" i="1"/>
  <c r="F26" i="1"/>
  <c r="AO23" i="1"/>
  <c r="AO82" i="1"/>
  <c r="I23" i="1"/>
  <c r="R36" i="1"/>
  <c r="BI51" i="1"/>
  <c r="F80" i="1"/>
  <c r="G74" i="1"/>
  <c r="G70" i="1"/>
  <c r="G66" i="1"/>
  <c r="G62" i="1"/>
  <c r="G58" i="1"/>
  <c r="G54" i="1"/>
  <c r="R43" i="1"/>
  <c r="F41" i="1"/>
  <c r="R39" i="1"/>
  <c r="F37" i="1"/>
  <c r="R35" i="1"/>
  <c r="F33" i="1"/>
  <c r="R31" i="1"/>
  <c r="F29" i="1"/>
  <c r="F51" i="1"/>
  <c r="R20" i="1"/>
  <c r="R17" i="1"/>
  <c r="R23" i="1"/>
  <c r="BJ81" i="1"/>
  <c r="BJ82" i="1"/>
  <c r="R44" i="1"/>
  <c r="R40" i="1"/>
  <c r="G80" i="1"/>
  <c r="G81" i="1"/>
  <c r="R72" i="1"/>
  <c r="R68" i="1"/>
  <c r="R64" i="1"/>
  <c r="R60" i="1"/>
  <c r="R56" i="1"/>
  <c r="CE51" i="1"/>
  <c r="BK23" i="1"/>
  <c r="BK82" i="1"/>
  <c r="G43" i="1"/>
  <c r="G39" i="1"/>
  <c r="G35" i="1"/>
  <c r="G82" i="1"/>
  <c r="H82" i="1"/>
  <c r="R82" i="1"/>
  <c r="F82" i="1"/>
  <c r="I82" i="1"/>
</calcChain>
</file>

<file path=xl/sharedStrings.xml><?xml version="1.0" encoding="utf-8"?>
<sst xmlns="http://schemas.openxmlformats.org/spreadsheetml/2006/main" count="310" uniqueCount="177">
  <si>
    <t>Wydział Kształtowania Środowiska i Rolnictwa</t>
  </si>
  <si>
    <t>Nazwa kierunku studiów</t>
  </si>
  <si>
    <t>Architektura krajobrazu</t>
  </si>
  <si>
    <t>Dziedziny nauki</t>
  </si>
  <si>
    <t>dziedzina nauk inżynieryjno-technicznych, dziedzina nauk rolniczych, dziedzina sztuki</t>
  </si>
  <si>
    <t>Dyscypliny naukowe</t>
  </si>
  <si>
    <t>architektura i urbanistyka (40%), rolnictwo i ogrodnictwo (55%), sztuki plastyczne i konserwacja dzieł sztuki (5%)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</si>
  <si>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</si>
  <si>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</si>
  <si>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</si>
  <si>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</si>
  <si>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</si>
  <si>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</si>
  <si>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</si>
  <si>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</si>
  <si>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/>
  </si>
  <si>
    <t>Obowiązuje od 2021-10-01</t>
  </si>
  <si>
    <t>Kod planu studiów</t>
  </si>
  <si>
    <t>AK_2A_S_2021_2022_ZL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</si>
  <si>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</si>
  <si>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</si>
  <si>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</si>
  <si>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</si>
  <si>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</si>
  <si>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</si>
  <si>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</si>
  <si>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</si>
  <si>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</si>
  <si>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</si>
  <si>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</si>
  <si>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</si>
  <si>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</si>
  <si>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</si>
  <si>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</si>
  <si>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</si>
  <si>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</si>
  <si>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</si>
  <si>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</si>
  <si>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</si>
  <si>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LK</t>
  </si>
  <si>
    <t>P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</si>
  <si>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</si>
  <si>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</si>
  <si>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</si>
  <si>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</si>
  <si>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</si>
  <si>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</si>
  <si>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</si>
  <si>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</si>
  <si>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</si>
  <si>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</si>
  <si>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</si>
  <si>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</si>
  <si>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</si>
  <si>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</si>
  <si>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</si>
  <si>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</si>
  <si>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Ochrona własności intelektualnej</t>
  </si>
  <si>
    <t>A02</t>
  </si>
  <si>
    <t>Ergonomia, bezpieczeństwo i higiena pracy</t>
  </si>
  <si>
    <t>Blok obieralny 1</t>
  </si>
  <si>
    <t>O01</t>
  </si>
  <si>
    <t>Ekonomia w architekturze krajobrazu</t>
  </si>
  <si>
    <t>Blok obieralny 8</t>
  </si>
  <si>
    <t>Blok obieralny 9</t>
  </si>
  <si>
    <t>Razem</t>
  </si>
  <si>
    <t>Moduły/Przedmioty kształcenia podstawowego</t>
  </si>
  <si>
    <t>B01</t>
  </si>
  <si>
    <t>Inżynieria środowiska</t>
  </si>
  <si>
    <t>Moduły/Przedmioty kształcenia kierunkowego</t>
  </si>
  <si>
    <t>C01</t>
  </si>
  <si>
    <t>Malarstwo i grafika</t>
  </si>
  <si>
    <t>e</t>
  </si>
  <si>
    <t>C02</t>
  </si>
  <si>
    <t>Kształtowanie krajobrazu miast</t>
  </si>
  <si>
    <t>C03</t>
  </si>
  <si>
    <t>Zintegrowane projektowanie krajobrazu 1 (architektura krajobrazu, dendrologia, rośliny ozdobne, konstrukcje budowlane)</t>
  </si>
  <si>
    <t>C04</t>
  </si>
  <si>
    <t>Planowanie przestrzenne</t>
  </si>
  <si>
    <t>C05</t>
  </si>
  <si>
    <t>Wybrane zagadnienia z ogrodnictwa i projektowania upraw ogrodniczych</t>
  </si>
  <si>
    <t>C06</t>
  </si>
  <si>
    <t>Ochrona i rekultywacja krajobrazu</t>
  </si>
  <si>
    <t>C07</t>
  </si>
  <si>
    <t>GIS</t>
  </si>
  <si>
    <t>C08</t>
  </si>
  <si>
    <t>Seminarium dyplomowe</t>
  </si>
  <si>
    <t>C09</t>
  </si>
  <si>
    <t>Psychologiczne podstawy kształtowania przestrzeni</t>
  </si>
  <si>
    <t>C10</t>
  </si>
  <si>
    <t>Kształtowanie krajobrazu obszarów wiejskich</t>
  </si>
  <si>
    <t>C11</t>
  </si>
  <si>
    <t>Woda w krajobrazie</t>
  </si>
  <si>
    <t>C12</t>
  </si>
  <si>
    <t>Programowanie i projektowanie terenów zieleni</t>
  </si>
  <si>
    <t>C13</t>
  </si>
  <si>
    <t>Projekt dyplomowy</t>
  </si>
  <si>
    <t>C14</t>
  </si>
  <si>
    <t>Przygotowanie pracy magisterskiej i do egzaminu dyplomowego</t>
  </si>
  <si>
    <t>C15</t>
  </si>
  <si>
    <t>Zagadnienia prawne w planowaniu przestrzennym</t>
  </si>
  <si>
    <t>C16</t>
  </si>
  <si>
    <t>Zarządzanie w architekturze krajobrazu i prowadzenie firmy projektowej</t>
  </si>
  <si>
    <t>C17</t>
  </si>
  <si>
    <t>Zintegrowane projektowanie krajobrazu 2 (architektura krajobrazu, dendrologia, rośliny ozdobne, konstrukcje budowlane)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</si>
  <si>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</si>
  <si>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</si>
  <si>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</si>
  <si>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</si>
  <si>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</si>
  <si>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</si>
  <si>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Moduły/Przedmioty obieralne</t>
  </si>
  <si>
    <t>A03.1</t>
  </si>
  <si>
    <t>Język angielski</t>
  </si>
  <si>
    <t>A03.2</t>
  </si>
  <si>
    <t>Język niemiecki</t>
  </si>
  <si>
    <t>O08.1</t>
  </si>
  <si>
    <t>Filozofia przyrody</t>
  </si>
  <si>
    <t>O08.2</t>
  </si>
  <si>
    <t>Socjologiczne aspekty ochrony środowiska</t>
  </si>
  <si>
    <t>O09.1</t>
  </si>
  <si>
    <t>Socjologia przestrzeni</t>
  </si>
  <si>
    <t>O09.2</t>
  </si>
  <si>
    <t>Etyka zawodowa</t>
  </si>
  <si>
    <t>O02.1</t>
  </si>
  <si>
    <t>Dobór drzew i krzewów w terenach zieleni</t>
  </si>
  <si>
    <t>O02.2</t>
  </si>
  <si>
    <t>Drzewa i krzewy dla różnych stanowisk</t>
  </si>
  <si>
    <t>O03.1</t>
  </si>
  <si>
    <t>Rośliny zielarskie w ogrodzie i krajobrazie</t>
  </si>
  <si>
    <t>O03.2</t>
  </si>
  <si>
    <t>Nowe rośliny ozdobne</t>
  </si>
  <si>
    <t>O03.3</t>
  </si>
  <si>
    <t>Rośliny pojemnikowe</t>
  </si>
  <si>
    <t>O04.1</t>
  </si>
  <si>
    <t>Budowa systemów zieleni miast</t>
  </si>
  <si>
    <t>O04.2</t>
  </si>
  <si>
    <t>Krajobraz kulturowy</t>
  </si>
  <si>
    <t>O04.3</t>
  </si>
  <si>
    <t>Architektura współczesna</t>
  </si>
  <si>
    <t>O05.1</t>
  </si>
  <si>
    <t>Siedliska przyrodnicze</t>
  </si>
  <si>
    <t>O05.2</t>
  </si>
  <si>
    <t>Lasy w krajobrazie miejskim</t>
  </si>
  <si>
    <t>O05.3</t>
  </si>
  <si>
    <t>Synantropizacja terenów zieleni</t>
  </si>
  <si>
    <t>O06.1</t>
  </si>
  <si>
    <t>Mikroklimat terenów zieleni</t>
  </si>
  <si>
    <t>O06.2</t>
  </si>
  <si>
    <t>Antropogeniczne zmiany klimatu</t>
  </si>
  <si>
    <t>O06.3</t>
  </si>
  <si>
    <t>Bioklimatologia</t>
  </si>
  <si>
    <t>O07.2</t>
  </si>
  <si>
    <t>Rewitalizacja terenów mieszkalnych</t>
  </si>
  <si>
    <t>O07.3</t>
  </si>
  <si>
    <t>Zagospodarowanie terenów poindustrialnych</t>
  </si>
  <si>
    <t>Praktyki zawodowe</t>
  </si>
  <si>
    <t>P01</t>
  </si>
  <si>
    <t>Praktyka zawodowa</t>
  </si>
  <si>
    <t>Przedmioty jednorazowe</t>
  </si>
  <si>
    <t>J01</t>
  </si>
  <si>
    <t>Podstawy informacji naukowej</t>
  </si>
  <si>
    <t>J02</t>
  </si>
  <si>
    <t>Szkolenie - Bezpieczeństwo i higiena pracy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</si>
  <si>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</si>
  <si>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</si>
  <si>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</si>
  <si>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</si>
  <si>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</si>
  <si>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</si>
  <si>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</si>
  <si>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</si>
  <si>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</si>
  <si>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projekty</t>
  </si>
  <si>
    <t>praktyki</t>
  </si>
  <si>
    <t>zajęcia terenowe</t>
  </si>
  <si>
    <t>Załącznik nr 2 do Uchwała Senatu nr 108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</si>
</sst>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F500A8A6-BCE0-4C3C-B6BB-ADC365E2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213360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B62A400E-17ED-4B89-B71E-D6CB19DE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6"/>
  <sheetViews>
    <sheetView tabSelected="1" workbookViewId="0">
      <selection activeCell="AQ9" sqref="AQ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88671875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88671875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88671875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hidden="1" customWidth="1"/>
    <col min="85" max="85" width="2" hidden="1" customWidth="1"/>
    <col min="86" max="86" width="3.5546875" hidden="1" customWidth="1"/>
    <col min="87" max="87" width="2" hidden="1" customWidth="1"/>
    <col min="88" max="88" width="3.5546875" hidden="1" customWidth="1"/>
    <col min="89" max="89" width="2" hidden="1" customWidth="1"/>
    <col min="90" max="90" width="3.5546875" hidden="1" customWidth="1"/>
    <col min="91" max="91" width="2" hidden="1" customWidth="1"/>
    <col min="92" max="92" width="3.88671875" hidden="1" customWidth="1"/>
    <col min="93" max="93" width="3.5546875" hidden="1" customWidth="1"/>
    <col min="94" max="94" width="2" hidden="1" customWidth="1"/>
    <col min="95" max="95" width="3.5546875" hidden="1" customWidth="1"/>
    <col min="96" max="96" width="2" hidden="1" customWidth="1"/>
    <col min="97" max="97" width="3.5546875" hidden="1" customWidth="1"/>
    <col min="98" max="98" width="2" hidden="1" customWidth="1"/>
    <col min="99" max="99" width="3.5546875" hidden="1" customWidth="1"/>
    <col min="100" max="100" width="2" hidden="1" customWidth="1"/>
    <col min="101" max="101" width="3.5546875" hidden="1" customWidth="1"/>
    <col min="102" max="102" width="2" hidden="1" customWidth="1"/>
    <col min="103" max="104" width="3.88671875" hidden="1" customWidth="1"/>
  </cols>
  <sheetData>
    <row r="1" spans="1:104" ht="15.6" x14ac:dyDescent="0.25">
      <c r="E1" s="2" t="s">
        <v>0</v>
      </c>
    </row>
    <row r="2" spans="1:104" x14ac:dyDescent="0.25">
      <c r="E2" t="s">
        <v>1</v>
      </c>
      <c r="F2" s="1" t="s">
        <v>2</v>
      </c>
    </row>
    <row r="3" spans="1:104" x14ac:dyDescent="0.25">
      <c r="E3" t="s">
        <v>3</v>
      </c>
      <c r="F3" s="1" t="s">
        <v>4</v>
      </c>
    </row>
    <row r="4" spans="1:104" x14ac:dyDescent="0.25">
      <c r="E4" t="s">
        <v>5</v>
      </c>
      <c r="F4" s="1" t="s">
        <v>6</v>
      </c>
    </row>
    <row r="5" spans="1:104" x14ac:dyDescent="0.25">
      <c r="E5" t="s">
        <v>7</v>
      </c>
      <c r="F5" s="1" t="s">
        <v>8</v>
      </c>
    </row>
    <row r="6" spans="1:104" x14ac:dyDescent="0.25">
      <c r="E6" t="s">
        <v>9</v>
      </c>
      <c r="F6" s="1" t="s">
        <v>10</v>
      </c>
    </row>
    <row r="7" spans="1:104" x14ac:dyDescent="0.25">
      <c r="E7" t="s">
        <v>11</v>
      </c>
      <c r="F7" s="1" t="s">
        <v>12</v>
      </c>
      <c r="AQ7" t="s">
        <v>13</v>
      </c>
    </row>
    <row r="8" spans="1:104" x14ac:dyDescent="0.25">
      <c r="E8" t="s">
        <v>14</v>
      </c>
      <c r="F8" s="1" t="s">
        <v>15</v>
      </c>
      <c r="AQ8" t="s">
        <v>16</v>
      </c>
    </row>
    <row r="9" spans="1:104" x14ac:dyDescent="0.25">
      <c r="E9" t="s">
        <v>17</v>
      </c>
      <c r="F9" s="1" t="s">
        <v>18</v>
      </c>
      <c r="AQ9" t="s">
        <v>176</v>
      </c>
    </row>
    <row r="11" spans="1:104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4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7" t="s">
        <v>48</v>
      </c>
      <c r="AD14" s="19" t="s">
        <v>33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7" t="s">
        <v>48</v>
      </c>
      <c r="AY14" s="19" t="s">
        <v>33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7" t="s">
        <v>48</v>
      </c>
      <c r="BT14" s="19" t="s">
        <v>33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7" t="s">
        <v>48</v>
      </c>
      <c r="CO14" s="19" t="s">
        <v>33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</row>
    <row r="15" spans="1:104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7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7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7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7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</row>
    <row r="16" spans="1:104" ht="20.100000000000001" customHeight="1" x14ac:dyDescent="0.25">
      <c r="A16" s="14" t="s">
        <v>54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4"/>
      <c r="CZ16" s="15"/>
    </row>
    <row r="17" spans="1:104" x14ac:dyDescent="0.25">
      <c r="A17" s="6"/>
      <c r="B17" s="6"/>
      <c r="C17" s="6"/>
      <c r="D17" s="6" t="s">
        <v>56</v>
      </c>
      <c r="E17" s="3" t="s">
        <v>57</v>
      </c>
      <c r="F17" s="6">
        <f>COUNTIF(U17:CX17,"e")</f>
        <v>0</v>
      </c>
      <c r="G17" s="6">
        <f>COUNTIF(U17:CX17,"z")</f>
        <v>1</v>
      </c>
      <c r="H17" s="6">
        <f t="shared" ref="H17:H22" si="0">SUM(I17:Q17)</f>
        <v>15</v>
      </c>
      <c r="I17" s="6">
        <f t="shared" ref="I17:I22" si="1">U17+AP17+BK17+CF17</f>
        <v>15</v>
      </c>
      <c r="J17" s="6">
        <f t="shared" ref="J17:J22" si="2">W17+AR17+BM17+CH17</f>
        <v>0</v>
      </c>
      <c r="K17" s="6">
        <f t="shared" ref="K17:K22" si="3">Y17+AT17+BO17+CJ17</f>
        <v>0</v>
      </c>
      <c r="L17" s="6">
        <f t="shared" ref="L17:L22" si="4">AA17+AV17+BQ17+CL17</f>
        <v>0</v>
      </c>
      <c r="M17" s="6">
        <f t="shared" ref="M17:M22" si="5">AD17+AY17+BT17+CO17</f>
        <v>0</v>
      </c>
      <c r="N17" s="6">
        <f t="shared" ref="N17:N22" si="6">AF17+BA17+BV17+CQ17</f>
        <v>0</v>
      </c>
      <c r="O17" s="6">
        <f t="shared" ref="O17:O22" si="7">AH17+BC17+BX17+CS17</f>
        <v>0</v>
      </c>
      <c r="P17" s="6">
        <f t="shared" ref="P17:P22" si="8">AJ17+BE17+BZ17+CU17</f>
        <v>0</v>
      </c>
      <c r="Q17" s="6">
        <f t="shared" ref="Q17:Q22" si="9">AL17+BG17+CB17+CW17</f>
        <v>0</v>
      </c>
      <c r="R17" s="7">
        <f t="shared" ref="R17:R22" si="10">AO17+BJ17+CE17+CZ17</f>
        <v>1</v>
      </c>
      <c r="S17" s="7">
        <f t="shared" ref="S17:S22" si="11">AN17+BI17+CD17+CY17</f>
        <v>0</v>
      </c>
      <c r="T17" s="7">
        <v>0.5</v>
      </c>
      <c r="U17" s="11">
        <v>15</v>
      </c>
      <c r="V17" s="10" t="s">
        <v>55</v>
      </c>
      <c r="W17" s="11"/>
      <c r="X17" s="10"/>
      <c r="Y17" s="11"/>
      <c r="Z17" s="10"/>
      <c r="AA17" s="11"/>
      <c r="AB17" s="10"/>
      <c r="AC17" s="7">
        <v>1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2" si="12">AC17+AN17</f>
        <v>1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2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2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2" si="15">CN17+CY17</f>
        <v>0</v>
      </c>
    </row>
    <row r="18" spans="1:104" x14ac:dyDescent="0.25">
      <c r="A18" s="6"/>
      <c r="B18" s="6"/>
      <c r="C18" s="6"/>
      <c r="D18" s="6" t="s">
        <v>58</v>
      </c>
      <c r="E18" s="3" t="s">
        <v>59</v>
      </c>
      <c r="F18" s="6">
        <f>COUNTIF(U18:CX18,"e")</f>
        <v>0</v>
      </c>
      <c r="G18" s="6">
        <f>COUNTIF(U18:CX18,"z")</f>
        <v>2</v>
      </c>
      <c r="H18" s="6">
        <f t="shared" si="0"/>
        <v>20</v>
      </c>
      <c r="I18" s="6">
        <f t="shared" si="1"/>
        <v>15</v>
      </c>
      <c r="J18" s="6">
        <f t="shared" si="2"/>
        <v>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0</v>
      </c>
      <c r="T18" s="7">
        <v>1.5</v>
      </c>
      <c r="U18" s="11">
        <v>15</v>
      </c>
      <c r="V18" s="10" t="s">
        <v>55</v>
      </c>
      <c r="W18" s="11">
        <v>5</v>
      </c>
      <c r="X18" s="10" t="s">
        <v>55</v>
      </c>
      <c r="Y18" s="11"/>
      <c r="Z18" s="10"/>
      <c r="AA18" s="11"/>
      <c r="AB18" s="10"/>
      <c r="AC18" s="7">
        <v>2</v>
      </c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2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5">
      <c r="A19" s="6">
        <v>1</v>
      </c>
      <c r="B19" s="6">
        <v>1</v>
      </c>
      <c r="C19" s="6">
        <v>1</v>
      </c>
      <c r="D19" s="6"/>
      <c r="E19" s="3" t="s">
        <v>60</v>
      </c>
      <c r="F19" s="6">
        <f>$B$19*1</f>
        <v>1</v>
      </c>
      <c r="G19" s="6"/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30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$B$19*1.5</f>
        <v>1.5</v>
      </c>
      <c r="U19" s="11"/>
      <c r="V19" s="10"/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>
        <f>$B$19*30</f>
        <v>30</v>
      </c>
      <c r="BB19" s="10"/>
      <c r="BC19" s="11"/>
      <c r="BD19" s="10"/>
      <c r="BE19" s="11"/>
      <c r="BF19" s="10"/>
      <c r="BG19" s="11"/>
      <c r="BH19" s="10"/>
      <c r="BI19" s="7">
        <f>$B$19*3</f>
        <v>3</v>
      </c>
      <c r="BJ19" s="7">
        <f t="shared" si="13"/>
        <v>3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5">
      <c r="A20" s="6"/>
      <c r="B20" s="6"/>
      <c r="C20" s="6"/>
      <c r="D20" s="6" t="s">
        <v>61</v>
      </c>
      <c r="E20" s="3" t="s">
        <v>62</v>
      </c>
      <c r="F20" s="6">
        <f>COUNTIF(U20:CX20,"e")</f>
        <v>0</v>
      </c>
      <c r="G20" s="6">
        <f>COUNTIF(U20:CX20,"z")</f>
        <v>1</v>
      </c>
      <c r="H20" s="6">
        <f t="shared" si="0"/>
        <v>10</v>
      </c>
      <c r="I20" s="6">
        <f t="shared" si="1"/>
        <v>10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0.5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>
        <v>10</v>
      </c>
      <c r="AQ20" s="10" t="s">
        <v>55</v>
      </c>
      <c r="AR20" s="11"/>
      <c r="AS20" s="10"/>
      <c r="AT20" s="11"/>
      <c r="AU20" s="10"/>
      <c r="AV20" s="11"/>
      <c r="AW20" s="10"/>
      <c r="AX20" s="7">
        <v>1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1</v>
      </c>
      <c r="BK20" s="11"/>
      <c r="BL20" s="10"/>
      <c r="BM20" s="11"/>
      <c r="BN20" s="10"/>
      <c r="BO20" s="11"/>
      <c r="BP20" s="10"/>
      <c r="BQ20" s="11"/>
      <c r="BR20" s="10"/>
      <c r="BS20" s="7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x14ac:dyDescent="0.25">
      <c r="A21" s="6">
        <v>8</v>
      </c>
      <c r="B21" s="6">
        <v>1</v>
      </c>
      <c r="C21" s="6">
        <v>1</v>
      </c>
      <c r="D21" s="6"/>
      <c r="E21" s="3" t="s">
        <v>63</v>
      </c>
      <c r="F21" s="6"/>
      <c r="G21" s="6">
        <f>$B$21*1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f>$B$21*1.5</f>
        <v>1.5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f>$B$21*30</f>
        <v>30</v>
      </c>
      <c r="AQ21" s="10"/>
      <c r="AR21" s="11"/>
      <c r="AS21" s="10"/>
      <c r="AT21" s="11"/>
      <c r="AU21" s="10"/>
      <c r="AV21" s="11"/>
      <c r="AW21" s="10"/>
      <c r="AX21" s="7">
        <f>$B$21*2</f>
        <v>2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x14ac:dyDescent="0.25">
      <c r="A22" s="6">
        <v>9</v>
      </c>
      <c r="B22" s="6">
        <v>1</v>
      </c>
      <c r="C22" s="6">
        <v>1</v>
      </c>
      <c r="D22" s="6"/>
      <c r="E22" s="3" t="s">
        <v>64</v>
      </c>
      <c r="F22" s="6"/>
      <c r="G22" s="6">
        <f>$B$22*1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$B$22*0.5</f>
        <v>0.5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>
        <f>$B$22*15</f>
        <v>15</v>
      </c>
      <c r="BL22" s="10"/>
      <c r="BM22" s="11"/>
      <c r="BN22" s="10"/>
      <c r="BO22" s="11"/>
      <c r="BP22" s="10"/>
      <c r="BQ22" s="11"/>
      <c r="BR22" s="10"/>
      <c r="BS22" s="7">
        <f>$B$22*1</f>
        <v>1</v>
      </c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1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9" customHeight="1" x14ac:dyDescent="0.25">
      <c r="A23" s="6"/>
      <c r="B23" s="6"/>
      <c r="C23" s="6"/>
      <c r="D23" s="6"/>
      <c r="E23" s="6" t="s">
        <v>65</v>
      </c>
      <c r="F23" s="6">
        <f t="shared" ref="F23:AK23" si="16">SUM(F17:F22)</f>
        <v>1</v>
      </c>
      <c r="G23" s="6">
        <f t="shared" si="16"/>
        <v>6</v>
      </c>
      <c r="H23" s="6">
        <f t="shared" si="16"/>
        <v>120</v>
      </c>
      <c r="I23" s="6">
        <f t="shared" si="16"/>
        <v>85</v>
      </c>
      <c r="J23" s="6">
        <f t="shared" si="16"/>
        <v>5</v>
      </c>
      <c r="K23" s="6">
        <f t="shared" si="16"/>
        <v>0</v>
      </c>
      <c r="L23" s="6">
        <f t="shared" si="16"/>
        <v>0</v>
      </c>
      <c r="M23" s="6">
        <f t="shared" si="16"/>
        <v>0</v>
      </c>
      <c r="N23" s="6">
        <f t="shared" si="16"/>
        <v>30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10</v>
      </c>
      <c r="S23" s="7">
        <f t="shared" si="16"/>
        <v>3</v>
      </c>
      <c r="T23" s="7">
        <f t="shared" si="16"/>
        <v>6</v>
      </c>
      <c r="U23" s="11">
        <f t="shared" si="16"/>
        <v>30</v>
      </c>
      <c r="V23" s="10">
        <f t="shared" si="16"/>
        <v>0</v>
      </c>
      <c r="W23" s="11">
        <f t="shared" si="16"/>
        <v>5</v>
      </c>
      <c r="X23" s="10">
        <f t="shared" si="16"/>
        <v>0</v>
      </c>
      <c r="Y23" s="11">
        <f t="shared" si="16"/>
        <v>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7">
        <f t="shared" si="16"/>
        <v>3</v>
      </c>
      <c r="AD23" s="11">
        <f t="shared" si="16"/>
        <v>0</v>
      </c>
      <c r="AE23" s="10">
        <f t="shared" si="16"/>
        <v>0</v>
      </c>
      <c r="AF23" s="11">
        <f t="shared" si="16"/>
        <v>0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t="shared" ref="AL23:BQ23" si="17">SUM(AL17:AL22)</f>
        <v>0</v>
      </c>
      <c r="AM23" s="10">
        <f t="shared" si="17"/>
        <v>0</v>
      </c>
      <c r="AN23" s="7">
        <f t="shared" si="17"/>
        <v>0</v>
      </c>
      <c r="AO23" s="7">
        <f t="shared" si="17"/>
        <v>3</v>
      </c>
      <c r="AP23" s="11">
        <f t="shared" si="17"/>
        <v>40</v>
      </c>
      <c r="AQ23" s="10">
        <f t="shared" si="17"/>
        <v>0</v>
      </c>
      <c r="AR23" s="11">
        <f t="shared" si="17"/>
        <v>0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7">
        <f t="shared" si="17"/>
        <v>3</v>
      </c>
      <c r="AY23" s="11">
        <f t="shared" si="17"/>
        <v>0</v>
      </c>
      <c r="AZ23" s="10">
        <f t="shared" si="17"/>
        <v>0</v>
      </c>
      <c r="BA23" s="11">
        <f t="shared" si="17"/>
        <v>30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3</v>
      </c>
      <c r="BJ23" s="7">
        <f t="shared" si="17"/>
        <v>6</v>
      </c>
      <c r="BK23" s="11">
        <f t="shared" si="17"/>
        <v>15</v>
      </c>
      <c r="BL23" s="10">
        <f t="shared" si="17"/>
        <v>0</v>
      </c>
      <c r="BM23" s="11">
        <f t="shared" si="17"/>
        <v>0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t="shared" ref="BR23:CW23" si="18">SUM(BR17:BR22)</f>
        <v>0</v>
      </c>
      <c r="BS23" s="7">
        <f t="shared" si="18"/>
        <v>1</v>
      </c>
      <c r="BT23" s="11">
        <f t="shared" si="18"/>
        <v>0</v>
      </c>
      <c r="BU23" s="10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1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7">
        <f t="shared" si="18"/>
        <v>0</v>
      </c>
      <c r="CO23" s="11">
        <f t="shared" si="18"/>
        <v>0</v>
      </c>
      <c r="CP23" s="10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20.100000000000001" customHeight="1" x14ac:dyDescent="0.25">
      <c r="A24" s="14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4"/>
      <c r="CZ24" s="15"/>
    </row>
    <row r="25" spans="1:104" x14ac:dyDescent="0.25">
      <c r="A25" s="6"/>
      <c r="B25" s="6"/>
      <c r="C25" s="6"/>
      <c r="D25" s="6" t="s">
        <v>67</v>
      </c>
      <c r="E25" s="3" t="s">
        <v>68</v>
      </c>
      <c r="F25" s="6">
        <f>COUNTIF(U25:CX25,"e")</f>
        <v>0</v>
      </c>
      <c r="G25" s="6">
        <f>COUNTIF(U25:CX25,"z")</f>
        <v>3</v>
      </c>
      <c r="H25" s="6">
        <f>SUM(I25:Q25)</f>
        <v>40</v>
      </c>
      <c r="I25" s="6">
        <f>U25+AP25+BK25+CF25</f>
        <v>30</v>
      </c>
      <c r="J25" s="6">
        <f>W25+AR25+BM25+CH25</f>
        <v>6</v>
      </c>
      <c r="K25" s="6">
        <f>Y25+AT25+BO25+CJ25</f>
        <v>0</v>
      </c>
      <c r="L25" s="6">
        <f>AA25+AV25+BQ25+CL25</f>
        <v>0</v>
      </c>
      <c r="M25" s="6">
        <f>AD25+AY25+BT25+CO25</f>
        <v>0</v>
      </c>
      <c r="N25" s="6">
        <f>AF25+BA25+BV25+CQ25</f>
        <v>0</v>
      </c>
      <c r="O25" s="6">
        <f>AH25+BC25+BX25+CS25</f>
        <v>0</v>
      </c>
      <c r="P25" s="6">
        <f>AJ25+BE25+BZ25+CU25</f>
        <v>0</v>
      </c>
      <c r="Q25" s="6">
        <f>AL25+BG25+CB25+CW25</f>
        <v>4</v>
      </c>
      <c r="R25" s="7">
        <f>AO25+BJ25+CE25+CZ25</f>
        <v>2</v>
      </c>
      <c r="S25" s="7">
        <f>AN25+BI25+CD25+CY25</f>
        <v>0.2</v>
      </c>
      <c r="T25" s="7">
        <v>1.5</v>
      </c>
      <c r="U25" s="11">
        <v>30</v>
      </c>
      <c r="V25" s="10" t="s">
        <v>55</v>
      </c>
      <c r="W25" s="11">
        <v>6</v>
      </c>
      <c r="X25" s="10" t="s">
        <v>55</v>
      </c>
      <c r="Y25" s="11"/>
      <c r="Z25" s="10"/>
      <c r="AA25" s="11"/>
      <c r="AB25" s="10"/>
      <c r="AC25" s="7">
        <v>1.8</v>
      </c>
      <c r="AD25" s="11"/>
      <c r="AE25" s="10"/>
      <c r="AF25" s="11"/>
      <c r="AG25" s="10"/>
      <c r="AH25" s="11"/>
      <c r="AI25" s="10"/>
      <c r="AJ25" s="11"/>
      <c r="AK25" s="10"/>
      <c r="AL25" s="11">
        <v>4</v>
      </c>
      <c r="AM25" s="10" t="s">
        <v>55</v>
      </c>
      <c r="AN25" s="7">
        <v>0.2</v>
      </c>
      <c r="AO25" s="7">
        <f>AC25+AN25</f>
        <v>2</v>
      </c>
      <c r="AP25" s="11"/>
      <c r="AQ25" s="10"/>
      <c r="AR25" s="11"/>
      <c r="AS25" s="10"/>
      <c r="AT25" s="11"/>
      <c r="AU25" s="10"/>
      <c r="AV25" s="11"/>
      <c r="AW25" s="10"/>
      <c r="AX25" s="7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>AX25+BI25</f>
        <v>0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>BS25+CD25</f>
        <v>0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CN25+CY25</f>
        <v>0</v>
      </c>
    </row>
    <row r="26" spans="1:104" ht="15.9" customHeight="1" x14ac:dyDescent="0.25">
      <c r="A26" s="6"/>
      <c r="B26" s="6"/>
      <c r="C26" s="6"/>
      <c r="D26" s="6"/>
      <c r="E26" s="6" t="s">
        <v>65</v>
      </c>
      <c r="F26" s="6">
        <f t="shared" ref="F26:AK26" si="19">SUM(F25:F25)</f>
        <v>0</v>
      </c>
      <c r="G26" s="6">
        <f t="shared" si="19"/>
        <v>3</v>
      </c>
      <c r="H26" s="6">
        <f t="shared" si="19"/>
        <v>40</v>
      </c>
      <c r="I26" s="6">
        <f t="shared" si="19"/>
        <v>30</v>
      </c>
      <c r="J26" s="6">
        <f t="shared" si="19"/>
        <v>6</v>
      </c>
      <c r="K26" s="6">
        <f t="shared" si="19"/>
        <v>0</v>
      </c>
      <c r="L26" s="6">
        <f t="shared" si="19"/>
        <v>0</v>
      </c>
      <c r="M26" s="6">
        <f t="shared" si="19"/>
        <v>0</v>
      </c>
      <c r="N26" s="6">
        <f t="shared" si="19"/>
        <v>0</v>
      </c>
      <c r="O26" s="6">
        <f t="shared" si="19"/>
        <v>0</v>
      </c>
      <c r="P26" s="6">
        <f t="shared" si="19"/>
        <v>0</v>
      </c>
      <c r="Q26" s="6">
        <f t="shared" si="19"/>
        <v>4</v>
      </c>
      <c r="R26" s="7">
        <f t="shared" si="19"/>
        <v>2</v>
      </c>
      <c r="S26" s="7">
        <f t="shared" si="19"/>
        <v>0.2</v>
      </c>
      <c r="T26" s="7">
        <f t="shared" si="19"/>
        <v>1.5</v>
      </c>
      <c r="U26" s="11">
        <f t="shared" si="19"/>
        <v>30</v>
      </c>
      <c r="V26" s="10">
        <f t="shared" si="19"/>
        <v>0</v>
      </c>
      <c r="W26" s="11">
        <f t="shared" si="19"/>
        <v>6</v>
      </c>
      <c r="X26" s="10">
        <f t="shared" si="19"/>
        <v>0</v>
      </c>
      <c r="Y26" s="11">
        <f t="shared" si="19"/>
        <v>0</v>
      </c>
      <c r="Z26" s="10">
        <f t="shared" si="19"/>
        <v>0</v>
      </c>
      <c r="AA26" s="11">
        <f t="shared" si="19"/>
        <v>0</v>
      </c>
      <c r="AB26" s="10">
        <f t="shared" si="19"/>
        <v>0</v>
      </c>
      <c r="AC26" s="7">
        <f t="shared" si="19"/>
        <v>1.8</v>
      </c>
      <c r="AD26" s="11">
        <f t="shared" si="19"/>
        <v>0</v>
      </c>
      <c r="AE26" s="10">
        <f t="shared" si="19"/>
        <v>0</v>
      </c>
      <c r="AF26" s="11">
        <f t="shared" si="19"/>
        <v>0</v>
      </c>
      <c r="AG26" s="10">
        <f t="shared" si="19"/>
        <v>0</v>
      </c>
      <c r="AH26" s="11">
        <f t="shared" si="19"/>
        <v>0</v>
      </c>
      <c r="AI26" s="10">
        <f t="shared" si="19"/>
        <v>0</v>
      </c>
      <c r="AJ26" s="11">
        <f t="shared" si="19"/>
        <v>0</v>
      </c>
      <c r="AK26" s="10">
        <f t="shared" si="19"/>
        <v>0</v>
      </c>
      <c r="AL26" s="11">
        <f t="shared" ref="AL26:BQ26" si="20">SUM(AL25:AL25)</f>
        <v>4</v>
      </c>
      <c r="AM26" s="10">
        <f t="shared" si="20"/>
        <v>0</v>
      </c>
      <c r="AN26" s="7">
        <f t="shared" si="20"/>
        <v>0.2</v>
      </c>
      <c r="AO26" s="7">
        <f t="shared" si="20"/>
        <v>2</v>
      </c>
      <c r="AP26" s="11">
        <f t="shared" si="20"/>
        <v>0</v>
      </c>
      <c r="AQ26" s="10">
        <f t="shared" si="20"/>
        <v>0</v>
      </c>
      <c r="AR26" s="11">
        <f t="shared" si="20"/>
        <v>0</v>
      </c>
      <c r="AS26" s="10">
        <f t="shared" si="20"/>
        <v>0</v>
      </c>
      <c r="AT26" s="11">
        <f t="shared" si="20"/>
        <v>0</v>
      </c>
      <c r="AU26" s="10">
        <f t="shared" si="20"/>
        <v>0</v>
      </c>
      <c r="AV26" s="11">
        <f t="shared" si="20"/>
        <v>0</v>
      </c>
      <c r="AW26" s="10">
        <f t="shared" si="20"/>
        <v>0</v>
      </c>
      <c r="AX26" s="7">
        <f t="shared" si="20"/>
        <v>0</v>
      </c>
      <c r="AY26" s="11">
        <f t="shared" si="20"/>
        <v>0</v>
      </c>
      <c r="AZ26" s="10">
        <f t="shared" si="20"/>
        <v>0</v>
      </c>
      <c r="BA26" s="11">
        <f t="shared" si="20"/>
        <v>0</v>
      </c>
      <c r="BB26" s="10">
        <f t="shared" si="20"/>
        <v>0</v>
      </c>
      <c r="BC26" s="11">
        <f t="shared" si="20"/>
        <v>0</v>
      </c>
      <c r="BD26" s="10">
        <f t="shared" si="20"/>
        <v>0</v>
      </c>
      <c r="BE26" s="11">
        <f t="shared" si="20"/>
        <v>0</v>
      </c>
      <c r="BF26" s="10">
        <f t="shared" si="20"/>
        <v>0</v>
      </c>
      <c r="BG26" s="11">
        <f t="shared" si="20"/>
        <v>0</v>
      </c>
      <c r="BH26" s="10">
        <f t="shared" si="20"/>
        <v>0</v>
      </c>
      <c r="BI26" s="7">
        <f t="shared" si="20"/>
        <v>0</v>
      </c>
      <c r="BJ26" s="7">
        <f t="shared" si="20"/>
        <v>0</v>
      </c>
      <c r="BK26" s="11">
        <f t="shared" si="20"/>
        <v>0</v>
      </c>
      <c r="BL26" s="10">
        <f t="shared" si="20"/>
        <v>0</v>
      </c>
      <c r="BM26" s="11">
        <f t="shared" si="20"/>
        <v>0</v>
      </c>
      <c r="BN26" s="10">
        <f t="shared" si="20"/>
        <v>0</v>
      </c>
      <c r="BO26" s="11">
        <f t="shared" si="20"/>
        <v>0</v>
      </c>
      <c r="BP26" s="10">
        <f t="shared" si="20"/>
        <v>0</v>
      </c>
      <c r="BQ26" s="11">
        <f t="shared" si="20"/>
        <v>0</v>
      </c>
      <c r="BR26" s="10">
        <f t="shared" ref="BR26:CW26" si="21">SUM(BR25:BR25)</f>
        <v>0</v>
      </c>
      <c r="BS26" s="7">
        <f t="shared" si="21"/>
        <v>0</v>
      </c>
      <c r="BT26" s="11">
        <f t="shared" si="21"/>
        <v>0</v>
      </c>
      <c r="BU26" s="10">
        <f t="shared" si="21"/>
        <v>0</v>
      </c>
      <c r="BV26" s="11">
        <f t="shared" si="21"/>
        <v>0</v>
      </c>
      <c r="BW26" s="10">
        <f t="shared" si="21"/>
        <v>0</v>
      </c>
      <c r="BX26" s="11">
        <f t="shared" si="21"/>
        <v>0</v>
      </c>
      <c r="BY26" s="10">
        <f t="shared" si="21"/>
        <v>0</v>
      </c>
      <c r="BZ26" s="11">
        <f t="shared" si="21"/>
        <v>0</v>
      </c>
      <c r="CA26" s="10">
        <f t="shared" si="21"/>
        <v>0</v>
      </c>
      <c r="CB26" s="11">
        <f t="shared" si="21"/>
        <v>0</v>
      </c>
      <c r="CC26" s="10">
        <f t="shared" si="21"/>
        <v>0</v>
      </c>
      <c r="CD26" s="7">
        <f t="shared" si="21"/>
        <v>0</v>
      </c>
      <c r="CE26" s="7">
        <f t="shared" si="21"/>
        <v>0</v>
      </c>
      <c r="CF26" s="11">
        <f t="shared" si="21"/>
        <v>0</v>
      </c>
      <c r="CG26" s="10">
        <f t="shared" si="21"/>
        <v>0</v>
      </c>
      <c r="CH26" s="11">
        <f t="shared" si="21"/>
        <v>0</v>
      </c>
      <c r="CI26" s="10">
        <f t="shared" si="21"/>
        <v>0</v>
      </c>
      <c r="CJ26" s="11">
        <f t="shared" si="21"/>
        <v>0</v>
      </c>
      <c r="CK26" s="10">
        <f t="shared" si="21"/>
        <v>0</v>
      </c>
      <c r="CL26" s="11">
        <f t="shared" si="21"/>
        <v>0</v>
      </c>
      <c r="CM26" s="10">
        <f t="shared" si="21"/>
        <v>0</v>
      </c>
      <c r="CN26" s="7">
        <f t="shared" si="21"/>
        <v>0</v>
      </c>
      <c r="CO26" s="11">
        <f t="shared" si="21"/>
        <v>0</v>
      </c>
      <c r="CP26" s="10">
        <f t="shared" si="21"/>
        <v>0</v>
      </c>
      <c r="CQ26" s="11">
        <f t="shared" si="21"/>
        <v>0</v>
      </c>
      <c r="CR26" s="10">
        <f t="shared" si="21"/>
        <v>0</v>
      </c>
      <c r="CS26" s="11">
        <f t="shared" si="21"/>
        <v>0</v>
      </c>
      <c r="CT26" s="10">
        <f t="shared" si="21"/>
        <v>0</v>
      </c>
      <c r="CU26" s="11">
        <f t="shared" si="21"/>
        <v>0</v>
      </c>
      <c r="CV26" s="10">
        <f t="shared" si="21"/>
        <v>0</v>
      </c>
      <c r="CW26" s="11">
        <f t="shared" si="21"/>
        <v>0</v>
      </c>
      <c r="CX26" s="10">
        <f>SUM(CX25:CX25)</f>
        <v>0</v>
      </c>
      <c r="CY26" s="7">
        <f>SUM(CY25:CY25)</f>
        <v>0</v>
      </c>
      <c r="CZ26" s="7">
        <f>SUM(CZ25:CZ25)</f>
        <v>0</v>
      </c>
    </row>
    <row r="27" spans="1:104" ht="20.100000000000001" customHeight="1" x14ac:dyDescent="0.25">
      <c r="A27" s="14" t="s">
        <v>69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4"/>
      <c r="CZ27" s="15"/>
    </row>
    <row r="28" spans="1:104" x14ac:dyDescent="0.25">
      <c r="A28" s="6"/>
      <c r="B28" s="6"/>
      <c r="C28" s="6"/>
      <c r="D28" s="6" t="s">
        <v>70</v>
      </c>
      <c r="E28" s="3" t="s">
        <v>71</v>
      </c>
      <c r="F28" s="6">
        <f t="shared" ref="F28:F44" si="22">COUNTIF(U28:CX28,"e")</f>
        <v>0</v>
      </c>
      <c r="G28" s="6">
        <f t="shared" ref="G28:G44" si="23">COUNTIF(U28:CX28,"z")</f>
        <v>1</v>
      </c>
      <c r="H28" s="6">
        <f t="shared" ref="H28:H50" si="24">SUM(I28:Q28)</f>
        <v>30</v>
      </c>
      <c r="I28" s="6">
        <f t="shared" ref="I28:I50" si="25">U28+AP28+BK28+CF28</f>
        <v>0</v>
      </c>
      <c r="J28" s="6">
        <f t="shared" ref="J28:J50" si="26">W28+AR28+BM28+CH28</f>
        <v>0</v>
      </c>
      <c r="K28" s="6">
        <f t="shared" ref="K28:K50" si="27">Y28+AT28+BO28+CJ28</f>
        <v>0</v>
      </c>
      <c r="L28" s="6">
        <f t="shared" ref="L28:L50" si="28">AA28+AV28+BQ28+CL28</f>
        <v>0</v>
      </c>
      <c r="M28" s="6">
        <f t="shared" ref="M28:M50" si="29">AD28+AY28+BT28+CO28</f>
        <v>30</v>
      </c>
      <c r="N28" s="6">
        <f t="shared" ref="N28:N50" si="30">AF28+BA28+BV28+CQ28</f>
        <v>0</v>
      </c>
      <c r="O28" s="6">
        <f t="shared" ref="O28:O50" si="31">AH28+BC28+BX28+CS28</f>
        <v>0</v>
      </c>
      <c r="P28" s="6">
        <f t="shared" ref="P28:P50" si="32">AJ28+BE28+BZ28+CU28</f>
        <v>0</v>
      </c>
      <c r="Q28" s="6">
        <f t="shared" ref="Q28:Q50" si="33">AL28+BG28+CB28+CW28</f>
        <v>0</v>
      </c>
      <c r="R28" s="7">
        <f t="shared" ref="R28:R50" si="34">AO28+BJ28+CE28+CZ28</f>
        <v>3</v>
      </c>
      <c r="S28" s="7">
        <f t="shared" ref="S28:S50" si="35">AN28+BI28+CD28+CY28</f>
        <v>3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7"/>
      <c r="AD28" s="11">
        <v>30</v>
      </c>
      <c r="AE28" s="10" t="s">
        <v>55</v>
      </c>
      <c r="AF28" s="11"/>
      <c r="AG28" s="10"/>
      <c r="AH28" s="11"/>
      <c r="AI28" s="10"/>
      <c r="AJ28" s="11"/>
      <c r="AK28" s="10"/>
      <c r="AL28" s="11"/>
      <c r="AM28" s="10"/>
      <c r="AN28" s="7">
        <v>3</v>
      </c>
      <c r="AO28" s="7">
        <f t="shared" ref="AO28:AO50" si="36">AC28+AN28</f>
        <v>3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ref="BJ28:BJ50" si="37">AX28+BI28</f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ref="CE28:CE50" si="38">BS28+CD28</f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ref="CZ28:CZ50" si="39">CN28+CY28</f>
        <v>0</v>
      </c>
    </row>
    <row r="29" spans="1:104" x14ac:dyDescent="0.25">
      <c r="A29" s="6"/>
      <c r="B29" s="6"/>
      <c r="C29" s="6"/>
      <c r="D29" s="6" t="s">
        <v>73</v>
      </c>
      <c r="E29" s="3" t="s">
        <v>74</v>
      </c>
      <c r="F29" s="6">
        <f t="shared" si="22"/>
        <v>1</v>
      </c>
      <c r="G29" s="6">
        <f t="shared" si="23"/>
        <v>1</v>
      </c>
      <c r="H29" s="6">
        <f t="shared" si="24"/>
        <v>45</v>
      </c>
      <c r="I29" s="6">
        <f t="shared" si="25"/>
        <v>30</v>
      </c>
      <c r="J29" s="6">
        <f t="shared" si="26"/>
        <v>0</v>
      </c>
      <c r="K29" s="6">
        <f t="shared" si="27"/>
        <v>0</v>
      </c>
      <c r="L29" s="6">
        <f t="shared" si="28"/>
        <v>0</v>
      </c>
      <c r="M29" s="6">
        <f t="shared" si="29"/>
        <v>0</v>
      </c>
      <c r="N29" s="6">
        <f t="shared" si="30"/>
        <v>0</v>
      </c>
      <c r="O29" s="6">
        <f t="shared" si="31"/>
        <v>15</v>
      </c>
      <c r="P29" s="6">
        <f t="shared" si="32"/>
        <v>0</v>
      </c>
      <c r="Q29" s="6">
        <f t="shared" si="33"/>
        <v>0</v>
      </c>
      <c r="R29" s="7">
        <f t="shared" si="34"/>
        <v>3</v>
      </c>
      <c r="S29" s="7">
        <f t="shared" si="35"/>
        <v>1</v>
      </c>
      <c r="T29" s="7">
        <v>2.5</v>
      </c>
      <c r="U29" s="11">
        <v>30</v>
      </c>
      <c r="V29" s="10" t="s">
        <v>72</v>
      </c>
      <c r="W29" s="11"/>
      <c r="X29" s="10"/>
      <c r="Y29" s="11"/>
      <c r="Z29" s="10"/>
      <c r="AA29" s="11"/>
      <c r="AB29" s="10"/>
      <c r="AC29" s="7">
        <v>2</v>
      </c>
      <c r="AD29" s="11"/>
      <c r="AE29" s="10"/>
      <c r="AF29" s="11"/>
      <c r="AG29" s="10"/>
      <c r="AH29" s="11">
        <v>15</v>
      </c>
      <c r="AI29" s="10" t="s">
        <v>55</v>
      </c>
      <c r="AJ29" s="11"/>
      <c r="AK29" s="10"/>
      <c r="AL29" s="11"/>
      <c r="AM29" s="10"/>
      <c r="AN29" s="7">
        <v>1</v>
      </c>
      <c r="AO29" s="7">
        <f t="shared" si="36"/>
        <v>3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7"/>
        <v>0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8"/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9"/>
        <v>0</v>
      </c>
    </row>
    <row r="30" spans="1:104" x14ac:dyDescent="0.25">
      <c r="A30" s="6"/>
      <c r="B30" s="6"/>
      <c r="C30" s="6"/>
      <c r="D30" s="6" t="s">
        <v>75</v>
      </c>
      <c r="E30" s="3" t="s">
        <v>76</v>
      </c>
      <c r="F30" s="6">
        <f t="shared" si="22"/>
        <v>0</v>
      </c>
      <c r="G30" s="6">
        <f t="shared" si="23"/>
        <v>1</v>
      </c>
      <c r="H30" s="6">
        <f t="shared" si="24"/>
        <v>60</v>
      </c>
      <c r="I30" s="6">
        <f t="shared" si="25"/>
        <v>0</v>
      </c>
      <c r="J30" s="6">
        <f t="shared" si="26"/>
        <v>0</v>
      </c>
      <c r="K30" s="6">
        <f t="shared" si="27"/>
        <v>0</v>
      </c>
      <c r="L30" s="6">
        <f t="shared" si="28"/>
        <v>0</v>
      </c>
      <c r="M30" s="6">
        <f t="shared" si="29"/>
        <v>0</v>
      </c>
      <c r="N30" s="6">
        <f t="shared" si="30"/>
        <v>0</v>
      </c>
      <c r="O30" s="6">
        <f t="shared" si="31"/>
        <v>60</v>
      </c>
      <c r="P30" s="6">
        <f t="shared" si="32"/>
        <v>0</v>
      </c>
      <c r="Q30" s="6">
        <f t="shared" si="33"/>
        <v>0</v>
      </c>
      <c r="R30" s="7">
        <f t="shared" si="34"/>
        <v>5</v>
      </c>
      <c r="S30" s="7">
        <f t="shared" si="35"/>
        <v>5</v>
      </c>
      <c r="T30" s="7">
        <v>4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>
        <v>60</v>
      </c>
      <c r="AI30" s="10" t="s">
        <v>55</v>
      </c>
      <c r="AJ30" s="11"/>
      <c r="AK30" s="10"/>
      <c r="AL30" s="11"/>
      <c r="AM30" s="10"/>
      <c r="AN30" s="7">
        <v>5</v>
      </c>
      <c r="AO30" s="7">
        <f t="shared" si="36"/>
        <v>5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7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38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9"/>
        <v>0</v>
      </c>
    </row>
    <row r="31" spans="1:104" x14ac:dyDescent="0.25">
      <c r="A31" s="6"/>
      <c r="B31" s="6"/>
      <c r="C31" s="6"/>
      <c r="D31" s="6" t="s">
        <v>77</v>
      </c>
      <c r="E31" s="3" t="s">
        <v>78</v>
      </c>
      <c r="F31" s="6">
        <f t="shared" si="22"/>
        <v>0</v>
      </c>
      <c r="G31" s="6">
        <f t="shared" si="23"/>
        <v>2</v>
      </c>
      <c r="H31" s="6">
        <f t="shared" si="24"/>
        <v>50</v>
      </c>
      <c r="I31" s="6">
        <f t="shared" si="25"/>
        <v>20</v>
      </c>
      <c r="J31" s="6">
        <f t="shared" si="26"/>
        <v>0</v>
      </c>
      <c r="K31" s="6">
        <f t="shared" si="27"/>
        <v>0</v>
      </c>
      <c r="L31" s="6">
        <f t="shared" si="28"/>
        <v>0</v>
      </c>
      <c r="M31" s="6">
        <f t="shared" si="29"/>
        <v>0</v>
      </c>
      <c r="N31" s="6">
        <f t="shared" si="30"/>
        <v>0</v>
      </c>
      <c r="O31" s="6">
        <f t="shared" si="31"/>
        <v>30</v>
      </c>
      <c r="P31" s="6">
        <f t="shared" si="32"/>
        <v>0</v>
      </c>
      <c r="Q31" s="6">
        <f t="shared" si="33"/>
        <v>0</v>
      </c>
      <c r="R31" s="7">
        <f t="shared" si="34"/>
        <v>2</v>
      </c>
      <c r="S31" s="7">
        <f t="shared" si="35"/>
        <v>1</v>
      </c>
      <c r="T31" s="7">
        <v>1.5</v>
      </c>
      <c r="U31" s="11"/>
      <c r="V31" s="10"/>
      <c r="W31" s="11"/>
      <c r="X31" s="10"/>
      <c r="Y31" s="11"/>
      <c r="Z31" s="10"/>
      <c r="AA31" s="11"/>
      <c r="AB31" s="10"/>
      <c r="AC31" s="7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6"/>
        <v>0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7"/>
        <v>0</v>
      </c>
      <c r="BK31" s="11">
        <v>20</v>
      </c>
      <c r="BL31" s="10" t="s">
        <v>55</v>
      </c>
      <c r="BM31" s="11"/>
      <c r="BN31" s="10"/>
      <c r="BO31" s="11"/>
      <c r="BP31" s="10"/>
      <c r="BQ31" s="11"/>
      <c r="BR31" s="10"/>
      <c r="BS31" s="7">
        <v>1</v>
      </c>
      <c r="BT31" s="11"/>
      <c r="BU31" s="10"/>
      <c r="BV31" s="11"/>
      <c r="BW31" s="10"/>
      <c r="BX31" s="11">
        <v>30</v>
      </c>
      <c r="BY31" s="10" t="s">
        <v>55</v>
      </c>
      <c r="BZ31" s="11"/>
      <c r="CA31" s="10"/>
      <c r="CB31" s="11"/>
      <c r="CC31" s="10"/>
      <c r="CD31" s="7">
        <v>1</v>
      </c>
      <c r="CE31" s="7">
        <f t="shared" si="38"/>
        <v>2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9"/>
        <v>0</v>
      </c>
    </row>
    <row r="32" spans="1:104" x14ac:dyDescent="0.25">
      <c r="A32" s="6"/>
      <c r="B32" s="6"/>
      <c r="C32" s="6"/>
      <c r="D32" s="6" t="s">
        <v>79</v>
      </c>
      <c r="E32" s="3" t="s">
        <v>80</v>
      </c>
      <c r="F32" s="6">
        <f t="shared" si="22"/>
        <v>0</v>
      </c>
      <c r="G32" s="6">
        <f t="shared" si="23"/>
        <v>2</v>
      </c>
      <c r="H32" s="6">
        <f t="shared" si="24"/>
        <v>60</v>
      </c>
      <c r="I32" s="6">
        <f t="shared" si="25"/>
        <v>40</v>
      </c>
      <c r="J32" s="6">
        <f t="shared" si="26"/>
        <v>0</v>
      </c>
      <c r="K32" s="6">
        <f t="shared" si="27"/>
        <v>0</v>
      </c>
      <c r="L32" s="6">
        <f t="shared" si="28"/>
        <v>0</v>
      </c>
      <c r="M32" s="6">
        <f t="shared" si="29"/>
        <v>20</v>
      </c>
      <c r="N32" s="6">
        <f t="shared" si="30"/>
        <v>0</v>
      </c>
      <c r="O32" s="6">
        <f t="shared" si="31"/>
        <v>0</v>
      </c>
      <c r="P32" s="6">
        <f t="shared" si="32"/>
        <v>0</v>
      </c>
      <c r="Q32" s="6">
        <f t="shared" si="33"/>
        <v>0</v>
      </c>
      <c r="R32" s="7">
        <f t="shared" si="34"/>
        <v>3</v>
      </c>
      <c r="S32" s="7">
        <f t="shared" si="35"/>
        <v>1</v>
      </c>
      <c r="T32" s="7">
        <v>2.5</v>
      </c>
      <c r="U32" s="11">
        <v>40</v>
      </c>
      <c r="V32" s="10" t="s">
        <v>55</v>
      </c>
      <c r="W32" s="11"/>
      <c r="X32" s="10"/>
      <c r="Y32" s="11"/>
      <c r="Z32" s="10"/>
      <c r="AA32" s="11"/>
      <c r="AB32" s="10"/>
      <c r="AC32" s="7">
        <v>2</v>
      </c>
      <c r="AD32" s="11">
        <v>20</v>
      </c>
      <c r="AE32" s="10" t="s">
        <v>55</v>
      </c>
      <c r="AF32" s="11"/>
      <c r="AG32" s="10"/>
      <c r="AH32" s="11"/>
      <c r="AI32" s="10"/>
      <c r="AJ32" s="11"/>
      <c r="AK32" s="10"/>
      <c r="AL32" s="11"/>
      <c r="AM32" s="10"/>
      <c r="AN32" s="7">
        <v>1</v>
      </c>
      <c r="AO32" s="7">
        <f t="shared" si="36"/>
        <v>3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7"/>
        <v>0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8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9"/>
        <v>0</v>
      </c>
    </row>
    <row r="33" spans="1:104" x14ac:dyDescent="0.25">
      <c r="A33" s="6"/>
      <c r="B33" s="6"/>
      <c r="C33" s="6"/>
      <c r="D33" s="6" t="s">
        <v>81</v>
      </c>
      <c r="E33" s="3" t="s">
        <v>82</v>
      </c>
      <c r="F33" s="6">
        <f t="shared" si="22"/>
        <v>1</v>
      </c>
      <c r="G33" s="6">
        <f t="shared" si="23"/>
        <v>1</v>
      </c>
      <c r="H33" s="6">
        <f t="shared" si="24"/>
        <v>45</v>
      </c>
      <c r="I33" s="6">
        <f t="shared" si="25"/>
        <v>30</v>
      </c>
      <c r="J33" s="6">
        <f t="shared" si="26"/>
        <v>0</v>
      </c>
      <c r="K33" s="6">
        <f t="shared" si="27"/>
        <v>0</v>
      </c>
      <c r="L33" s="6">
        <f t="shared" si="28"/>
        <v>0</v>
      </c>
      <c r="M33" s="6">
        <f t="shared" si="29"/>
        <v>15</v>
      </c>
      <c r="N33" s="6">
        <f t="shared" si="30"/>
        <v>0</v>
      </c>
      <c r="O33" s="6">
        <f t="shared" si="31"/>
        <v>0</v>
      </c>
      <c r="P33" s="6">
        <f t="shared" si="32"/>
        <v>0</v>
      </c>
      <c r="Q33" s="6">
        <f t="shared" si="33"/>
        <v>0</v>
      </c>
      <c r="R33" s="7">
        <f t="shared" si="34"/>
        <v>3</v>
      </c>
      <c r="S33" s="7">
        <f t="shared" si="35"/>
        <v>1</v>
      </c>
      <c r="T33" s="7">
        <v>2.5</v>
      </c>
      <c r="U33" s="11">
        <v>30</v>
      </c>
      <c r="V33" s="10" t="s">
        <v>72</v>
      </c>
      <c r="W33" s="11"/>
      <c r="X33" s="10"/>
      <c r="Y33" s="11"/>
      <c r="Z33" s="10"/>
      <c r="AA33" s="11"/>
      <c r="AB33" s="10"/>
      <c r="AC33" s="7">
        <v>2</v>
      </c>
      <c r="AD33" s="11">
        <v>15</v>
      </c>
      <c r="AE33" s="10" t="s">
        <v>55</v>
      </c>
      <c r="AF33" s="11"/>
      <c r="AG33" s="10"/>
      <c r="AH33" s="11"/>
      <c r="AI33" s="10"/>
      <c r="AJ33" s="11"/>
      <c r="AK33" s="10"/>
      <c r="AL33" s="11"/>
      <c r="AM33" s="10"/>
      <c r="AN33" s="7">
        <v>1</v>
      </c>
      <c r="AO33" s="7">
        <f t="shared" si="36"/>
        <v>3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7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8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9"/>
        <v>0</v>
      </c>
    </row>
    <row r="34" spans="1:104" x14ac:dyDescent="0.25">
      <c r="A34" s="6"/>
      <c r="B34" s="6"/>
      <c r="C34" s="6"/>
      <c r="D34" s="6" t="s">
        <v>83</v>
      </c>
      <c r="E34" s="3" t="s">
        <v>84</v>
      </c>
      <c r="F34" s="6">
        <f t="shared" si="22"/>
        <v>0</v>
      </c>
      <c r="G34" s="6">
        <f t="shared" si="23"/>
        <v>2</v>
      </c>
      <c r="H34" s="6">
        <f t="shared" si="24"/>
        <v>30</v>
      </c>
      <c r="I34" s="6">
        <f t="shared" si="25"/>
        <v>15</v>
      </c>
      <c r="J34" s="6">
        <f t="shared" si="26"/>
        <v>0</v>
      </c>
      <c r="K34" s="6">
        <f t="shared" si="27"/>
        <v>0</v>
      </c>
      <c r="L34" s="6">
        <f t="shared" si="28"/>
        <v>0</v>
      </c>
      <c r="M34" s="6">
        <f t="shared" si="29"/>
        <v>15</v>
      </c>
      <c r="N34" s="6">
        <f t="shared" si="30"/>
        <v>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7">
        <f t="shared" si="34"/>
        <v>2</v>
      </c>
      <c r="S34" s="7">
        <f t="shared" si="35"/>
        <v>1</v>
      </c>
      <c r="T34" s="7">
        <v>1.5</v>
      </c>
      <c r="U34" s="11">
        <v>15</v>
      </c>
      <c r="V34" s="10" t="s">
        <v>55</v>
      </c>
      <c r="W34" s="11"/>
      <c r="X34" s="10"/>
      <c r="Y34" s="11"/>
      <c r="Z34" s="10"/>
      <c r="AA34" s="11"/>
      <c r="AB34" s="10"/>
      <c r="AC34" s="7">
        <v>1</v>
      </c>
      <c r="AD34" s="11">
        <v>15</v>
      </c>
      <c r="AE34" s="10" t="s">
        <v>55</v>
      </c>
      <c r="AF34" s="11"/>
      <c r="AG34" s="10"/>
      <c r="AH34" s="11"/>
      <c r="AI34" s="10"/>
      <c r="AJ34" s="11"/>
      <c r="AK34" s="10"/>
      <c r="AL34" s="11"/>
      <c r="AM34" s="10"/>
      <c r="AN34" s="7">
        <v>1</v>
      </c>
      <c r="AO34" s="7">
        <f t="shared" si="36"/>
        <v>2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7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8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9"/>
        <v>0</v>
      </c>
    </row>
    <row r="35" spans="1:104" x14ac:dyDescent="0.25">
      <c r="A35" s="6"/>
      <c r="B35" s="6"/>
      <c r="C35" s="6"/>
      <c r="D35" s="6" t="s">
        <v>85</v>
      </c>
      <c r="E35" s="3" t="s">
        <v>86</v>
      </c>
      <c r="F35" s="6">
        <f t="shared" si="22"/>
        <v>0</v>
      </c>
      <c r="G35" s="6">
        <f t="shared" si="23"/>
        <v>3</v>
      </c>
      <c r="H35" s="6">
        <f t="shared" si="24"/>
        <v>50</v>
      </c>
      <c r="I35" s="6">
        <f t="shared" si="25"/>
        <v>0</v>
      </c>
      <c r="J35" s="6">
        <f t="shared" si="26"/>
        <v>0</v>
      </c>
      <c r="K35" s="6">
        <f t="shared" si="27"/>
        <v>0</v>
      </c>
      <c r="L35" s="6">
        <f t="shared" si="28"/>
        <v>50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7">
        <f t="shared" si="34"/>
        <v>5</v>
      </c>
      <c r="S35" s="7">
        <f t="shared" si="35"/>
        <v>0</v>
      </c>
      <c r="T35" s="7">
        <v>3.5</v>
      </c>
      <c r="U35" s="11"/>
      <c r="V35" s="10"/>
      <c r="W35" s="11"/>
      <c r="X35" s="10"/>
      <c r="Y35" s="11"/>
      <c r="Z35" s="10"/>
      <c r="AA35" s="11">
        <v>10</v>
      </c>
      <c r="AB35" s="10" t="s">
        <v>55</v>
      </c>
      <c r="AC35" s="7">
        <v>1</v>
      </c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6"/>
        <v>1</v>
      </c>
      <c r="AP35" s="11"/>
      <c r="AQ35" s="10"/>
      <c r="AR35" s="11"/>
      <c r="AS35" s="10"/>
      <c r="AT35" s="11"/>
      <c r="AU35" s="10"/>
      <c r="AV35" s="11">
        <v>20</v>
      </c>
      <c r="AW35" s="10" t="s">
        <v>55</v>
      </c>
      <c r="AX35" s="7">
        <v>2</v>
      </c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7"/>
        <v>2</v>
      </c>
      <c r="BK35" s="11"/>
      <c r="BL35" s="10"/>
      <c r="BM35" s="11"/>
      <c r="BN35" s="10"/>
      <c r="BO35" s="11"/>
      <c r="BP35" s="10"/>
      <c r="BQ35" s="11">
        <v>20</v>
      </c>
      <c r="BR35" s="10" t="s">
        <v>55</v>
      </c>
      <c r="BS35" s="7">
        <v>2</v>
      </c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8"/>
        <v>2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9"/>
        <v>0</v>
      </c>
    </row>
    <row r="36" spans="1:104" x14ac:dyDescent="0.25">
      <c r="A36" s="6"/>
      <c r="B36" s="6"/>
      <c r="C36" s="6"/>
      <c r="D36" s="6" t="s">
        <v>87</v>
      </c>
      <c r="E36" s="3" t="s">
        <v>88</v>
      </c>
      <c r="F36" s="6">
        <f t="shared" si="22"/>
        <v>0</v>
      </c>
      <c r="G36" s="6">
        <f t="shared" si="23"/>
        <v>2</v>
      </c>
      <c r="H36" s="6">
        <f t="shared" si="24"/>
        <v>30</v>
      </c>
      <c r="I36" s="6">
        <f t="shared" si="25"/>
        <v>15</v>
      </c>
      <c r="J36" s="6">
        <f t="shared" si="26"/>
        <v>15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0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7">
        <f t="shared" si="34"/>
        <v>2</v>
      </c>
      <c r="S36" s="7">
        <f t="shared" si="35"/>
        <v>0</v>
      </c>
      <c r="T36" s="7">
        <v>1.5</v>
      </c>
      <c r="U36" s="11">
        <v>15</v>
      </c>
      <c r="V36" s="10" t="s">
        <v>55</v>
      </c>
      <c r="W36" s="11">
        <v>15</v>
      </c>
      <c r="X36" s="10" t="s">
        <v>55</v>
      </c>
      <c r="Y36" s="11"/>
      <c r="Z36" s="10"/>
      <c r="AA36" s="11"/>
      <c r="AB36" s="10"/>
      <c r="AC36" s="7">
        <v>2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6"/>
        <v>2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7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8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9"/>
        <v>0</v>
      </c>
    </row>
    <row r="37" spans="1:104" x14ac:dyDescent="0.25">
      <c r="A37" s="6"/>
      <c r="B37" s="6"/>
      <c r="C37" s="6"/>
      <c r="D37" s="6" t="s">
        <v>89</v>
      </c>
      <c r="E37" s="3" t="s">
        <v>90</v>
      </c>
      <c r="F37" s="6">
        <f t="shared" si="22"/>
        <v>0</v>
      </c>
      <c r="G37" s="6">
        <f t="shared" si="23"/>
        <v>2</v>
      </c>
      <c r="H37" s="6">
        <f t="shared" si="24"/>
        <v>45</v>
      </c>
      <c r="I37" s="6">
        <f t="shared" si="25"/>
        <v>30</v>
      </c>
      <c r="J37" s="6">
        <f t="shared" si="26"/>
        <v>0</v>
      </c>
      <c r="K37" s="6">
        <f t="shared" si="27"/>
        <v>0</v>
      </c>
      <c r="L37" s="6">
        <f t="shared" si="28"/>
        <v>0</v>
      </c>
      <c r="M37" s="6">
        <f t="shared" si="29"/>
        <v>0</v>
      </c>
      <c r="N37" s="6">
        <f t="shared" si="30"/>
        <v>0</v>
      </c>
      <c r="O37" s="6">
        <f t="shared" si="31"/>
        <v>15</v>
      </c>
      <c r="P37" s="6">
        <f t="shared" si="32"/>
        <v>0</v>
      </c>
      <c r="Q37" s="6">
        <f t="shared" si="33"/>
        <v>0</v>
      </c>
      <c r="R37" s="7">
        <f t="shared" si="34"/>
        <v>3</v>
      </c>
      <c r="S37" s="7">
        <f t="shared" si="35"/>
        <v>1</v>
      </c>
      <c r="T37" s="7">
        <v>2.5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6"/>
        <v>0</v>
      </c>
      <c r="AP37" s="11">
        <v>30</v>
      </c>
      <c r="AQ37" s="10" t="s">
        <v>55</v>
      </c>
      <c r="AR37" s="11"/>
      <c r="AS37" s="10"/>
      <c r="AT37" s="11"/>
      <c r="AU37" s="10"/>
      <c r="AV37" s="11"/>
      <c r="AW37" s="10"/>
      <c r="AX37" s="7">
        <v>2</v>
      </c>
      <c r="AY37" s="11"/>
      <c r="AZ37" s="10"/>
      <c r="BA37" s="11"/>
      <c r="BB37" s="10"/>
      <c r="BC37" s="11">
        <v>15</v>
      </c>
      <c r="BD37" s="10" t="s">
        <v>55</v>
      </c>
      <c r="BE37" s="11"/>
      <c r="BF37" s="10"/>
      <c r="BG37" s="11"/>
      <c r="BH37" s="10"/>
      <c r="BI37" s="7">
        <v>1</v>
      </c>
      <c r="BJ37" s="7">
        <f t="shared" si="37"/>
        <v>3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8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9"/>
        <v>0</v>
      </c>
    </row>
    <row r="38" spans="1:104" x14ac:dyDescent="0.25">
      <c r="A38" s="6"/>
      <c r="B38" s="6"/>
      <c r="C38" s="6"/>
      <c r="D38" s="6" t="s">
        <v>91</v>
      </c>
      <c r="E38" s="3" t="s">
        <v>92</v>
      </c>
      <c r="F38" s="6">
        <f t="shared" si="22"/>
        <v>0</v>
      </c>
      <c r="G38" s="6">
        <f t="shared" si="23"/>
        <v>2</v>
      </c>
      <c r="H38" s="6">
        <f t="shared" si="24"/>
        <v>35</v>
      </c>
      <c r="I38" s="6">
        <f t="shared" si="25"/>
        <v>25</v>
      </c>
      <c r="J38" s="6">
        <f t="shared" si="26"/>
        <v>0</v>
      </c>
      <c r="K38" s="6">
        <f t="shared" si="27"/>
        <v>0</v>
      </c>
      <c r="L38" s="6">
        <f t="shared" si="28"/>
        <v>0</v>
      </c>
      <c r="M38" s="6">
        <f t="shared" si="29"/>
        <v>10</v>
      </c>
      <c r="N38" s="6">
        <f t="shared" si="30"/>
        <v>0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7">
        <f t="shared" si="34"/>
        <v>2</v>
      </c>
      <c r="S38" s="7">
        <f t="shared" si="35"/>
        <v>0.5</v>
      </c>
      <c r="T38" s="7">
        <v>1.5</v>
      </c>
      <c r="U38" s="11">
        <v>25</v>
      </c>
      <c r="V38" s="10" t="s">
        <v>55</v>
      </c>
      <c r="W38" s="11"/>
      <c r="X38" s="10"/>
      <c r="Y38" s="11"/>
      <c r="Z38" s="10"/>
      <c r="AA38" s="11"/>
      <c r="AB38" s="10"/>
      <c r="AC38" s="7">
        <v>1.5</v>
      </c>
      <c r="AD38" s="11">
        <v>10</v>
      </c>
      <c r="AE38" s="10" t="s">
        <v>55</v>
      </c>
      <c r="AF38" s="11"/>
      <c r="AG38" s="10"/>
      <c r="AH38" s="11"/>
      <c r="AI38" s="10"/>
      <c r="AJ38" s="11"/>
      <c r="AK38" s="10"/>
      <c r="AL38" s="11"/>
      <c r="AM38" s="10"/>
      <c r="AN38" s="7">
        <v>0.5</v>
      </c>
      <c r="AO38" s="7">
        <f t="shared" si="36"/>
        <v>2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7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8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9"/>
        <v>0</v>
      </c>
    </row>
    <row r="39" spans="1:104" x14ac:dyDescent="0.25">
      <c r="A39" s="6"/>
      <c r="B39" s="6"/>
      <c r="C39" s="6"/>
      <c r="D39" s="6" t="s">
        <v>93</v>
      </c>
      <c r="E39" s="3" t="s">
        <v>94</v>
      </c>
      <c r="F39" s="6">
        <f t="shared" si="22"/>
        <v>0</v>
      </c>
      <c r="G39" s="6">
        <f t="shared" si="23"/>
        <v>3</v>
      </c>
      <c r="H39" s="6">
        <f t="shared" si="24"/>
        <v>70</v>
      </c>
      <c r="I39" s="6">
        <f t="shared" si="25"/>
        <v>30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0</v>
      </c>
      <c r="O39" s="6">
        <f t="shared" si="31"/>
        <v>40</v>
      </c>
      <c r="P39" s="6">
        <f t="shared" si="32"/>
        <v>0</v>
      </c>
      <c r="Q39" s="6">
        <f t="shared" si="33"/>
        <v>0</v>
      </c>
      <c r="R39" s="7">
        <f t="shared" si="34"/>
        <v>5</v>
      </c>
      <c r="S39" s="7">
        <f t="shared" si="35"/>
        <v>3.5</v>
      </c>
      <c r="T39" s="7">
        <v>4.5</v>
      </c>
      <c r="U39" s="11"/>
      <c r="V39" s="10"/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6"/>
        <v>0</v>
      </c>
      <c r="AP39" s="11">
        <v>30</v>
      </c>
      <c r="AQ39" s="10" t="s">
        <v>55</v>
      </c>
      <c r="AR39" s="11"/>
      <c r="AS39" s="10"/>
      <c r="AT39" s="11"/>
      <c r="AU39" s="10"/>
      <c r="AV39" s="11"/>
      <c r="AW39" s="10"/>
      <c r="AX39" s="7">
        <v>1.5</v>
      </c>
      <c r="AY39" s="11"/>
      <c r="AZ39" s="10"/>
      <c r="BA39" s="11"/>
      <c r="BB39" s="10"/>
      <c r="BC39" s="11">
        <v>20</v>
      </c>
      <c r="BD39" s="10" t="s">
        <v>55</v>
      </c>
      <c r="BE39" s="11"/>
      <c r="BF39" s="10"/>
      <c r="BG39" s="11"/>
      <c r="BH39" s="10"/>
      <c r="BI39" s="7">
        <v>1.5</v>
      </c>
      <c r="BJ39" s="7">
        <f t="shared" si="37"/>
        <v>3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/>
      <c r="BU39" s="10"/>
      <c r="BV39" s="11"/>
      <c r="BW39" s="10"/>
      <c r="BX39" s="11">
        <v>20</v>
      </c>
      <c r="BY39" s="10" t="s">
        <v>55</v>
      </c>
      <c r="BZ39" s="11"/>
      <c r="CA39" s="10"/>
      <c r="CB39" s="11"/>
      <c r="CC39" s="10"/>
      <c r="CD39" s="7">
        <v>2</v>
      </c>
      <c r="CE39" s="7">
        <f t="shared" si="38"/>
        <v>2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9"/>
        <v>0</v>
      </c>
    </row>
    <row r="40" spans="1:104" x14ac:dyDescent="0.25">
      <c r="A40" s="6"/>
      <c r="B40" s="6"/>
      <c r="C40" s="6"/>
      <c r="D40" s="6" t="s">
        <v>95</v>
      </c>
      <c r="E40" s="3" t="s">
        <v>96</v>
      </c>
      <c r="F40" s="6">
        <f t="shared" si="22"/>
        <v>0</v>
      </c>
      <c r="G40" s="6">
        <f t="shared" si="23"/>
        <v>1</v>
      </c>
      <c r="H40" s="6">
        <f t="shared" si="24"/>
        <v>30</v>
      </c>
      <c r="I40" s="6">
        <f t="shared" si="25"/>
        <v>0</v>
      </c>
      <c r="J40" s="6">
        <f t="shared" si="26"/>
        <v>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0</v>
      </c>
      <c r="O40" s="6">
        <f t="shared" si="31"/>
        <v>30</v>
      </c>
      <c r="P40" s="6">
        <f t="shared" si="32"/>
        <v>0</v>
      </c>
      <c r="Q40" s="6">
        <f t="shared" si="33"/>
        <v>0</v>
      </c>
      <c r="R40" s="7">
        <f t="shared" si="34"/>
        <v>1</v>
      </c>
      <c r="S40" s="7">
        <f t="shared" si="35"/>
        <v>1</v>
      </c>
      <c r="T40" s="7">
        <v>0.5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6"/>
        <v>0</v>
      </c>
      <c r="AP40" s="11"/>
      <c r="AQ40" s="10"/>
      <c r="AR40" s="11"/>
      <c r="AS40" s="10"/>
      <c r="AT40" s="11"/>
      <c r="AU40" s="10"/>
      <c r="AV40" s="11"/>
      <c r="AW40" s="10"/>
      <c r="AX40" s="7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7"/>
        <v>0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>
        <v>30</v>
      </c>
      <c r="BY40" s="10" t="s">
        <v>55</v>
      </c>
      <c r="BZ40" s="11"/>
      <c r="CA40" s="10"/>
      <c r="CB40" s="11"/>
      <c r="CC40" s="10"/>
      <c r="CD40" s="7">
        <v>1</v>
      </c>
      <c r="CE40" s="7">
        <f t="shared" si="38"/>
        <v>1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9"/>
        <v>0</v>
      </c>
    </row>
    <row r="41" spans="1:104" x14ac:dyDescent="0.25">
      <c r="A41" s="6"/>
      <c r="B41" s="6"/>
      <c r="C41" s="6"/>
      <c r="D41" s="6" t="s">
        <v>97</v>
      </c>
      <c r="E41" s="3" t="s">
        <v>98</v>
      </c>
      <c r="F41" s="6">
        <f t="shared" si="22"/>
        <v>0</v>
      </c>
      <c r="G41" s="6">
        <f t="shared" si="23"/>
        <v>1</v>
      </c>
      <c r="H41" s="6">
        <f t="shared" si="24"/>
        <v>0</v>
      </c>
      <c r="I41" s="6">
        <f t="shared" si="25"/>
        <v>0</v>
      </c>
      <c r="J41" s="6">
        <f t="shared" si="26"/>
        <v>0</v>
      </c>
      <c r="K41" s="6">
        <f t="shared" si="27"/>
        <v>0</v>
      </c>
      <c r="L41" s="6">
        <f t="shared" si="28"/>
        <v>0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7">
        <f t="shared" si="34"/>
        <v>20</v>
      </c>
      <c r="S41" s="7">
        <f t="shared" si="35"/>
        <v>0</v>
      </c>
      <c r="T41" s="7">
        <v>0</v>
      </c>
      <c r="U41" s="11"/>
      <c r="V41" s="10"/>
      <c r="W41" s="11"/>
      <c r="X41" s="10"/>
      <c r="Y41" s="11"/>
      <c r="Z41" s="10"/>
      <c r="AA41" s="11"/>
      <c r="AB41" s="10"/>
      <c r="AC41" s="7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6"/>
        <v>0</v>
      </c>
      <c r="AP41" s="11"/>
      <c r="AQ41" s="10"/>
      <c r="AR41" s="11"/>
      <c r="AS41" s="10"/>
      <c r="AT41" s="11"/>
      <c r="AU41" s="10"/>
      <c r="AV41" s="11"/>
      <c r="AW41" s="10"/>
      <c r="AX41" s="7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37"/>
        <v>0</v>
      </c>
      <c r="BK41" s="11"/>
      <c r="BL41" s="10"/>
      <c r="BM41" s="11"/>
      <c r="BN41" s="10"/>
      <c r="BO41" s="11">
        <v>0</v>
      </c>
      <c r="BP41" s="10" t="s">
        <v>55</v>
      </c>
      <c r="BQ41" s="11"/>
      <c r="BR41" s="10"/>
      <c r="BS41" s="7">
        <v>20</v>
      </c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8"/>
        <v>20</v>
      </c>
      <c r="CF41" s="11"/>
      <c r="CG41" s="10"/>
      <c r="CH41" s="11"/>
      <c r="CI41" s="10"/>
      <c r="CJ41" s="11"/>
      <c r="CK41" s="10"/>
      <c r="CL41" s="11"/>
      <c r="CM41" s="10"/>
      <c r="CN41" s="7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9"/>
        <v>0</v>
      </c>
    </row>
    <row r="42" spans="1:104" x14ac:dyDescent="0.25">
      <c r="A42" s="6"/>
      <c r="B42" s="6"/>
      <c r="C42" s="6"/>
      <c r="D42" s="6" t="s">
        <v>99</v>
      </c>
      <c r="E42" s="3" t="s">
        <v>100</v>
      </c>
      <c r="F42" s="6">
        <f t="shared" si="22"/>
        <v>0</v>
      </c>
      <c r="G42" s="6">
        <f t="shared" si="23"/>
        <v>2</v>
      </c>
      <c r="H42" s="6">
        <f t="shared" si="24"/>
        <v>45</v>
      </c>
      <c r="I42" s="6">
        <f t="shared" si="25"/>
        <v>30</v>
      </c>
      <c r="J42" s="6">
        <f t="shared" si="26"/>
        <v>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0</v>
      </c>
      <c r="O42" s="6">
        <f t="shared" si="31"/>
        <v>15</v>
      </c>
      <c r="P42" s="6">
        <f t="shared" si="32"/>
        <v>0</v>
      </c>
      <c r="Q42" s="6">
        <f t="shared" si="33"/>
        <v>0</v>
      </c>
      <c r="R42" s="7">
        <f t="shared" si="34"/>
        <v>3</v>
      </c>
      <c r="S42" s="7">
        <f t="shared" si="35"/>
        <v>1</v>
      </c>
      <c r="T42" s="7">
        <v>2.5</v>
      </c>
      <c r="U42" s="11"/>
      <c r="V42" s="10"/>
      <c r="W42" s="11"/>
      <c r="X42" s="10"/>
      <c r="Y42" s="11"/>
      <c r="Z42" s="10"/>
      <c r="AA42" s="11"/>
      <c r="AB42" s="10"/>
      <c r="AC42" s="7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36"/>
        <v>0</v>
      </c>
      <c r="AP42" s="11">
        <v>30</v>
      </c>
      <c r="AQ42" s="10" t="s">
        <v>55</v>
      </c>
      <c r="AR42" s="11"/>
      <c r="AS42" s="10"/>
      <c r="AT42" s="11"/>
      <c r="AU42" s="10"/>
      <c r="AV42" s="11"/>
      <c r="AW42" s="10"/>
      <c r="AX42" s="7">
        <v>2</v>
      </c>
      <c r="AY42" s="11"/>
      <c r="AZ42" s="10"/>
      <c r="BA42" s="11"/>
      <c r="BB42" s="10"/>
      <c r="BC42" s="11">
        <v>15</v>
      </c>
      <c r="BD42" s="10" t="s">
        <v>55</v>
      </c>
      <c r="BE42" s="11"/>
      <c r="BF42" s="10"/>
      <c r="BG42" s="11"/>
      <c r="BH42" s="10"/>
      <c r="BI42" s="7">
        <v>1</v>
      </c>
      <c r="BJ42" s="7">
        <f t="shared" si="37"/>
        <v>3</v>
      </c>
      <c r="BK42" s="11"/>
      <c r="BL42" s="10"/>
      <c r="BM42" s="11"/>
      <c r="BN42" s="10"/>
      <c r="BO42" s="11"/>
      <c r="BP42" s="10"/>
      <c r="BQ42" s="11"/>
      <c r="BR42" s="10"/>
      <c r="BS42" s="7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8"/>
        <v>0</v>
      </c>
      <c r="CF42" s="11"/>
      <c r="CG42" s="10"/>
      <c r="CH42" s="11"/>
      <c r="CI42" s="10"/>
      <c r="CJ42" s="11"/>
      <c r="CK42" s="10"/>
      <c r="CL42" s="11"/>
      <c r="CM42" s="10"/>
      <c r="CN42" s="7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9"/>
        <v>0</v>
      </c>
    </row>
    <row r="43" spans="1:104" x14ac:dyDescent="0.25">
      <c r="A43" s="6"/>
      <c r="B43" s="6"/>
      <c r="C43" s="6"/>
      <c r="D43" s="6" t="s">
        <v>101</v>
      </c>
      <c r="E43" s="3" t="s">
        <v>102</v>
      </c>
      <c r="F43" s="6">
        <f t="shared" si="22"/>
        <v>0</v>
      </c>
      <c r="G43" s="6">
        <f t="shared" si="23"/>
        <v>1</v>
      </c>
      <c r="H43" s="6">
        <f t="shared" si="24"/>
        <v>10</v>
      </c>
      <c r="I43" s="6">
        <f t="shared" si="25"/>
        <v>10</v>
      </c>
      <c r="J43" s="6">
        <f t="shared" si="26"/>
        <v>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0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7">
        <f t="shared" si="34"/>
        <v>1</v>
      </c>
      <c r="S43" s="7">
        <f t="shared" si="35"/>
        <v>0</v>
      </c>
      <c r="T43" s="7">
        <v>0.5</v>
      </c>
      <c r="U43" s="11">
        <v>10</v>
      </c>
      <c r="V43" s="10" t="s">
        <v>55</v>
      </c>
      <c r="W43" s="11"/>
      <c r="X43" s="10"/>
      <c r="Y43" s="11"/>
      <c r="Z43" s="10"/>
      <c r="AA43" s="11"/>
      <c r="AB43" s="10"/>
      <c r="AC43" s="7">
        <v>1</v>
      </c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6"/>
        <v>1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37"/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8"/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9"/>
        <v>0</v>
      </c>
    </row>
    <row r="44" spans="1:104" x14ac:dyDescent="0.25">
      <c r="A44" s="6"/>
      <c r="B44" s="6"/>
      <c r="C44" s="6"/>
      <c r="D44" s="6" t="s">
        <v>103</v>
      </c>
      <c r="E44" s="3" t="s">
        <v>104</v>
      </c>
      <c r="F44" s="6">
        <f t="shared" si="22"/>
        <v>1</v>
      </c>
      <c r="G44" s="6">
        <f t="shared" si="23"/>
        <v>0</v>
      </c>
      <c r="H44" s="6">
        <f t="shared" si="24"/>
        <v>60</v>
      </c>
      <c r="I44" s="6">
        <f t="shared" si="25"/>
        <v>0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0</v>
      </c>
      <c r="O44" s="6">
        <f t="shared" si="31"/>
        <v>60</v>
      </c>
      <c r="P44" s="6">
        <f t="shared" si="32"/>
        <v>0</v>
      </c>
      <c r="Q44" s="6">
        <f t="shared" si="33"/>
        <v>0</v>
      </c>
      <c r="R44" s="7">
        <f t="shared" si="34"/>
        <v>4</v>
      </c>
      <c r="S44" s="7">
        <f t="shared" si="35"/>
        <v>4</v>
      </c>
      <c r="T44" s="7">
        <v>3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6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>
        <v>60</v>
      </c>
      <c r="BD44" s="10" t="s">
        <v>72</v>
      </c>
      <c r="BE44" s="11"/>
      <c r="BF44" s="10"/>
      <c r="BG44" s="11"/>
      <c r="BH44" s="10"/>
      <c r="BI44" s="7">
        <v>4</v>
      </c>
      <c r="BJ44" s="7">
        <f t="shared" si="37"/>
        <v>4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8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9"/>
        <v>0</v>
      </c>
    </row>
    <row r="45" spans="1:104" x14ac:dyDescent="0.25">
      <c r="A45" s="6">
        <v>2</v>
      </c>
      <c r="B45" s="6">
        <v>1</v>
      </c>
      <c r="C45" s="6">
        <v>1</v>
      </c>
      <c r="D45" s="6"/>
      <c r="E45" s="3" t="s">
        <v>105</v>
      </c>
      <c r="F45" s="6"/>
      <c r="G45" s="6">
        <f>$B$45*1</f>
        <v>1</v>
      </c>
      <c r="H45" s="6">
        <f t="shared" si="24"/>
        <v>15</v>
      </c>
      <c r="I45" s="6">
        <f t="shared" si="25"/>
        <v>15</v>
      </c>
      <c r="J45" s="6">
        <f t="shared" si="26"/>
        <v>0</v>
      </c>
      <c r="K45" s="6">
        <f t="shared" si="27"/>
        <v>0</v>
      </c>
      <c r="L45" s="6">
        <f t="shared" si="28"/>
        <v>0</v>
      </c>
      <c r="M45" s="6">
        <f t="shared" si="29"/>
        <v>0</v>
      </c>
      <c r="N45" s="6">
        <f t="shared" si="30"/>
        <v>0</v>
      </c>
      <c r="O45" s="6">
        <f t="shared" si="31"/>
        <v>0</v>
      </c>
      <c r="P45" s="6">
        <f t="shared" si="32"/>
        <v>0</v>
      </c>
      <c r="Q45" s="6">
        <f t="shared" si="33"/>
        <v>0</v>
      </c>
      <c r="R45" s="7">
        <f t="shared" si="34"/>
        <v>1</v>
      </c>
      <c r="S45" s="7">
        <f t="shared" si="35"/>
        <v>0</v>
      </c>
      <c r="T45" s="7">
        <f>$B$45*0.5</f>
        <v>0.5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6"/>
        <v>0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37"/>
        <v>0</v>
      </c>
      <c r="BK45" s="11">
        <f>$B$45*15</f>
        <v>15</v>
      </c>
      <c r="BL45" s="10"/>
      <c r="BM45" s="11"/>
      <c r="BN45" s="10"/>
      <c r="BO45" s="11"/>
      <c r="BP45" s="10"/>
      <c r="BQ45" s="11"/>
      <c r="BR45" s="10"/>
      <c r="BS45" s="7">
        <f>$B$45*1</f>
        <v>1</v>
      </c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8"/>
        <v>1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9"/>
        <v>0</v>
      </c>
    </row>
    <row r="46" spans="1:104" x14ac:dyDescent="0.25">
      <c r="A46" s="6">
        <v>3</v>
      </c>
      <c r="B46" s="6">
        <v>1</v>
      </c>
      <c r="C46" s="6">
        <v>1</v>
      </c>
      <c r="D46" s="6"/>
      <c r="E46" s="3" t="s">
        <v>106</v>
      </c>
      <c r="F46" s="6"/>
      <c r="G46" s="6">
        <f>$B$46*1</f>
        <v>1</v>
      </c>
      <c r="H46" s="6">
        <f t="shared" si="24"/>
        <v>15</v>
      </c>
      <c r="I46" s="6">
        <f t="shared" si="25"/>
        <v>15</v>
      </c>
      <c r="J46" s="6">
        <f t="shared" si="26"/>
        <v>0</v>
      </c>
      <c r="K46" s="6">
        <f t="shared" si="27"/>
        <v>0</v>
      </c>
      <c r="L46" s="6">
        <f t="shared" si="28"/>
        <v>0</v>
      </c>
      <c r="M46" s="6">
        <f t="shared" si="29"/>
        <v>0</v>
      </c>
      <c r="N46" s="6">
        <f t="shared" si="30"/>
        <v>0</v>
      </c>
      <c r="O46" s="6">
        <f t="shared" si="31"/>
        <v>0</v>
      </c>
      <c r="P46" s="6">
        <f t="shared" si="32"/>
        <v>0</v>
      </c>
      <c r="Q46" s="6">
        <f t="shared" si="33"/>
        <v>0</v>
      </c>
      <c r="R46" s="7">
        <f t="shared" si="34"/>
        <v>1</v>
      </c>
      <c r="S46" s="7">
        <f t="shared" si="35"/>
        <v>0</v>
      </c>
      <c r="T46" s="7">
        <f>$B$46*0.5</f>
        <v>0.5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6"/>
        <v>0</v>
      </c>
      <c r="AP46" s="11">
        <f>$B$46*15</f>
        <v>15</v>
      </c>
      <c r="AQ46" s="10"/>
      <c r="AR46" s="11"/>
      <c r="AS46" s="10"/>
      <c r="AT46" s="11"/>
      <c r="AU46" s="10"/>
      <c r="AV46" s="11"/>
      <c r="AW46" s="10"/>
      <c r="AX46" s="7">
        <f>$B$46*1</f>
        <v>1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7"/>
        <v>1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38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9"/>
        <v>0</v>
      </c>
    </row>
    <row r="47" spans="1:104" x14ac:dyDescent="0.25">
      <c r="A47" s="6">
        <v>4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4"/>
        <v>15</v>
      </c>
      <c r="I47" s="6">
        <f t="shared" si="25"/>
        <v>15</v>
      </c>
      <c r="J47" s="6">
        <f t="shared" si="26"/>
        <v>0</v>
      </c>
      <c r="K47" s="6">
        <f t="shared" si="27"/>
        <v>0</v>
      </c>
      <c r="L47" s="6">
        <f t="shared" si="28"/>
        <v>0</v>
      </c>
      <c r="M47" s="6">
        <f t="shared" si="29"/>
        <v>0</v>
      </c>
      <c r="N47" s="6">
        <f t="shared" si="30"/>
        <v>0</v>
      </c>
      <c r="O47" s="6">
        <f t="shared" si="31"/>
        <v>0</v>
      </c>
      <c r="P47" s="6">
        <f t="shared" si="32"/>
        <v>0</v>
      </c>
      <c r="Q47" s="6">
        <f t="shared" si="33"/>
        <v>0</v>
      </c>
      <c r="R47" s="7">
        <f t="shared" si="34"/>
        <v>1</v>
      </c>
      <c r="S47" s="7">
        <f t="shared" si="35"/>
        <v>0</v>
      </c>
      <c r="T47" s="7">
        <f>$B$47*0.5</f>
        <v>0.5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6"/>
        <v>0</v>
      </c>
      <c r="AP47" s="11">
        <f>$B$47*15</f>
        <v>15</v>
      </c>
      <c r="AQ47" s="10"/>
      <c r="AR47" s="11"/>
      <c r="AS47" s="10"/>
      <c r="AT47" s="11"/>
      <c r="AU47" s="10"/>
      <c r="AV47" s="11"/>
      <c r="AW47" s="10"/>
      <c r="AX47" s="7">
        <f>$B$47*1</f>
        <v>1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7"/>
        <v>1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38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9"/>
        <v>0</v>
      </c>
    </row>
    <row r="48" spans="1:104" x14ac:dyDescent="0.25">
      <c r="A48" s="6">
        <v>5</v>
      </c>
      <c r="B48" s="6">
        <v>1</v>
      </c>
      <c r="C48" s="6">
        <v>1</v>
      </c>
      <c r="D48" s="6"/>
      <c r="E48" s="3" t="s">
        <v>108</v>
      </c>
      <c r="F48" s="6"/>
      <c r="G48" s="6">
        <f>$B$48*1</f>
        <v>1</v>
      </c>
      <c r="H48" s="6">
        <f t="shared" si="24"/>
        <v>15</v>
      </c>
      <c r="I48" s="6">
        <f t="shared" si="25"/>
        <v>15</v>
      </c>
      <c r="J48" s="6">
        <f t="shared" si="26"/>
        <v>0</v>
      </c>
      <c r="K48" s="6">
        <f t="shared" si="27"/>
        <v>0</v>
      </c>
      <c r="L48" s="6">
        <f t="shared" si="28"/>
        <v>0</v>
      </c>
      <c r="M48" s="6">
        <f t="shared" si="29"/>
        <v>0</v>
      </c>
      <c r="N48" s="6">
        <f t="shared" si="30"/>
        <v>0</v>
      </c>
      <c r="O48" s="6">
        <f t="shared" si="31"/>
        <v>0</v>
      </c>
      <c r="P48" s="6">
        <f t="shared" si="32"/>
        <v>0</v>
      </c>
      <c r="Q48" s="6">
        <f t="shared" si="33"/>
        <v>0</v>
      </c>
      <c r="R48" s="7">
        <f t="shared" si="34"/>
        <v>1</v>
      </c>
      <c r="S48" s="7">
        <f t="shared" si="35"/>
        <v>0</v>
      </c>
      <c r="T48" s="7">
        <f>$B$48*0.5</f>
        <v>0.5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6"/>
        <v>0</v>
      </c>
      <c r="AP48" s="11">
        <f>$B$48*15</f>
        <v>15</v>
      </c>
      <c r="AQ48" s="10"/>
      <c r="AR48" s="11"/>
      <c r="AS48" s="10"/>
      <c r="AT48" s="11"/>
      <c r="AU48" s="10"/>
      <c r="AV48" s="11"/>
      <c r="AW48" s="10"/>
      <c r="AX48" s="7">
        <f>$B$48*1</f>
        <v>1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37"/>
        <v>1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38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39"/>
        <v>0</v>
      </c>
    </row>
    <row r="49" spans="1:104" x14ac:dyDescent="0.25">
      <c r="A49" s="6">
        <v>6</v>
      </c>
      <c r="B49" s="6">
        <v>1</v>
      </c>
      <c r="C49" s="6">
        <v>1</v>
      </c>
      <c r="D49" s="6"/>
      <c r="E49" s="3" t="s">
        <v>109</v>
      </c>
      <c r="F49" s="6"/>
      <c r="G49" s="6">
        <f>$B$49*1</f>
        <v>1</v>
      </c>
      <c r="H49" s="6">
        <f t="shared" si="24"/>
        <v>15</v>
      </c>
      <c r="I49" s="6">
        <f t="shared" si="25"/>
        <v>15</v>
      </c>
      <c r="J49" s="6">
        <f t="shared" si="26"/>
        <v>0</v>
      </c>
      <c r="K49" s="6">
        <f t="shared" si="27"/>
        <v>0</v>
      </c>
      <c r="L49" s="6">
        <f t="shared" si="28"/>
        <v>0</v>
      </c>
      <c r="M49" s="6">
        <f t="shared" si="29"/>
        <v>0</v>
      </c>
      <c r="N49" s="6">
        <f t="shared" si="30"/>
        <v>0</v>
      </c>
      <c r="O49" s="6">
        <f t="shared" si="31"/>
        <v>0</v>
      </c>
      <c r="P49" s="6">
        <f t="shared" si="32"/>
        <v>0</v>
      </c>
      <c r="Q49" s="6">
        <f t="shared" si="33"/>
        <v>0</v>
      </c>
      <c r="R49" s="7">
        <f t="shared" si="34"/>
        <v>1</v>
      </c>
      <c r="S49" s="7">
        <f t="shared" si="35"/>
        <v>0</v>
      </c>
      <c r="T49" s="7">
        <f>$B$49*0.5</f>
        <v>0.5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6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37"/>
        <v>0</v>
      </c>
      <c r="BK49" s="11">
        <f>$B$49*15</f>
        <v>15</v>
      </c>
      <c r="BL49" s="10"/>
      <c r="BM49" s="11"/>
      <c r="BN49" s="10"/>
      <c r="BO49" s="11"/>
      <c r="BP49" s="10"/>
      <c r="BQ49" s="11"/>
      <c r="BR49" s="10"/>
      <c r="BS49" s="7">
        <f>$B$49*1</f>
        <v>1</v>
      </c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38"/>
        <v>1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39"/>
        <v>0</v>
      </c>
    </row>
    <row r="50" spans="1:104" x14ac:dyDescent="0.25">
      <c r="A50" s="6">
        <v>7</v>
      </c>
      <c r="B50" s="6">
        <v>1</v>
      </c>
      <c r="C50" s="6">
        <v>2</v>
      </c>
      <c r="D50" s="6"/>
      <c r="E50" s="3" t="s">
        <v>110</v>
      </c>
      <c r="F50" s="6"/>
      <c r="G50" s="6">
        <f>$B$50*2</f>
        <v>2</v>
      </c>
      <c r="H50" s="6">
        <f t="shared" si="24"/>
        <v>30</v>
      </c>
      <c r="I50" s="6">
        <f t="shared" si="25"/>
        <v>15</v>
      </c>
      <c r="J50" s="6">
        <f t="shared" si="26"/>
        <v>0</v>
      </c>
      <c r="K50" s="6">
        <f t="shared" si="27"/>
        <v>0</v>
      </c>
      <c r="L50" s="6">
        <f t="shared" si="28"/>
        <v>0</v>
      </c>
      <c r="M50" s="6">
        <f t="shared" si="29"/>
        <v>0</v>
      </c>
      <c r="N50" s="6">
        <f t="shared" si="30"/>
        <v>0</v>
      </c>
      <c r="O50" s="6">
        <f t="shared" si="31"/>
        <v>15</v>
      </c>
      <c r="P50" s="6">
        <f t="shared" si="32"/>
        <v>0</v>
      </c>
      <c r="Q50" s="6">
        <f t="shared" si="33"/>
        <v>0</v>
      </c>
      <c r="R50" s="7">
        <f t="shared" si="34"/>
        <v>2</v>
      </c>
      <c r="S50" s="7">
        <f t="shared" si="35"/>
        <v>1</v>
      </c>
      <c r="T50" s="7">
        <f>$B$50*1.5</f>
        <v>1.5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36"/>
        <v>0</v>
      </c>
      <c r="AP50" s="11">
        <f>$B$50*15</f>
        <v>15</v>
      </c>
      <c r="AQ50" s="10"/>
      <c r="AR50" s="11"/>
      <c r="AS50" s="10"/>
      <c r="AT50" s="11"/>
      <c r="AU50" s="10"/>
      <c r="AV50" s="11"/>
      <c r="AW50" s="10"/>
      <c r="AX50" s="7">
        <f>$B$50*1</f>
        <v>1</v>
      </c>
      <c r="AY50" s="11"/>
      <c r="AZ50" s="10"/>
      <c r="BA50" s="11"/>
      <c r="BB50" s="10"/>
      <c r="BC50" s="11">
        <f>$B$50*15</f>
        <v>15</v>
      </c>
      <c r="BD50" s="10"/>
      <c r="BE50" s="11"/>
      <c r="BF50" s="10"/>
      <c r="BG50" s="11"/>
      <c r="BH50" s="10"/>
      <c r="BI50" s="7">
        <f>$B$50*1</f>
        <v>1</v>
      </c>
      <c r="BJ50" s="7">
        <f t="shared" si="37"/>
        <v>2</v>
      </c>
      <c r="BK50" s="11"/>
      <c r="BL50" s="10"/>
      <c r="BM50" s="11"/>
      <c r="BN50" s="10"/>
      <c r="BO50" s="11"/>
      <c r="BP50" s="10"/>
      <c r="BQ50" s="11"/>
      <c r="BR50" s="10"/>
      <c r="BS50" s="7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38"/>
        <v>0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39"/>
        <v>0</v>
      </c>
    </row>
    <row r="51" spans="1:104" ht="15.9" customHeight="1" x14ac:dyDescent="0.25">
      <c r="A51" s="6"/>
      <c r="B51" s="6"/>
      <c r="C51" s="6"/>
      <c r="D51" s="6"/>
      <c r="E51" s="6" t="s">
        <v>65</v>
      </c>
      <c r="F51" s="6">
        <f t="shared" ref="F51:AK51" si="40">SUM(F28:F50)</f>
        <v>3</v>
      </c>
      <c r="G51" s="6">
        <f t="shared" si="40"/>
        <v>34</v>
      </c>
      <c r="H51" s="6">
        <f t="shared" si="40"/>
        <v>800</v>
      </c>
      <c r="I51" s="6">
        <f t="shared" si="40"/>
        <v>365</v>
      </c>
      <c r="J51" s="6">
        <f t="shared" si="40"/>
        <v>15</v>
      </c>
      <c r="K51" s="6">
        <f t="shared" si="40"/>
        <v>0</v>
      </c>
      <c r="L51" s="6">
        <f t="shared" si="40"/>
        <v>50</v>
      </c>
      <c r="M51" s="6">
        <f t="shared" si="40"/>
        <v>90</v>
      </c>
      <c r="N51" s="6">
        <f t="shared" si="40"/>
        <v>0</v>
      </c>
      <c r="O51" s="6">
        <f t="shared" si="40"/>
        <v>280</v>
      </c>
      <c r="P51" s="6">
        <f t="shared" si="40"/>
        <v>0</v>
      </c>
      <c r="Q51" s="6">
        <f t="shared" si="40"/>
        <v>0</v>
      </c>
      <c r="R51" s="7">
        <f t="shared" si="40"/>
        <v>74</v>
      </c>
      <c r="S51" s="7">
        <f t="shared" si="40"/>
        <v>25</v>
      </c>
      <c r="T51" s="7">
        <f t="shared" si="40"/>
        <v>40.5</v>
      </c>
      <c r="U51" s="11">
        <f t="shared" si="40"/>
        <v>165</v>
      </c>
      <c r="V51" s="10">
        <f t="shared" si="40"/>
        <v>0</v>
      </c>
      <c r="W51" s="11">
        <f t="shared" si="40"/>
        <v>15</v>
      </c>
      <c r="X51" s="10">
        <f t="shared" si="40"/>
        <v>0</v>
      </c>
      <c r="Y51" s="11">
        <f t="shared" si="40"/>
        <v>0</v>
      </c>
      <c r="Z51" s="10">
        <f t="shared" si="40"/>
        <v>0</v>
      </c>
      <c r="AA51" s="11">
        <f t="shared" si="40"/>
        <v>10</v>
      </c>
      <c r="AB51" s="10">
        <f t="shared" si="40"/>
        <v>0</v>
      </c>
      <c r="AC51" s="7">
        <f t="shared" si="40"/>
        <v>12.5</v>
      </c>
      <c r="AD51" s="11">
        <f t="shared" si="40"/>
        <v>90</v>
      </c>
      <c r="AE51" s="10">
        <f t="shared" si="40"/>
        <v>0</v>
      </c>
      <c r="AF51" s="11">
        <f t="shared" si="40"/>
        <v>0</v>
      </c>
      <c r="AG51" s="10">
        <f t="shared" si="40"/>
        <v>0</v>
      </c>
      <c r="AH51" s="11">
        <f t="shared" si="40"/>
        <v>75</v>
      </c>
      <c r="AI51" s="10">
        <f t="shared" si="40"/>
        <v>0</v>
      </c>
      <c r="AJ51" s="11">
        <f t="shared" si="40"/>
        <v>0</v>
      </c>
      <c r="AK51" s="10">
        <f t="shared" si="40"/>
        <v>0</v>
      </c>
      <c r="AL51" s="11">
        <f t="shared" ref="AL51:BQ51" si="41">SUM(AL28:AL50)</f>
        <v>0</v>
      </c>
      <c r="AM51" s="10">
        <f t="shared" si="41"/>
        <v>0</v>
      </c>
      <c r="AN51" s="7">
        <f t="shared" si="41"/>
        <v>12.5</v>
      </c>
      <c r="AO51" s="7">
        <f t="shared" si="41"/>
        <v>25</v>
      </c>
      <c r="AP51" s="11">
        <f t="shared" si="41"/>
        <v>150</v>
      </c>
      <c r="AQ51" s="10">
        <f t="shared" si="41"/>
        <v>0</v>
      </c>
      <c r="AR51" s="11">
        <f t="shared" si="41"/>
        <v>0</v>
      </c>
      <c r="AS51" s="10">
        <f t="shared" si="41"/>
        <v>0</v>
      </c>
      <c r="AT51" s="11">
        <f t="shared" si="41"/>
        <v>0</v>
      </c>
      <c r="AU51" s="10">
        <f t="shared" si="41"/>
        <v>0</v>
      </c>
      <c r="AV51" s="11">
        <f t="shared" si="41"/>
        <v>20</v>
      </c>
      <c r="AW51" s="10">
        <f t="shared" si="41"/>
        <v>0</v>
      </c>
      <c r="AX51" s="7">
        <f t="shared" si="41"/>
        <v>11.5</v>
      </c>
      <c r="AY51" s="11">
        <f t="shared" si="41"/>
        <v>0</v>
      </c>
      <c r="AZ51" s="10">
        <f t="shared" si="41"/>
        <v>0</v>
      </c>
      <c r="BA51" s="11">
        <f t="shared" si="41"/>
        <v>0</v>
      </c>
      <c r="BB51" s="10">
        <f t="shared" si="41"/>
        <v>0</v>
      </c>
      <c r="BC51" s="11">
        <f t="shared" si="41"/>
        <v>125</v>
      </c>
      <c r="BD51" s="10">
        <f t="shared" si="41"/>
        <v>0</v>
      </c>
      <c r="BE51" s="11">
        <f t="shared" si="41"/>
        <v>0</v>
      </c>
      <c r="BF51" s="10">
        <f t="shared" si="41"/>
        <v>0</v>
      </c>
      <c r="BG51" s="11">
        <f t="shared" si="41"/>
        <v>0</v>
      </c>
      <c r="BH51" s="10">
        <f t="shared" si="41"/>
        <v>0</v>
      </c>
      <c r="BI51" s="7">
        <f t="shared" si="41"/>
        <v>8.5</v>
      </c>
      <c r="BJ51" s="7">
        <f t="shared" si="41"/>
        <v>20</v>
      </c>
      <c r="BK51" s="11">
        <f t="shared" si="41"/>
        <v>50</v>
      </c>
      <c r="BL51" s="10">
        <f t="shared" si="41"/>
        <v>0</v>
      </c>
      <c r="BM51" s="11">
        <f t="shared" si="41"/>
        <v>0</v>
      </c>
      <c r="BN51" s="10">
        <f t="shared" si="41"/>
        <v>0</v>
      </c>
      <c r="BO51" s="11">
        <f t="shared" si="41"/>
        <v>0</v>
      </c>
      <c r="BP51" s="10">
        <f t="shared" si="41"/>
        <v>0</v>
      </c>
      <c r="BQ51" s="11">
        <f t="shared" si="41"/>
        <v>20</v>
      </c>
      <c r="BR51" s="10">
        <f t="shared" ref="BR51:CW51" si="42">SUM(BR28:BR50)</f>
        <v>0</v>
      </c>
      <c r="BS51" s="7">
        <f t="shared" si="42"/>
        <v>25</v>
      </c>
      <c r="BT51" s="11">
        <f t="shared" si="42"/>
        <v>0</v>
      </c>
      <c r="BU51" s="10">
        <f t="shared" si="42"/>
        <v>0</v>
      </c>
      <c r="BV51" s="11">
        <f t="shared" si="42"/>
        <v>0</v>
      </c>
      <c r="BW51" s="10">
        <f t="shared" si="42"/>
        <v>0</v>
      </c>
      <c r="BX51" s="11">
        <f t="shared" si="42"/>
        <v>80</v>
      </c>
      <c r="BY51" s="10">
        <f t="shared" si="42"/>
        <v>0</v>
      </c>
      <c r="BZ51" s="11">
        <f t="shared" si="42"/>
        <v>0</v>
      </c>
      <c r="CA51" s="10">
        <f t="shared" si="42"/>
        <v>0</v>
      </c>
      <c r="CB51" s="11">
        <f t="shared" si="42"/>
        <v>0</v>
      </c>
      <c r="CC51" s="10">
        <f t="shared" si="42"/>
        <v>0</v>
      </c>
      <c r="CD51" s="7">
        <f t="shared" si="42"/>
        <v>4</v>
      </c>
      <c r="CE51" s="7">
        <f t="shared" si="42"/>
        <v>29</v>
      </c>
      <c r="CF51" s="11">
        <f t="shared" si="42"/>
        <v>0</v>
      </c>
      <c r="CG51" s="10">
        <f t="shared" si="42"/>
        <v>0</v>
      </c>
      <c r="CH51" s="11">
        <f t="shared" si="42"/>
        <v>0</v>
      </c>
      <c r="CI51" s="10">
        <f t="shared" si="42"/>
        <v>0</v>
      </c>
      <c r="CJ51" s="11">
        <f t="shared" si="42"/>
        <v>0</v>
      </c>
      <c r="CK51" s="10">
        <f t="shared" si="42"/>
        <v>0</v>
      </c>
      <c r="CL51" s="11">
        <f t="shared" si="42"/>
        <v>0</v>
      </c>
      <c r="CM51" s="10">
        <f t="shared" si="42"/>
        <v>0</v>
      </c>
      <c r="CN51" s="7">
        <f t="shared" si="42"/>
        <v>0</v>
      </c>
      <c r="CO51" s="11">
        <f t="shared" si="42"/>
        <v>0</v>
      </c>
      <c r="CP51" s="10">
        <f t="shared" si="42"/>
        <v>0</v>
      </c>
      <c r="CQ51" s="11">
        <f t="shared" si="42"/>
        <v>0</v>
      </c>
      <c r="CR51" s="10">
        <f t="shared" si="42"/>
        <v>0</v>
      </c>
      <c r="CS51" s="11">
        <f t="shared" si="42"/>
        <v>0</v>
      </c>
      <c r="CT51" s="10">
        <f t="shared" si="42"/>
        <v>0</v>
      </c>
      <c r="CU51" s="11">
        <f t="shared" si="42"/>
        <v>0</v>
      </c>
      <c r="CV51" s="10">
        <f t="shared" si="42"/>
        <v>0</v>
      </c>
      <c r="CW51" s="11">
        <f t="shared" si="42"/>
        <v>0</v>
      </c>
      <c r="CX51" s="10">
        <f>SUM(CX28:CX50)</f>
        <v>0</v>
      </c>
      <c r="CY51" s="7">
        <f>SUM(CY28:CY50)</f>
        <v>0</v>
      </c>
      <c r="CZ51" s="7">
        <f>SUM(CZ28:CZ50)</f>
        <v>0</v>
      </c>
    </row>
    <row r="52" spans="1:104" ht="20.100000000000001" customHeight="1" x14ac:dyDescent="0.25">
      <c r="A52" s="14" t="s">
        <v>111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4"/>
      <c r="CZ52" s="15"/>
    </row>
    <row r="53" spans="1:104" x14ac:dyDescent="0.25">
      <c r="A53" s="13">
        <v>1</v>
      </c>
      <c r="B53" s="13">
        <v>1</v>
      </c>
      <c r="C53" s="6">
        <v>1</v>
      </c>
      <c r="D53" s="6" t="s">
        <v>112</v>
      </c>
      <c r="E53" s="3" t="s">
        <v>113</v>
      </c>
      <c r="F53" s="6">
        <f t="shared" ref="F53:F74" si="43">COUNTIF(U53:CX53,"e")</f>
        <v>1</v>
      </c>
      <c r="G53" s="6">
        <f t="shared" ref="G53:G74" si="44">COUNTIF(U53:CX53,"z")</f>
        <v>0</v>
      </c>
      <c r="H53" s="6">
        <f t="shared" ref="H53:H74" si="45">SUM(I53:Q53)</f>
        <v>30</v>
      </c>
      <c r="I53" s="6">
        <f t="shared" ref="I53:I74" si="46">U53+AP53+BK53+CF53</f>
        <v>0</v>
      </c>
      <c r="J53" s="6">
        <f t="shared" ref="J53:J74" si="47">W53+AR53+BM53+CH53</f>
        <v>0</v>
      </c>
      <c r="K53" s="6">
        <f t="shared" ref="K53:K74" si="48">Y53+AT53+BO53+CJ53</f>
        <v>0</v>
      </c>
      <c r="L53" s="6">
        <f t="shared" ref="L53:L74" si="49">AA53+AV53+BQ53+CL53</f>
        <v>0</v>
      </c>
      <c r="M53" s="6">
        <f t="shared" ref="M53:M74" si="50">AD53+AY53+BT53+CO53</f>
        <v>0</v>
      </c>
      <c r="N53" s="6">
        <f t="shared" ref="N53:N74" si="51">AF53+BA53+BV53+CQ53</f>
        <v>30</v>
      </c>
      <c r="O53" s="6">
        <f t="shared" ref="O53:O74" si="52">AH53+BC53+BX53+CS53</f>
        <v>0</v>
      </c>
      <c r="P53" s="6">
        <f t="shared" ref="P53:P74" si="53">AJ53+BE53+BZ53+CU53</f>
        <v>0</v>
      </c>
      <c r="Q53" s="6">
        <f t="shared" ref="Q53:Q74" si="54">AL53+BG53+CB53+CW53</f>
        <v>0</v>
      </c>
      <c r="R53" s="7">
        <f t="shared" ref="R53:R74" si="55">AO53+BJ53+CE53+CZ53</f>
        <v>3</v>
      </c>
      <c r="S53" s="7">
        <f t="shared" ref="S53:S74" si="56">AN53+BI53+CD53+CY53</f>
        <v>3</v>
      </c>
      <c r="T53" s="7">
        <v>1.5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ref="AO53:AO74" si="57">AC53+AN53</f>
        <v>0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>
        <v>30</v>
      </c>
      <c r="BB53" s="10" t="s">
        <v>72</v>
      </c>
      <c r="BC53" s="11"/>
      <c r="BD53" s="10"/>
      <c r="BE53" s="11"/>
      <c r="BF53" s="10"/>
      <c r="BG53" s="11"/>
      <c r="BH53" s="10"/>
      <c r="BI53" s="7">
        <v>3</v>
      </c>
      <c r="BJ53" s="7">
        <f t="shared" ref="BJ53:BJ74" si="58">AX53+BI53</f>
        <v>3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ref="CE53:CE74" si="59">BS53+CD53</f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ref="CZ53:CZ74" si="60">CN53+CY53</f>
        <v>0</v>
      </c>
    </row>
    <row r="54" spans="1:104" x14ac:dyDescent="0.25">
      <c r="A54" s="13">
        <v>1</v>
      </c>
      <c r="B54" s="13">
        <v>1</v>
      </c>
      <c r="C54" s="6">
        <v>2</v>
      </c>
      <c r="D54" s="6" t="s">
        <v>114</v>
      </c>
      <c r="E54" s="3" t="s">
        <v>115</v>
      </c>
      <c r="F54" s="6">
        <f t="shared" si="43"/>
        <v>1</v>
      </c>
      <c r="G54" s="6">
        <f t="shared" si="44"/>
        <v>0</v>
      </c>
      <c r="H54" s="6">
        <f t="shared" si="45"/>
        <v>30</v>
      </c>
      <c r="I54" s="6">
        <f t="shared" si="46"/>
        <v>0</v>
      </c>
      <c r="J54" s="6">
        <f t="shared" si="47"/>
        <v>0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30</v>
      </c>
      <c r="O54" s="6">
        <f t="shared" si="52"/>
        <v>0</v>
      </c>
      <c r="P54" s="6">
        <f t="shared" si="53"/>
        <v>0</v>
      </c>
      <c r="Q54" s="6">
        <f t="shared" si="54"/>
        <v>0</v>
      </c>
      <c r="R54" s="7">
        <f t="shared" si="55"/>
        <v>3</v>
      </c>
      <c r="S54" s="7">
        <f t="shared" si="56"/>
        <v>3</v>
      </c>
      <c r="T54" s="7">
        <v>1.5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7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>
        <v>30</v>
      </c>
      <c r="BB54" s="10" t="s">
        <v>72</v>
      </c>
      <c r="BC54" s="11"/>
      <c r="BD54" s="10"/>
      <c r="BE54" s="11"/>
      <c r="BF54" s="10"/>
      <c r="BG54" s="11"/>
      <c r="BH54" s="10"/>
      <c r="BI54" s="7">
        <v>3</v>
      </c>
      <c r="BJ54" s="7">
        <f t="shared" si="58"/>
        <v>3</v>
      </c>
      <c r="BK54" s="11"/>
      <c r="BL54" s="10"/>
      <c r="BM54" s="11"/>
      <c r="BN54" s="10"/>
      <c r="BO54" s="11"/>
      <c r="BP54" s="10"/>
      <c r="BQ54" s="11"/>
      <c r="BR54" s="10"/>
      <c r="BS54" s="7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9"/>
        <v>0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0"/>
        <v>0</v>
      </c>
    </row>
    <row r="55" spans="1:104" x14ac:dyDescent="0.25">
      <c r="A55" s="13">
        <v>8</v>
      </c>
      <c r="B55" s="13">
        <v>1</v>
      </c>
      <c r="C55" s="6">
        <v>1</v>
      </c>
      <c r="D55" s="6" t="s">
        <v>116</v>
      </c>
      <c r="E55" s="3" t="s">
        <v>117</v>
      </c>
      <c r="F55" s="6">
        <f t="shared" si="43"/>
        <v>0</v>
      </c>
      <c r="G55" s="6">
        <f t="shared" si="44"/>
        <v>1</v>
      </c>
      <c r="H55" s="6">
        <f t="shared" si="45"/>
        <v>30</v>
      </c>
      <c r="I55" s="6">
        <f t="shared" si="46"/>
        <v>30</v>
      </c>
      <c r="J55" s="6">
        <f t="shared" si="47"/>
        <v>0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2</v>
      </c>
      <c r="S55" s="7">
        <f t="shared" si="56"/>
        <v>0</v>
      </c>
      <c r="T55" s="7">
        <v>1.5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7"/>
        <v>0</v>
      </c>
      <c r="AP55" s="11">
        <v>30</v>
      </c>
      <c r="AQ55" s="10" t="s">
        <v>55</v>
      </c>
      <c r="AR55" s="11"/>
      <c r="AS55" s="10"/>
      <c r="AT55" s="11"/>
      <c r="AU55" s="10"/>
      <c r="AV55" s="11"/>
      <c r="AW55" s="10"/>
      <c r="AX55" s="7">
        <v>2</v>
      </c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8"/>
        <v>2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9"/>
        <v>0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0"/>
        <v>0</v>
      </c>
    </row>
    <row r="56" spans="1:104" x14ac:dyDescent="0.25">
      <c r="A56" s="13">
        <v>8</v>
      </c>
      <c r="B56" s="13">
        <v>1</v>
      </c>
      <c r="C56" s="6">
        <v>2</v>
      </c>
      <c r="D56" s="6" t="s">
        <v>118</v>
      </c>
      <c r="E56" s="3" t="s">
        <v>119</v>
      </c>
      <c r="F56" s="6">
        <f t="shared" si="43"/>
        <v>0</v>
      </c>
      <c r="G56" s="6">
        <f t="shared" si="44"/>
        <v>1</v>
      </c>
      <c r="H56" s="6">
        <f t="shared" si="45"/>
        <v>30</v>
      </c>
      <c r="I56" s="6">
        <f t="shared" si="46"/>
        <v>30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6">
        <f t="shared" si="54"/>
        <v>0</v>
      </c>
      <c r="R56" s="7">
        <f t="shared" si="55"/>
        <v>2</v>
      </c>
      <c r="S56" s="7">
        <f t="shared" si="56"/>
        <v>0</v>
      </c>
      <c r="T56" s="7">
        <v>1.5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7"/>
        <v>0</v>
      </c>
      <c r="AP56" s="11">
        <v>30</v>
      </c>
      <c r="AQ56" s="10" t="s">
        <v>55</v>
      </c>
      <c r="AR56" s="11"/>
      <c r="AS56" s="10"/>
      <c r="AT56" s="11"/>
      <c r="AU56" s="10"/>
      <c r="AV56" s="11"/>
      <c r="AW56" s="10"/>
      <c r="AX56" s="7">
        <v>2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8"/>
        <v>2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59"/>
        <v>0</v>
      </c>
      <c r="CF56" s="11"/>
      <c r="CG56" s="10"/>
      <c r="CH56" s="11"/>
      <c r="CI56" s="10"/>
      <c r="CJ56" s="11"/>
      <c r="CK56" s="10"/>
      <c r="CL56" s="11"/>
      <c r="CM56" s="10"/>
      <c r="CN56" s="7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0"/>
        <v>0</v>
      </c>
    </row>
    <row r="57" spans="1:104" x14ac:dyDescent="0.25">
      <c r="A57" s="13">
        <v>9</v>
      </c>
      <c r="B57" s="13">
        <v>1</v>
      </c>
      <c r="C57" s="6">
        <v>1</v>
      </c>
      <c r="D57" s="6" t="s">
        <v>120</v>
      </c>
      <c r="E57" s="3" t="s">
        <v>121</v>
      </c>
      <c r="F57" s="6">
        <f t="shared" si="43"/>
        <v>0</v>
      </c>
      <c r="G57" s="6">
        <f t="shared" si="44"/>
        <v>1</v>
      </c>
      <c r="H57" s="6">
        <f t="shared" si="45"/>
        <v>15</v>
      </c>
      <c r="I57" s="6">
        <f t="shared" si="46"/>
        <v>15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6">
        <f t="shared" si="54"/>
        <v>0</v>
      </c>
      <c r="R57" s="7">
        <f t="shared" si="55"/>
        <v>1</v>
      </c>
      <c r="S57" s="7">
        <f t="shared" si="56"/>
        <v>0</v>
      </c>
      <c r="T57" s="7">
        <v>0.5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7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8"/>
        <v>0</v>
      </c>
      <c r="BK57" s="11">
        <v>15</v>
      </c>
      <c r="BL57" s="10" t="s">
        <v>55</v>
      </c>
      <c r="BM57" s="11"/>
      <c r="BN57" s="10"/>
      <c r="BO57" s="11"/>
      <c r="BP57" s="10"/>
      <c r="BQ57" s="11"/>
      <c r="BR57" s="10"/>
      <c r="BS57" s="7">
        <v>1</v>
      </c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59"/>
        <v>1</v>
      </c>
      <c r="CF57" s="11"/>
      <c r="CG57" s="10"/>
      <c r="CH57" s="11"/>
      <c r="CI57" s="10"/>
      <c r="CJ57" s="11"/>
      <c r="CK57" s="10"/>
      <c r="CL57" s="11"/>
      <c r="CM57" s="10"/>
      <c r="CN57" s="7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0"/>
        <v>0</v>
      </c>
    </row>
    <row r="58" spans="1:104" x14ac:dyDescent="0.25">
      <c r="A58" s="13">
        <v>9</v>
      </c>
      <c r="B58" s="13">
        <v>1</v>
      </c>
      <c r="C58" s="6">
        <v>2</v>
      </c>
      <c r="D58" s="6" t="s">
        <v>122</v>
      </c>
      <c r="E58" s="3" t="s">
        <v>123</v>
      </c>
      <c r="F58" s="6">
        <f t="shared" si="43"/>
        <v>0</v>
      </c>
      <c r="G58" s="6">
        <f t="shared" si="44"/>
        <v>1</v>
      </c>
      <c r="H58" s="6">
        <f t="shared" si="45"/>
        <v>15</v>
      </c>
      <c r="I58" s="6">
        <f t="shared" si="46"/>
        <v>15</v>
      </c>
      <c r="J58" s="6">
        <f t="shared" si="47"/>
        <v>0</v>
      </c>
      <c r="K58" s="6">
        <f t="shared" si="48"/>
        <v>0</v>
      </c>
      <c r="L58" s="6">
        <f t="shared" si="49"/>
        <v>0</v>
      </c>
      <c r="M58" s="6">
        <f t="shared" si="50"/>
        <v>0</v>
      </c>
      <c r="N58" s="6">
        <f t="shared" si="51"/>
        <v>0</v>
      </c>
      <c r="O58" s="6">
        <f t="shared" si="52"/>
        <v>0</v>
      </c>
      <c r="P58" s="6">
        <f t="shared" si="53"/>
        <v>0</v>
      </c>
      <c r="Q58" s="6">
        <f t="shared" si="54"/>
        <v>0</v>
      </c>
      <c r="R58" s="7">
        <f t="shared" si="55"/>
        <v>1</v>
      </c>
      <c r="S58" s="7">
        <f t="shared" si="56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57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8"/>
        <v>0</v>
      </c>
      <c r="BK58" s="11">
        <v>15</v>
      </c>
      <c r="BL58" s="10" t="s">
        <v>55</v>
      </c>
      <c r="BM58" s="11"/>
      <c r="BN58" s="10"/>
      <c r="BO58" s="11"/>
      <c r="BP58" s="10"/>
      <c r="BQ58" s="11"/>
      <c r="BR58" s="10"/>
      <c r="BS58" s="7">
        <v>1</v>
      </c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59"/>
        <v>1</v>
      </c>
      <c r="CF58" s="11"/>
      <c r="CG58" s="10"/>
      <c r="CH58" s="11"/>
      <c r="CI58" s="10"/>
      <c r="CJ58" s="11"/>
      <c r="CK58" s="10"/>
      <c r="CL58" s="11"/>
      <c r="CM58" s="10"/>
      <c r="CN58" s="7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0"/>
        <v>0</v>
      </c>
    </row>
    <row r="59" spans="1:104" x14ac:dyDescent="0.25">
      <c r="A59" s="13">
        <v>2</v>
      </c>
      <c r="B59" s="13">
        <v>1</v>
      </c>
      <c r="C59" s="6">
        <v>1</v>
      </c>
      <c r="D59" s="6" t="s">
        <v>124</v>
      </c>
      <c r="E59" s="3" t="s">
        <v>125</v>
      </c>
      <c r="F59" s="6">
        <f t="shared" si="43"/>
        <v>0</v>
      </c>
      <c r="G59" s="6">
        <f t="shared" si="44"/>
        <v>1</v>
      </c>
      <c r="H59" s="6">
        <f t="shared" si="45"/>
        <v>15</v>
      </c>
      <c r="I59" s="6">
        <f t="shared" si="46"/>
        <v>15</v>
      </c>
      <c r="J59" s="6">
        <f t="shared" si="47"/>
        <v>0</v>
      </c>
      <c r="K59" s="6">
        <f t="shared" si="48"/>
        <v>0</v>
      </c>
      <c r="L59" s="6">
        <f t="shared" si="49"/>
        <v>0</v>
      </c>
      <c r="M59" s="6">
        <f t="shared" si="50"/>
        <v>0</v>
      </c>
      <c r="N59" s="6">
        <f t="shared" si="51"/>
        <v>0</v>
      </c>
      <c r="O59" s="6">
        <f t="shared" si="52"/>
        <v>0</v>
      </c>
      <c r="P59" s="6">
        <f t="shared" si="53"/>
        <v>0</v>
      </c>
      <c r="Q59" s="6">
        <f t="shared" si="54"/>
        <v>0</v>
      </c>
      <c r="R59" s="7">
        <f t="shared" si="55"/>
        <v>1</v>
      </c>
      <c r="S59" s="7">
        <f t="shared" si="56"/>
        <v>0</v>
      </c>
      <c r="T59" s="7">
        <v>0.5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57"/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8"/>
        <v>0</v>
      </c>
      <c r="BK59" s="11">
        <v>15</v>
      </c>
      <c r="BL59" s="10" t="s">
        <v>55</v>
      </c>
      <c r="BM59" s="11"/>
      <c r="BN59" s="10"/>
      <c r="BO59" s="11"/>
      <c r="BP59" s="10"/>
      <c r="BQ59" s="11"/>
      <c r="BR59" s="10"/>
      <c r="BS59" s="7">
        <v>1</v>
      </c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59"/>
        <v>1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0"/>
        <v>0</v>
      </c>
    </row>
    <row r="60" spans="1:104" x14ac:dyDescent="0.25">
      <c r="A60" s="13">
        <v>2</v>
      </c>
      <c r="B60" s="13">
        <v>1</v>
      </c>
      <c r="C60" s="6">
        <v>2</v>
      </c>
      <c r="D60" s="6" t="s">
        <v>126</v>
      </c>
      <c r="E60" s="3" t="s">
        <v>127</v>
      </c>
      <c r="F60" s="6">
        <f t="shared" si="43"/>
        <v>0</v>
      </c>
      <c r="G60" s="6">
        <f t="shared" si="44"/>
        <v>1</v>
      </c>
      <c r="H60" s="6">
        <f t="shared" si="45"/>
        <v>15</v>
      </c>
      <c r="I60" s="6">
        <f t="shared" si="46"/>
        <v>15</v>
      </c>
      <c r="J60" s="6">
        <f t="shared" si="47"/>
        <v>0</v>
      </c>
      <c r="K60" s="6">
        <f t="shared" si="48"/>
        <v>0</v>
      </c>
      <c r="L60" s="6">
        <f t="shared" si="49"/>
        <v>0</v>
      </c>
      <c r="M60" s="6">
        <f t="shared" si="50"/>
        <v>0</v>
      </c>
      <c r="N60" s="6">
        <f t="shared" si="51"/>
        <v>0</v>
      </c>
      <c r="O60" s="6">
        <f t="shared" si="52"/>
        <v>0</v>
      </c>
      <c r="P60" s="6">
        <f t="shared" si="53"/>
        <v>0</v>
      </c>
      <c r="Q60" s="6">
        <f t="shared" si="54"/>
        <v>0</v>
      </c>
      <c r="R60" s="7">
        <f t="shared" si="55"/>
        <v>1</v>
      </c>
      <c r="S60" s="7">
        <f t="shared" si="56"/>
        <v>0</v>
      </c>
      <c r="T60" s="7">
        <v>0.5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57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58"/>
        <v>0</v>
      </c>
      <c r="BK60" s="11">
        <v>15</v>
      </c>
      <c r="BL60" s="10" t="s">
        <v>55</v>
      </c>
      <c r="BM60" s="11"/>
      <c r="BN60" s="10"/>
      <c r="BO60" s="11"/>
      <c r="BP60" s="10"/>
      <c r="BQ60" s="11"/>
      <c r="BR60" s="10"/>
      <c r="BS60" s="7">
        <v>1</v>
      </c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59"/>
        <v>1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0"/>
        <v>0</v>
      </c>
    </row>
    <row r="61" spans="1:104" x14ac:dyDescent="0.25">
      <c r="A61" s="13">
        <v>3</v>
      </c>
      <c r="B61" s="13">
        <v>1</v>
      </c>
      <c r="C61" s="6">
        <v>1</v>
      </c>
      <c r="D61" s="6" t="s">
        <v>128</v>
      </c>
      <c r="E61" s="3" t="s">
        <v>129</v>
      </c>
      <c r="F61" s="6">
        <f t="shared" si="43"/>
        <v>0</v>
      </c>
      <c r="G61" s="6">
        <f t="shared" si="44"/>
        <v>1</v>
      </c>
      <c r="H61" s="6">
        <f t="shared" si="45"/>
        <v>15</v>
      </c>
      <c r="I61" s="6">
        <f t="shared" si="46"/>
        <v>15</v>
      </c>
      <c r="J61" s="6">
        <f t="shared" si="47"/>
        <v>0</v>
      </c>
      <c r="K61" s="6">
        <f t="shared" si="48"/>
        <v>0</v>
      </c>
      <c r="L61" s="6">
        <f t="shared" si="49"/>
        <v>0</v>
      </c>
      <c r="M61" s="6">
        <f t="shared" si="50"/>
        <v>0</v>
      </c>
      <c r="N61" s="6">
        <f t="shared" si="51"/>
        <v>0</v>
      </c>
      <c r="O61" s="6">
        <f t="shared" si="52"/>
        <v>0</v>
      </c>
      <c r="P61" s="6">
        <f t="shared" si="53"/>
        <v>0</v>
      </c>
      <c r="Q61" s="6">
        <f t="shared" si="54"/>
        <v>0</v>
      </c>
      <c r="R61" s="7">
        <f t="shared" si="55"/>
        <v>1</v>
      </c>
      <c r="S61" s="7">
        <f t="shared" si="56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7"/>
        <v>0</v>
      </c>
      <c r="AP61" s="11">
        <v>15</v>
      </c>
      <c r="AQ61" s="10" t="s">
        <v>55</v>
      </c>
      <c r="AR61" s="11"/>
      <c r="AS61" s="10"/>
      <c r="AT61" s="11"/>
      <c r="AU61" s="10"/>
      <c r="AV61" s="11"/>
      <c r="AW61" s="10"/>
      <c r="AX61" s="7">
        <v>1</v>
      </c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58"/>
        <v>1</v>
      </c>
      <c r="BK61" s="11"/>
      <c r="BL61" s="10"/>
      <c r="BM61" s="11"/>
      <c r="BN61" s="10"/>
      <c r="BO61" s="11"/>
      <c r="BP61" s="10"/>
      <c r="BQ61" s="11"/>
      <c r="BR61" s="10"/>
      <c r="BS61" s="7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59"/>
        <v>0</v>
      </c>
      <c r="CF61" s="11"/>
      <c r="CG61" s="10"/>
      <c r="CH61" s="11"/>
      <c r="CI61" s="10"/>
      <c r="CJ61" s="11"/>
      <c r="CK61" s="10"/>
      <c r="CL61" s="11"/>
      <c r="CM61" s="10"/>
      <c r="CN61" s="7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0"/>
        <v>0</v>
      </c>
    </row>
    <row r="62" spans="1:104" x14ac:dyDescent="0.25">
      <c r="A62" s="13">
        <v>3</v>
      </c>
      <c r="B62" s="13">
        <v>1</v>
      </c>
      <c r="C62" s="6">
        <v>2</v>
      </c>
      <c r="D62" s="6" t="s">
        <v>130</v>
      </c>
      <c r="E62" s="3" t="s">
        <v>131</v>
      </c>
      <c r="F62" s="6">
        <f t="shared" si="43"/>
        <v>0</v>
      </c>
      <c r="G62" s="6">
        <f t="shared" si="44"/>
        <v>1</v>
      </c>
      <c r="H62" s="6">
        <f t="shared" si="45"/>
        <v>15</v>
      </c>
      <c r="I62" s="6">
        <f t="shared" si="46"/>
        <v>15</v>
      </c>
      <c r="J62" s="6">
        <f t="shared" si="47"/>
        <v>0</v>
      </c>
      <c r="K62" s="6">
        <f t="shared" si="48"/>
        <v>0</v>
      </c>
      <c r="L62" s="6">
        <f t="shared" si="49"/>
        <v>0</v>
      </c>
      <c r="M62" s="6">
        <f t="shared" si="50"/>
        <v>0</v>
      </c>
      <c r="N62" s="6">
        <f t="shared" si="51"/>
        <v>0</v>
      </c>
      <c r="O62" s="6">
        <f t="shared" si="52"/>
        <v>0</v>
      </c>
      <c r="P62" s="6">
        <f t="shared" si="53"/>
        <v>0</v>
      </c>
      <c r="Q62" s="6">
        <f t="shared" si="54"/>
        <v>0</v>
      </c>
      <c r="R62" s="7">
        <f t="shared" si="55"/>
        <v>1</v>
      </c>
      <c r="S62" s="7">
        <f t="shared" si="56"/>
        <v>0</v>
      </c>
      <c r="T62" s="7">
        <v>0.5</v>
      </c>
      <c r="U62" s="11"/>
      <c r="V62" s="10"/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7"/>
        <v>0</v>
      </c>
      <c r="AP62" s="11">
        <v>15</v>
      </c>
      <c r="AQ62" s="10" t="s">
        <v>55</v>
      </c>
      <c r="AR62" s="11"/>
      <c r="AS62" s="10"/>
      <c r="AT62" s="11"/>
      <c r="AU62" s="10"/>
      <c r="AV62" s="11"/>
      <c r="AW62" s="10"/>
      <c r="AX62" s="7">
        <v>1</v>
      </c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58"/>
        <v>1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59"/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0"/>
        <v>0</v>
      </c>
    </row>
    <row r="63" spans="1:104" x14ac:dyDescent="0.25">
      <c r="A63" s="13">
        <v>3</v>
      </c>
      <c r="B63" s="13">
        <v>1</v>
      </c>
      <c r="C63" s="6">
        <v>3</v>
      </c>
      <c r="D63" s="6" t="s">
        <v>132</v>
      </c>
      <c r="E63" s="3" t="s">
        <v>133</v>
      </c>
      <c r="F63" s="6">
        <f t="shared" si="43"/>
        <v>0</v>
      </c>
      <c r="G63" s="6">
        <f t="shared" si="44"/>
        <v>1</v>
      </c>
      <c r="H63" s="6">
        <f t="shared" si="45"/>
        <v>15</v>
      </c>
      <c r="I63" s="6">
        <f t="shared" si="46"/>
        <v>15</v>
      </c>
      <c r="J63" s="6">
        <f t="shared" si="47"/>
        <v>0</v>
      </c>
      <c r="K63" s="6">
        <f t="shared" si="48"/>
        <v>0</v>
      </c>
      <c r="L63" s="6">
        <f t="shared" si="49"/>
        <v>0</v>
      </c>
      <c r="M63" s="6">
        <f t="shared" si="50"/>
        <v>0</v>
      </c>
      <c r="N63" s="6">
        <f t="shared" si="51"/>
        <v>0</v>
      </c>
      <c r="O63" s="6">
        <f t="shared" si="52"/>
        <v>0</v>
      </c>
      <c r="P63" s="6">
        <f t="shared" si="53"/>
        <v>0</v>
      </c>
      <c r="Q63" s="6">
        <f t="shared" si="54"/>
        <v>0</v>
      </c>
      <c r="R63" s="7">
        <f t="shared" si="55"/>
        <v>1</v>
      </c>
      <c r="S63" s="7">
        <f t="shared" si="56"/>
        <v>0</v>
      </c>
      <c r="T63" s="7">
        <v>0.5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7"/>
        <v>0</v>
      </c>
      <c r="AP63" s="11">
        <v>15</v>
      </c>
      <c r="AQ63" s="10" t="s">
        <v>55</v>
      </c>
      <c r="AR63" s="11"/>
      <c r="AS63" s="10"/>
      <c r="AT63" s="11"/>
      <c r="AU63" s="10"/>
      <c r="AV63" s="11"/>
      <c r="AW63" s="10"/>
      <c r="AX63" s="7">
        <v>1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58"/>
        <v>1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59"/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0"/>
        <v>0</v>
      </c>
    </row>
    <row r="64" spans="1:104" x14ac:dyDescent="0.25">
      <c r="A64" s="13">
        <v>4</v>
      </c>
      <c r="B64" s="13">
        <v>1</v>
      </c>
      <c r="C64" s="6">
        <v>1</v>
      </c>
      <c r="D64" s="6" t="s">
        <v>134</v>
      </c>
      <c r="E64" s="3" t="s">
        <v>135</v>
      </c>
      <c r="F64" s="6">
        <f t="shared" si="43"/>
        <v>0</v>
      </c>
      <c r="G64" s="6">
        <f t="shared" si="44"/>
        <v>1</v>
      </c>
      <c r="H64" s="6">
        <f t="shared" si="45"/>
        <v>15</v>
      </c>
      <c r="I64" s="6">
        <f t="shared" si="46"/>
        <v>15</v>
      </c>
      <c r="J64" s="6">
        <f t="shared" si="47"/>
        <v>0</v>
      </c>
      <c r="K64" s="6">
        <f t="shared" si="48"/>
        <v>0</v>
      </c>
      <c r="L64" s="6">
        <f t="shared" si="49"/>
        <v>0</v>
      </c>
      <c r="M64" s="6">
        <f t="shared" si="50"/>
        <v>0</v>
      </c>
      <c r="N64" s="6">
        <f t="shared" si="51"/>
        <v>0</v>
      </c>
      <c r="O64" s="6">
        <f t="shared" si="52"/>
        <v>0</v>
      </c>
      <c r="P64" s="6">
        <f t="shared" si="53"/>
        <v>0</v>
      </c>
      <c r="Q64" s="6">
        <f t="shared" si="54"/>
        <v>0</v>
      </c>
      <c r="R64" s="7">
        <f t="shared" si="55"/>
        <v>1</v>
      </c>
      <c r="S64" s="7">
        <f t="shared" si="56"/>
        <v>0</v>
      </c>
      <c r="T64" s="7">
        <v>0.5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7"/>
        <v>0</v>
      </c>
      <c r="AP64" s="11">
        <v>15</v>
      </c>
      <c r="AQ64" s="10" t="s">
        <v>55</v>
      </c>
      <c r="AR64" s="11"/>
      <c r="AS64" s="10"/>
      <c r="AT64" s="11"/>
      <c r="AU64" s="10"/>
      <c r="AV64" s="11"/>
      <c r="AW64" s="10"/>
      <c r="AX64" s="7">
        <v>1</v>
      </c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8"/>
        <v>1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59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0"/>
        <v>0</v>
      </c>
    </row>
    <row r="65" spans="1:104" x14ac:dyDescent="0.25">
      <c r="A65" s="13">
        <v>4</v>
      </c>
      <c r="B65" s="13">
        <v>1</v>
      </c>
      <c r="C65" s="6">
        <v>2</v>
      </c>
      <c r="D65" s="6" t="s">
        <v>136</v>
      </c>
      <c r="E65" s="3" t="s">
        <v>137</v>
      </c>
      <c r="F65" s="6">
        <f t="shared" si="43"/>
        <v>0</v>
      </c>
      <c r="G65" s="6">
        <f t="shared" si="44"/>
        <v>1</v>
      </c>
      <c r="H65" s="6">
        <f t="shared" si="45"/>
        <v>15</v>
      </c>
      <c r="I65" s="6">
        <f t="shared" si="46"/>
        <v>15</v>
      </c>
      <c r="J65" s="6">
        <f t="shared" si="47"/>
        <v>0</v>
      </c>
      <c r="K65" s="6">
        <f t="shared" si="48"/>
        <v>0</v>
      </c>
      <c r="L65" s="6">
        <f t="shared" si="49"/>
        <v>0</v>
      </c>
      <c r="M65" s="6">
        <f t="shared" si="50"/>
        <v>0</v>
      </c>
      <c r="N65" s="6">
        <f t="shared" si="51"/>
        <v>0</v>
      </c>
      <c r="O65" s="6">
        <f t="shared" si="52"/>
        <v>0</v>
      </c>
      <c r="P65" s="6">
        <f t="shared" si="53"/>
        <v>0</v>
      </c>
      <c r="Q65" s="6">
        <f t="shared" si="54"/>
        <v>0</v>
      </c>
      <c r="R65" s="7">
        <f t="shared" si="55"/>
        <v>1</v>
      </c>
      <c r="S65" s="7">
        <f t="shared" si="56"/>
        <v>0</v>
      </c>
      <c r="T65" s="7">
        <v>0.5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7"/>
        <v>0</v>
      </c>
      <c r="AP65" s="11">
        <v>15</v>
      </c>
      <c r="AQ65" s="10" t="s">
        <v>55</v>
      </c>
      <c r="AR65" s="11"/>
      <c r="AS65" s="10"/>
      <c r="AT65" s="11"/>
      <c r="AU65" s="10"/>
      <c r="AV65" s="11"/>
      <c r="AW65" s="10"/>
      <c r="AX65" s="7">
        <v>1</v>
      </c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8"/>
        <v>1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59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0"/>
        <v>0</v>
      </c>
    </row>
    <row r="66" spans="1:104" x14ac:dyDescent="0.25">
      <c r="A66" s="13">
        <v>4</v>
      </c>
      <c r="B66" s="13">
        <v>1</v>
      </c>
      <c r="C66" s="6">
        <v>3</v>
      </c>
      <c r="D66" s="6" t="s">
        <v>138</v>
      </c>
      <c r="E66" s="3" t="s">
        <v>139</v>
      </c>
      <c r="F66" s="6">
        <f t="shared" si="43"/>
        <v>0</v>
      </c>
      <c r="G66" s="6">
        <f t="shared" si="44"/>
        <v>1</v>
      </c>
      <c r="H66" s="6">
        <f t="shared" si="45"/>
        <v>15</v>
      </c>
      <c r="I66" s="6">
        <f t="shared" si="46"/>
        <v>15</v>
      </c>
      <c r="J66" s="6">
        <f t="shared" si="47"/>
        <v>0</v>
      </c>
      <c r="K66" s="6">
        <f t="shared" si="48"/>
        <v>0</v>
      </c>
      <c r="L66" s="6">
        <f t="shared" si="49"/>
        <v>0</v>
      </c>
      <c r="M66" s="6">
        <f t="shared" si="50"/>
        <v>0</v>
      </c>
      <c r="N66" s="6">
        <f t="shared" si="51"/>
        <v>0</v>
      </c>
      <c r="O66" s="6">
        <f t="shared" si="52"/>
        <v>0</v>
      </c>
      <c r="P66" s="6">
        <f t="shared" si="53"/>
        <v>0</v>
      </c>
      <c r="Q66" s="6">
        <f t="shared" si="54"/>
        <v>0</v>
      </c>
      <c r="R66" s="7">
        <f t="shared" si="55"/>
        <v>1</v>
      </c>
      <c r="S66" s="7">
        <f t="shared" si="56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57"/>
        <v>0</v>
      </c>
      <c r="AP66" s="11">
        <v>15</v>
      </c>
      <c r="AQ66" s="10" t="s">
        <v>55</v>
      </c>
      <c r="AR66" s="11"/>
      <c r="AS66" s="10"/>
      <c r="AT66" s="11"/>
      <c r="AU66" s="10"/>
      <c r="AV66" s="11"/>
      <c r="AW66" s="10"/>
      <c r="AX66" s="7">
        <v>1</v>
      </c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58"/>
        <v>1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59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0"/>
        <v>0</v>
      </c>
    </row>
    <row r="67" spans="1:104" x14ac:dyDescent="0.25">
      <c r="A67" s="13">
        <v>5</v>
      </c>
      <c r="B67" s="13">
        <v>1</v>
      </c>
      <c r="C67" s="6">
        <v>1</v>
      </c>
      <c r="D67" s="6" t="s">
        <v>140</v>
      </c>
      <c r="E67" s="3" t="s">
        <v>141</v>
      </c>
      <c r="F67" s="6">
        <f t="shared" si="43"/>
        <v>0</v>
      </c>
      <c r="G67" s="6">
        <f t="shared" si="44"/>
        <v>1</v>
      </c>
      <c r="H67" s="6">
        <f t="shared" si="45"/>
        <v>15</v>
      </c>
      <c r="I67" s="6">
        <f t="shared" si="46"/>
        <v>15</v>
      </c>
      <c r="J67" s="6">
        <f t="shared" si="47"/>
        <v>0</v>
      </c>
      <c r="K67" s="6">
        <f t="shared" si="48"/>
        <v>0</v>
      </c>
      <c r="L67" s="6">
        <f t="shared" si="49"/>
        <v>0</v>
      </c>
      <c r="M67" s="6">
        <f t="shared" si="50"/>
        <v>0</v>
      </c>
      <c r="N67" s="6">
        <f t="shared" si="51"/>
        <v>0</v>
      </c>
      <c r="O67" s="6">
        <f t="shared" si="52"/>
        <v>0</v>
      </c>
      <c r="P67" s="6">
        <f t="shared" si="53"/>
        <v>0</v>
      </c>
      <c r="Q67" s="6">
        <f t="shared" si="54"/>
        <v>0</v>
      </c>
      <c r="R67" s="7">
        <f t="shared" si="55"/>
        <v>1</v>
      </c>
      <c r="S67" s="7">
        <f t="shared" si="56"/>
        <v>0</v>
      </c>
      <c r="T67" s="7">
        <v>0.5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57"/>
        <v>0</v>
      </c>
      <c r="AP67" s="11">
        <v>15</v>
      </c>
      <c r="AQ67" s="10" t="s">
        <v>55</v>
      </c>
      <c r="AR67" s="11"/>
      <c r="AS67" s="10"/>
      <c r="AT67" s="11"/>
      <c r="AU67" s="10"/>
      <c r="AV67" s="11"/>
      <c r="AW67" s="10"/>
      <c r="AX67" s="7">
        <v>1</v>
      </c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58"/>
        <v>1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59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0"/>
        <v>0</v>
      </c>
    </row>
    <row r="68" spans="1:104" x14ac:dyDescent="0.25">
      <c r="A68" s="13">
        <v>5</v>
      </c>
      <c r="B68" s="13">
        <v>1</v>
      </c>
      <c r="C68" s="6">
        <v>2</v>
      </c>
      <c r="D68" s="6" t="s">
        <v>142</v>
      </c>
      <c r="E68" s="3" t="s">
        <v>143</v>
      </c>
      <c r="F68" s="6">
        <f t="shared" si="43"/>
        <v>0</v>
      </c>
      <c r="G68" s="6">
        <f t="shared" si="44"/>
        <v>1</v>
      </c>
      <c r="H68" s="6">
        <f t="shared" si="45"/>
        <v>15</v>
      </c>
      <c r="I68" s="6">
        <f t="shared" si="46"/>
        <v>15</v>
      </c>
      <c r="J68" s="6">
        <f t="shared" si="47"/>
        <v>0</v>
      </c>
      <c r="K68" s="6">
        <f t="shared" si="48"/>
        <v>0</v>
      </c>
      <c r="L68" s="6">
        <f t="shared" si="49"/>
        <v>0</v>
      </c>
      <c r="M68" s="6">
        <f t="shared" si="50"/>
        <v>0</v>
      </c>
      <c r="N68" s="6">
        <f t="shared" si="51"/>
        <v>0</v>
      </c>
      <c r="O68" s="6">
        <f t="shared" si="52"/>
        <v>0</v>
      </c>
      <c r="P68" s="6">
        <f t="shared" si="53"/>
        <v>0</v>
      </c>
      <c r="Q68" s="6">
        <f t="shared" si="54"/>
        <v>0</v>
      </c>
      <c r="R68" s="7">
        <f t="shared" si="55"/>
        <v>1</v>
      </c>
      <c r="S68" s="7">
        <f t="shared" si="56"/>
        <v>0</v>
      </c>
      <c r="T68" s="7">
        <v>0.5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57"/>
        <v>0</v>
      </c>
      <c r="AP68" s="11">
        <v>15</v>
      </c>
      <c r="AQ68" s="10" t="s">
        <v>55</v>
      </c>
      <c r="AR68" s="11"/>
      <c r="AS68" s="10"/>
      <c r="AT68" s="11"/>
      <c r="AU68" s="10"/>
      <c r="AV68" s="11"/>
      <c r="AW68" s="10"/>
      <c r="AX68" s="7">
        <v>1</v>
      </c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58"/>
        <v>1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59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0"/>
        <v>0</v>
      </c>
    </row>
    <row r="69" spans="1:104" x14ac:dyDescent="0.25">
      <c r="A69" s="13">
        <v>5</v>
      </c>
      <c r="B69" s="13">
        <v>1</v>
      </c>
      <c r="C69" s="6">
        <v>3</v>
      </c>
      <c r="D69" s="6" t="s">
        <v>144</v>
      </c>
      <c r="E69" s="3" t="s">
        <v>145</v>
      </c>
      <c r="F69" s="6">
        <f t="shared" si="43"/>
        <v>0</v>
      </c>
      <c r="G69" s="6">
        <f t="shared" si="44"/>
        <v>1</v>
      </c>
      <c r="H69" s="6">
        <f t="shared" si="45"/>
        <v>15</v>
      </c>
      <c r="I69" s="6">
        <f t="shared" si="46"/>
        <v>15</v>
      </c>
      <c r="J69" s="6">
        <f t="shared" si="47"/>
        <v>0</v>
      </c>
      <c r="K69" s="6">
        <f t="shared" si="48"/>
        <v>0</v>
      </c>
      <c r="L69" s="6">
        <f t="shared" si="49"/>
        <v>0</v>
      </c>
      <c r="M69" s="6">
        <f t="shared" si="50"/>
        <v>0</v>
      </c>
      <c r="N69" s="6">
        <f t="shared" si="51"/>
        <v>0</v>
      </c>
      <c r="O69" s="6">
        <f t="shared" si="52"/>
        <v>0</v>
      </c>
      <c r="P69" s="6">
        <f t="shared" si="53"/>
        <v>0</v>
      </c>
      <c r="Q69" s="6">
        <f t="shared" si="54"/>
        <v>0</v>
      </c>
      <c r="R69" s="7">
        <f t="shared" si="55"/>
        <v>1</v>
      </c>
      <c r="S69" s="7">
        <f t="shared" si="56"/>
        <v>0</v>
      </c>
      <c r="T69" s="7">
        <v>0.5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57"/>
        <v>0</v>
      </c>
      <c r="AP69" s="11">
        <v>15</v>
      </c>
      <c r="AQ69" s="10" t="s">
        <v>55</v>
      </c>
      <c r="AR69" s="11"/>
      <c r="AS69" s="10"/>
      <c r="AT69" s="11"/>
      <c r="AU69" s="10"/>
      <c r="AV69" s="11"/>
      <c r="AW69" s="10"/>
      <c r="AX69" s="7">
        <v>1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58"/>
        <v>1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59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0"/>
        <v>0</v>
      </c>
    </row>
    <row r="70" spans="1:104" x14ac:dyDescent="0.25">
      <c r="A70" s="13">
        <v>6</v>
      </c>
      <c r="B70" s="13">
        <v>1</v>
      </c>
      <c r="C70" s="6">
        <v>1</v>
      </c>
      <c r="D70" s="6" t="s">
        <v>146</v>
      </c>
      <c r="E70" s="3" t="s">
        <v>147</v>
      </c>
      <c r="F70" s="6">
        <f t="shared" si="43"/>
        <v>0</v>
      </c>
      <c r="G70" s="6">
        <f t="shared" si="44"/>
        <v>1</v>
      </c>
      <c r="H70" s="6">
        <f t="shared" si="45"/>
        <v>15</v>
      </c>
      <c r="I70" s="6">
        <f t="shared" si="46"/>
        <v>15</v>
      </c>
      <c r="J70" s="6">
        <f t="shared" si="47"/>
        <v>0</v>
      </c>
      <c r="K70" s="6">
        <f t="shared" si="48"/>
        <v>0</v>
      </c>
      <c r="L70" s="6">
        <f t="shared" si="49"/>
        <v>0</v>
      </c>
      <c r="M70" s="6">
        <f t="shared" si="50"/>
        <v>0</v>
      </c>
      <c r="N70" s="6">
        <f t="shared" si="51"/>
        <v>0</v>
      </c>
      <c r="O70" s="6">
        <f t="shared" si="52"/>
        <v>0</v>
      </c>
      <c r="P70" s="6">
        <f t="shared" si="53"/>
        <v>0</v>
      </c>
      <c r="Q70" s="6">
        <f t="shared" si="54"/>
        <v>0</v>
      </c>
      <c r="R70" s="7">
        <f t="shared" si="55"/>
        <v>1</v>
      </c>
      <c r="S70" s="7">
        <f t="shared" si="56"/>
        <v>0</v>
      </c>
      <c r="T70" s="7">
        <v>0.5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57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58"/>
        <v>0</v>
      </c>
      <c r="BK70" s="11">
        <v>15</v>
      </c>
      <c r="BL70" s="10" t="s">
        <v>55</v>
      </c>
      <c r="BM70" s="11"/>
      <c r="BN70" s="10"/>
      <c r="BO70" s="11"/>
      <c r="BP70" s="10"/>
      <c r="BQ70" s="11"/>
      <c r="BR70" s="10"/>
      <c r="BS70" s="7">
        <v>1</v>
      </c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59"/>
        <v>1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0"/>
        <v>0</v>
      </c>
    </row>
    <row r="71" spans="1:104" x14ac:dyDescent="0.25">
      <c r="A71" s="13">
        <v>6</v>
      </c>
      <c r="B71" s="13">
        <v>1</v>
      </c>
      <c r="C71" s="6">
        <v>2</v>
      </c>
      <c r="D71" s="6" t="s">
        <v>148</v>
      </c>
      <c r="E71" s="3" t="s">
        <v>149</v>
      </c>
      <c r="F71" s="6">
        <f t="shared" si="43"/>
        <v>0</v>
      </c>
      <c r="G71" s="6">
        <f t="shared" si="44"/>
        <v>1</v>
      </c>
      <c r="H71" s="6">
        <f t="shared" si="45"/>
        <v>15</v>
      </c>
      <c r="I71" s="6">
        <f t="shared" si="46"/>
        <v>15</v>
      </c>
      <c r="J71" s="6">
        <f t="shared" si="47"/>
        <v>0</v>
      </c>
      <c r="K71" s="6">
        <f t="shared" si="48"/>
        <v>0</v>
      </c>
      <c r="L71" s="6">
        <f t="shared" si="49"/>
        <v>0</v>
      </c>
      <c r="M71" s="6">
        <f t="shared" si="50"/>
        <v>0</v>
      </c>
      <c r="N71" s="6">
        <f t="shared" si="51"/>
        <v>0</v>
      </c>
      <c r="O71" s="6">
        <f t="shared" si="52"/>
        <v>0</v>
      </c>
      <c r="P71" s="6">
        <f t="shared" si="53"/>
        <v>0</v>
      </c>
      <c r="Q71" s="6">
        <f t="shared" si="54"/>
        <v>0</v>
      </c>
      <c r="R71" s="7">
        <f t="shared" si="55"/>
        <v>1</v>
      </c>
      <c r="S71" s="7">
        <f t="shared" si="56"/>
        <v>0</v>
      </c>
      <c r="T71" s="7">
        <v>0.5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57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58"/>
        <v>0</v>
      </c>
      <c r="BK71" s="11">
        <v>15</v>
      </c>
      <c r="BL71" s="10" t="s">
        <v>55</v>
      </c>
      <c r="BM71" s="11"/>
      <c r="BN71" s="10"/>
      <c r="BO71" s="11"/>
      <c r="BP71" s="10"/>
      <c r="BQ71" s="11"/>
      <c r="BR71" s="10"/>
      <c r="BS71" s="7">
        <v>1</v>
      </c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59"/>
        <v>1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0"/>
        <v>0</v>
      </c>
    </row>
    <row r="72" spans="1:104" x14ac:dyDescent="0.25">
      <c r="A72" s="13">
        <v>6</v>
      </c>
      <c r="B72" s="13">
        <v>1</v>
      </c>
      <c r="C72" s="6">
        <v>3</v>
      </c>
      <c r="D72" s="6" t="s">
        <v>150</v>
      </c>
      <c r="E72" s="3" t="s">
        <v>151</v>
      </c>
      <c r="F72" s="6">
        <f t="shared" si="43"/>
        <v>0</v>
      </c>
      <c r="G72" s="6">
        <f t="shared" si="44"/>
        <v>1</v>
      </c>
      <c r="H72" s="6">
        <f t="shared" si="45"/>
        <v>15</v>
      </c>
      <c r="I72" s="6">
        <f t="shared" si="46"/>
        <v>15</v>
      </c>
      <c r="J72" s="6">
        <f t="shared" si="47"/>
        <v>0</v>
      </c>
      <c r="K72" s="6">
        <f t="shared" si="48"/>
        <v>0</v>
      </c>
      <c r="L72" s="6">
        <f t="shared" si="49"/>
        <v>0</v>
      </c>
      <c r="M72" s="6">
        <f t="shared" si="50"/>
        <v>0</v>
      </c>
      <c r="N72" s="6">
        <f t="shared" si="51"/>
        <v>0</v>
      </c>
      <c r="O72" s="6">
        <f t="shared" si="52"/>
        <v>0</v>
      </c>
      <c r="P72" s="6">
        <f t="shared" si="53"/>
        <v>0</v>
      </c>
      <c r="Q72" s="6">
        <f t="shared" si="54"/>
        <v>0</v>
      </c>
      <c r="R72" s="7">
        <f t="shared" si="55"/>
        <v>1</v>
      </c>
      <c r="S72" s="7">
        <f t="shared" si="56"/>
        <v>0</v>
      </c>
      <c r="T72" s="7">
        <v>0.5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57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58"/>
        <v>0</v>
      </c>
      <c r="BK72" s="11">
        <v>15</v>
      </c>
      <c r="BL72" s="10" t="s">
        <v>55</v>
      </c>
      <c r="BM72" s="11"/>
      <c r="BN72" s="10"/>
      <c r="BO72" s="11"/>
      <c r="BP72" s="10"/>
      <c r="BQ72" s="11"/>
      <c r="BR72" s="10"/>
      <c r="BS72" s="7">
        <v>1</v>
      </c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59"/>
        <v>1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0"/>
        <v>0</v>
      </c>
    </row>
    <row r="73" spans="1:104" x14ac:dyDescent="0.25">
      <c r="A73" s="13">
        <v>7</v>
      </c>
      <c r="B73" s="13">
        <v>1</v>
      </c>
      <c r="C73" s="6">
        <v>2</v>
      </c>
      <c r="D73" s="6" t="s">
        <v>152</v>
      </c>
      <c r="E73" s="3" t="s">
        <v>153</v>
      </c>
      <c r="F73" s="6">
        <f t="shared" si="43"/>
        <v>0</v>
      </c>
      <c r="G73" s="6">
        <f t="shared" si="44"/>
        <v>2</v>
      </c>
      <c r="H73" s="6">
        <f t="shared" si="45"/>
        <v>30</v>
      </c>
      <c r="I73" s="6">
        <f t="shared" si="46"/>
        <v>15</v>
      </c>
      <c r="J73" s="6">
        <f t="shared" si="47"/>
        <v>0</v>
      </c>
      <c r="K73" s="6">
        <f t="shared" si="48"/>
        <v>0</v>
      </c>
      <c r="L73" s="6">
        <f t="shared" si="49"/>
        <v>0</v>
      </c>
      <c r="M73" s="6">
        <f t="shared" si="50"/>
        <v>0</v>
      </c>
      <c r="N73" s="6">
        <f t="shared" si="51"/>
        <v>0</v>
      </c>
      <c r="O73" s="6">
        <f t="shared" si="52"/>
        <v>15</v>
      </c>
      <c r="P73" s="6">
        <f t="shared" si="53"/>
        <v>0</v>
      </c>
      <c r="Q73" s="6">
        <f t="shared" si="54"/>
        <v>0</v>
      </c>
      <c r="R73" s="7">
        <f t="shared" si="55"/>
        <v>2</v>
      </c>
      <c r="S73" s="7">
        <f t="shared" si="56"/>
        <v>1</v>
      </c>
      <c r="T73" s="7">
        <v>1.5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57"/>
        <v>0</v>
      </c>
      <c r="AP73" s="11">
        <v>15</v>
      </c>
      <c r="AQ73" s="10" t="s">
        <v>55</v>
      </c>
      <c r="AR73" s="11"/>
      <c r="AS73" s="10"/>
      <c r="AT73" s="11"/>
      <c r="AU73" s="10"/>
      <c r="AV73" s="11"/>
      <c r="AW73" s="10"/>
      <c r="AX73" s="7">
        <v>1</v>
      </c>
      <c r="AY73" s="11"/>
      <c r="AZ73" s="10"/>
      <c r="BA73" s="11"/>
      <c r="BB73" s="10"/>
      <c r="BC73" s="11">
        <v>15</v>
      </c>
      <c r="BD73" s="10" t="s">
        <v>55</v>
      </c>
      <c r="BE73" s="11"/>
      <c r="BF73" s="10"/>
      <c r="BG73" s="11"/>
      <c r="BH73" s="10"/>
      <c r="BI73" s="7">
        <v>1</v>
      </c>
      <c r="BJ73" s="7">
        <f t="shared" si="58"/>
        <v>2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59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0"/>
        <v>0</v>
      </c>
    </row>
    <row r="74" spans="1:104" x14ac:dyDescent="0.25">
      <c r="A74" s="13">
        <v>7</v>
      </c>
      <c r="B74" s="13">
        <v>1</v>
      </c>
      <c r="C74" s="6">
        <v>3</v>
      </c>
      <c r="D74" s="6" t="s">
        <v>154</v>
      </c>
      <c r="E74" s="3" t="s">
        <v>155</v>
      </c>
      <c r="F74" s="6">
        <f t="shared" si="43"/>
        <v>0</v>
      </c>
      <c r="G74" s="6">
        <f t="shared" si="44"/>
        <v>2</v>
      </c>
      <c r="H74" s="6">
        <f t="shared" si="45"/>
        <v>30</v>
      </c>
      <c r="I74" s="6">
        <f t="shared" si="46"/>
        <v>15</v>
      </c>
      <c r="J74" s="6">
        <f t="shared" si="47"/>
        <v>0</v>
      </c>
      <c r="K74" s="6">
        <f t="shared" si="48"/>
        <v>0</v>
      </c>
      <c r="L74" s="6">
        <f t="shared" si="49"/>
        <v>0</v>
      </c>
      <c r="M74" s="6">
        <f t="shared" si="50"/>
        <v>0</v>
      </c>
      <c r="N74" s="6">
        <f t="shared" si="51"/>
        <v>0</v>
      </c>
      <c r="O74" s="6">
        <f t="shared" si="52"/>
        <v>15</v>
      </c>
      <c r="P74" s="6">
        <f t="shared" si="53"/>
        <v>0</v>
      </c>
      <c r="Q74" s="6">
        <f t="shared" si="54"/>
        <v>0</v>
      </c>
      <c r="R74" s="7">
        <f t="shared" si="55"/>
        <v>2</v>
      </c>
      <c r="S74" s="7">
        <f t="shared" si="56"/>
        <v>1</v>
      </c>
      <c r="T74" s="7">
        <v>1.5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57"/>
        <v>0</v>
      </c>
      <c r="AP74" s="11">
        <v>15</v>
      </c>
      <c r="AQ74" s="10" t="s">
        <v>55</v>
      </c>
      <c r="AR74" s="11"/>
      <c r="AS74" s="10"/>
      <c r="AT74" s="11"/>
      <c r="AU74" s="10"/>
      <c r="AV74" s="11"/>
      <c r="AW74" s="10"/>
      <c r="AX74" s="7">
        <v>1</v>
      </c>
      <c r="AY74" s="11"/>
      <c r="AZ74" s="10"/>
      <c r="BA74" s="11"/>
      <c r="BB74" s="10"/>
      <c r="BC74" s="11">
        <v>15</v>
      </c>
      <c r="BD74" s="10" t="s">
        <v>55</v>
      </c>
      <c r="BE74" s="11"/>
      <c r="BF74" s="10"/>
      <c r="BG74" s="11"/>
      <c r="BH74" s="10"/>
      <c r="BI74" s="7">
        <v>1</v>
      </c>
      <c r="BJ74" s="7">
        <f t="shared" si="58"/>
        <v>2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59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0"/>
        <v>0</v>
      </c>
    </row>
    <row r="75" spans="1:104" ht="20.100000000000001" customHeight="1" x14ac:dyDescent="0.25">
      <c r="A75" s="14" t="s">
        <v>156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4"/>
      <c r="CZ75" s="15"/>
    </row>
    <row r="76" spans="1:104" x14ac:dyDescent="0.25">
      <c r="A76" s="6"/>
      <c r="B76" s="6"/>
      <c r="C76" s="6"/>
      <c r="D76" s="6" t="s">
        <v>157</v>
      </c>
      <c r="E76" s="3" t="s">
        <v>158</v>
      </c>
      <c r="F76" s="6">
        <f>COUNTIF(U76:CX76,"e")</f>
        <v>0</v>
      </c>
      <c r="G76" s="6">
        <f>COUNTIF(U76:CX76,"z")</f>
        <v>1</v>
      </c>
      <c r="H76" s="6">
        <f>SUM(I76:Q76)</f>
        <v>4</v>
      </c>
      <c r="I76" s="6">
        <f>U76+AP76+BK76+CF76</f>
        <v>0</v>
      </c>
      <c r="J76" s="6">
        <f>W76+AR76+BM76+CH76</f>
        <v>0</v>
      </c>
      <c r="K76" s="6">
        <f>Y76+AT76+BO76+CJ76</f>
        <v>0</v>
      </c>
      <c r="L76" s="6">
        <f>AA76+AV76+BQ76+CL76</f>
        <v>0</v>
      </c>
      <c r="M76" s="6">
        <f>AD76+AY76+BT76+CO76</f>
        <v>0</v>
      </c>
      <c r="N76" s="6">
        <f>AF76+BA76+BV76+CQ76</f>
        <v>0</v>
      </c>
      <c r="O76" s="6">
        <f>AH76+BC76+BX76+CS76</f>
        <v>0</v>
      </c>
      <c r="P76" s="6">
        <f>AJ76+BE76+BZ76+CU76</f>
        <v>4</v>
      </c>
      <c r="Q76" s="6">
        <f>AL76+BG76+CB76+CW76</f>
        <v>0</v>
      </c>
      <c r="R76" s="7">
        <f>AO76+BJ76+CE76+CZ76</f>
        <v>4</v>
      </c>
      <c r="S76" s="7">
        <f>AN76+BI76+CD76+CY76</f>
        <v>4</v>
      </c>
      <c r="T76" s="7">
        <v>0</v>
      </c>
      <c r="U76" s="11"/>
      <c r="V76" s="10"/>
      <c r="W76" s="11"/>
      <c r="X76" s="10"/>
      <c r="Y76" s="11"/>
      <c r="Z76" s="10"/>
      <c r="AA76" s="11"/>
      <c r="AB76" s="10"/>
      <c r="AC76" s="7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>AC76+AN76</f>
        <v>0</v>
      </c>
      <c r="AP76" s="11"/>
      <c r="AQ76" s="10"/>
      <c r="AR76" s="11"/>
      <c r="AS76" s="10"/>
      <c r="AT76" s="11"/>
      <c r="AU76" s="10"/>
      <c r="AV76" s="11"/>
      <c r="AW76" s="10"/>
      <c r="AX76" s="7"/>
      <c r="AY76" s="11"/>
      <c r="AZ76" s="10"/>
      <c r="BA76" s="11"/>
      <c r="BB76" s="10"/>
      <c r="BC76" s="11"/>
      <c r="BD76" s="10"/>
      <c r="BE76" s="11">
        <v>4</v>
      </c>
      <c r="BF76" s="10" t="s">
        <v>55</v>
      </c>
      <c r="BG76" s="11"/>
      <c r="BH76" s="10"/>
      <c r="BI76" s="7">
        <v>4</v>
      </c>
      <c r="BJ76" s="7">
        <f>AX76+BI76</f>
        <v>4</v>
      </c>
      <c r="BK76" s="11"/>
      <c r="BL76" s="10"/>
      <c r="BM76" s="11"/>
      <c r="BN76" s="10"/>
      <c r="BO76" s="11"/>
      <c r="BP76" s="10"/>
      <c r="BQ76" s="11"/>
      <c r="BR76" s="10"/>
      <c r="BS76" s="7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>BS76+CD76</f>
        <v>0</v>
      </c>
      <c r="CF76" s="11"/>
      <c r="CG76" s="10"/>
      <c r="CH76" s="11"/>
      <c r="CI76" s="10"/>
      <c r="CJ76" s="11"/>
      <c r="CK76" s="10"/>
      <c r="CL76" s="11"/>
      <c r="CM76" s="10"/>
      <c r="CN76" s="7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>CN76+CY76</f>
        <v>0</v>
      </c>
    </row>
    <row r="77" spans="1:104" ht="15.9" customHeight="1" x14ac:dyDescent="0.25">
      <c r="A77" s="6"/>
      <c r="B77" s="6"/>
      <c r="C77" s="6"/>
      <c r="D77" s="6"/>
      <c r="E77" s="6" t="s">
        <v>65</v>
      </c>
      <c r="F77" s="6">
        <f t="shared" ref="F77:AK77" si="61">SUM(F76:F76)</f>
        <v>0</v>
      </c>
      <c r="G77" s="6">
        <f t="shared" si="61"/>
        <v>1</v>
      </c>
      <c r="H77" s="6">
        <f t="shared" si="61"/>
        <v>4</v>
      </c>
      <c r="I77" s="6">
        <f t="shared" si="61"/>
        <v>0</v>
      </c>
      <c r="J77" s="6">
        <f t="shared" si="61"/>
        <v>0</v>
      </c>
      <c r="K77" s="6">
        <f t="shared" si="61"/>
        <v>0</v>
      </c>
      <c r="L77" s="6">
        <f t="shared" si="61"/>
        <v>0</v>
      </c>
      <c r="M77" s="6">
        <f t="shared" si="61"/>
        <v>0</v>
      </c>
      <c r="N77" s="6">
        <f t="shared" si="61"/>
        <v>0</v>
      </c>
      <c r="O77" s="6">
        <f t="shared" si="61"/>
        <v>0</v>
      </c>
      <c r="P77" s="6">
        <f t="shared" si="61"/>
        <v>4</v>
      </c>
      <c r="Q77" s="6">
        <f t="shared" si="61"/>
        <v>0</v>
      </c>
      <c r="R77" s="7">
        <f t="shared" si="61"/>
        <v>4</v>
      </c>
      <c r="S77" s="7">
        <f t="shared" si="61"/>
        <v>4</v>
      </c>
      <c r="T77" s="7">
        <f t="shared" si="61"/>
        <v>0</v>
      </c>
      <c r="U77" s="11">
        <f t="shared" si="61"/>
        <v>0</v>
      </c>
      <c r="V77" s="10">
        <f t="shared" si="61"/>
        <v>0</v>
      </c>
      <c r="W77" s="11">
        <f t="shared" si="61"/>
        <v>0</v>
      </c>
      <c r="X77" s="10">
        <f t="shared" si="61"/>
        <v>0</v>
      </c>
      <c r="Y77" s="11">
        <f t="shared" si="61"/>
        <v>0</v>
      </c>
      <c r="Z77" s="10">
        <f t="shared" si="61"/>
        <v>0</v>
      </c>
      <c r="AA77" s="11">
        <f t="shared" si="61"/>
        <v>0</v>
      </c>
      <c r="AB77" s="10">
        <f t="shared" si="61"/>
        <v>0</v>
      </c>
      <c r="AC77" s="7">
        <f t="shared" si="61"/>
        <v>0</v>
      </c>
      <c r="AD77" s="11">
        <f t="shared" si="61"/>
        <v>0</v>
      </c>
      <c r="AE77" s="10">
        <f t="shared" si="61"/>
        <v>0</v>
      </c>
      <c r="AF77" s="11">
        <f t="shared" si="61"/>
        <v>0</v>
      </c>
      <c r="AG77" s="10">
        <f t="shared" si="61"/>
        <v>0</v>
      </c>
      <c r="AH77" s="11">
        <f t="shared" si="61"/>
        <v>0</v>
      </c>
      <c r="AI77" s="10">
        <f t="shared" si="61"/>
        <v>0</v>
      </c>
      <c r="AJ77" s="11">
        <f t="shared" si="61"/>
        <v>0</v>
      </c>
      <c r="AK77" s="10">
        <f t="shared" si="61"/>
        <v>0</v>
      </c>
      <c r="AL77" s="11">
        <f t="shared" ref="AL77:BQ77" si="62">SUM(AL76:AL76)</f>
        <v>0</v>
      </c>
      <c r="AM77" s="10">
        <f t="shared" si="62"/>
        <v>0</v>
      </c>
      <c r="AN77" s="7">
        <f t="shared" si="62"/>
        <v>0</v>
      </c>
      <c r="AO77" s="7">
        <f t="shared" si="62"/>
        <v>0</v>
      </c>
      <c r="AP77" s="11">
        <f t="shared" si="62"/>
        <v>0</v>
      </c>
      <c r="AQ77" s="10">
        <f t="shared" si="62"/>
        <v>0</v>
      </c>
      <c r="AR77" s="11">
        <f t="shared" si="62"/>
        <v>0</v>
      </c>
      <c r="AS77" s="10">
        <f t="shared" si="62"/>
        <v>0</v>
      </c>
      <c r="AT77" s="11">
        <f t="shared" si="62"/>
        <v>0</v>
      </c>
      <c r="AU77" s="10">
        <f t="shared" si="62"/>
        <v>0</v>
      </c>
      <c r="AV77" s="11">
        <f t="shared" si="62"/>
        <v>0</v>
      </c>
      <c r="AW77" s="10">
        <f t="shared" si="62"/>
        <v>0</v>
      </c>
      <c r="AX77" s="7">
        <f t="shared" si="62"/>
        <v>0</v>
      </c>
      <c r="AY77" s="11">
        <f t="shared" si="62"/>
        <v>0</v>
      </c>
      <c r="AZ77" s="10">
        <f t="shared" si="62"/>
        <v>0</v>
      </c>
      <c r="BA77" s="11">
        <f t="shared" si="62"/>
        <v>0</v>
      </c>
      <c r="BB77" s="10">
        <f t="shared" si="62"/>
        <v>0</v>
      </c>
      <c r="BC77" s="11">
        <f t="shared" si="62"/>
        <v>0</v>
      </c>
      <c r="BD77" s="10">
        <f t="shared" si="62"/>
        <v>0</v>
      </c>
      <c r="BE77" s="11">
        <f t="shared" si="62"/>
        <v>4</v>
      </c>
      <c r="BF77" s="10">
        <f t="shared" si="62"/>
        <v>0</v>
      </c>
      <c r="BG77" s="11">
        <f t="shared" si="62"/>
        <v>0</v>
      </c>
      <c r="BH77" s="10">
        <f t="shared" si="62"/>
        <v>0</v>
      </c>
      <c r="BI77" s="7">
        <f t="shared" si="62"/>
        <v>4</v>
      </c>
      <c r="BJ77" s="7">
        <f t="shared" si="62"/>
        <v>4</v>
      </c>
      <c r="BK77" s="11">
        <f t="shared" si="62"/>
        <v>0</v>
      </c>
      <c r="BL77" s="10">
        <f t="shared" si="62"/>
        <v>0</v>
      </c>
      <c r="BM77" s="11">
        <f t="shared" si="62"/>
        <v>0</v>
      </c>
      <c r="BN77" s="10">
        <f t="shared" si="62"/>
        <v>0</v>
      </c>
      <c r="BO77" s="11">
        <f t="shared" si="62"/>
        <v>0</v>
      </c>
      <c r="BP77" s="10">
        <f t="shared" si="62"/>
        <v>0</v>
      </c>
      <c r="BQ77" s="11">
        <f t="shared" si="62"/>
        <v>0</v>
      </c>
      <c r="BR77" s="10">
        <f t="shared" ref="BR77:CW77" si="63">SUM(BR76:BR76)</f>
        <v>0</v>
      </c>
      <c r="BS77" s="7">
        <f t="shared" si="63"/>
        <v>0</v>
      </c>
      <c r="BT77" s="11">
        <f t="shared" si="63"/>
        <v>0</v>
      </c>
      <c r="BU77" s="10">
        <f t="shared" si="63"/>
        <v>0</v>
      </c>
      <c r="BV77" s="11">
        <f t="shared" si="63"/>
        <v>0</v>
      </c>
      <c r="BW77" s="10">
        <f t="shared" si="63"/>
        <v>0</v>
      </c>
      <c r="BX77" s="11">
        <f t="shared" si="63"/>
        <v>0</v>
      </c>
      <c r="BY77" s="10">
        <f t="shared" si="63"/>
        <v>0</v>
      </c>
      <c r="BZ77" s="11">
        <f t="shared" si="63"/>
        <v>0</v>
      </c>
      <c r="CA77" s="10">
        <f t="shared" si="63"/>
        <v>0</v>
      </c>
      <c r="CB77" s="11">
        <f t="shared" si="63"/>
        <v>0</v>
      </c>
      <c r="CC77" s="10">
        <f t="shared" si="63"/>
        <v>0</v>
      </c>
      <c r="CD77" s="7">
        <f t="shared" si="63"/>
        <v>0</v>
      </c>
      <c r="CE77" s="7">
        <f t="shared" si="63"/>
        <v>0</v>
      </c>
      <c r="CF77" s="11">
        <f t="shared" si="63"/>
        <v>0</v>
      </c>
      <c r="CG77" s="10">
        <f t="shared" si="63"/>
        <v>0</v>
      </c>
      <c r="CH77" s="11">
        <f t="shared" si="63"/>
        <v>0</v>
      </c>
      <c r="CI77" s="10">
        <f t="shared" si="63"/>
        <v>0</v>
      </c>
      <c r="CJ77" s="11">
        <f t="shared" si="63"/>
        <v>0</v>
      </c>
      <c r="CK77" s="10">
        <f t="shared" si="63"/>
        <v>0</v>
      </c>
      <c r="CL77" s="11">
        <f t="shared" si="63"/>
        <v>0</v>
      </c>
      <c r="CM77" s="10">
        <f t="shared" si="63"/>
        <v>0</v>
      </c>
      <c r="CN77" s="7">
        <f t="shared" si="63"/>
        <v>0</v>
      </c>
      <c r="CO77" s="11">
        <f t="shared" si="63"/>
        <v>0</v>
      </c>
      <c r="CP77" s="10">
        <f t="shared" si="63"/>
        <v>0</v>
      </c>
      <c r="CQ77" s="11">
        <f t="shared" si="63"/>
        <v>0</v>
      </c>
      <c r="CR77" s="10">
        <f t="shared" si="63"/>
        <v>0</v>
      </c>
      <c r="CS77" s="11">
        <f t="shared" si="63"/>
        <v>0</v>
      </c>
      <c r="CT77" s="10">
        <f t="shared" si="63"/>
        <v>0</v>
      </c>
      <c r="CU77" s="11">
        <f t="shared" si="63"/>
        <v>0</v>
      </c>
      <c r="CV77" s="10">
        <f t="shared" si="63"/>
        <v>0</v>
      </c>
      <c r="CW77" s="11">
        <f t="shared" si="63"/>
        <v>0</v>
      </c>
      <c r="CX77" s="10">
        <f>SUM(CX76:CX76)</f>
        <v>0</v>
      </c>
      <c r="CY77" s="7">
        <f>SUM(CY76:CY76)</f>
        <v>0</v>
      </c>
      <c r="CZ77" s="7">
        <f>SUM(CZ76:CZ76)</f>
        <v>0</v>
      </c>
    </row>
    <row r="78" spans="1:104" ht="20.100000000000001" customHeight="1" x14ac:dyDescent="0.25">
      <c r="A78" s="14" t="s">
        <v>159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4"/>
      <c r="CZ78" s="15"/>
    </row>
    <row r="79" spans="1:104" x14ac:dyDescent="0.25">
      <c r="A79" s="6"/>
      <c r="B79" s="6"/>
      <c r="C79" s="6"/>
      <c r="D79" s="6" t="s">
        <v>160</v>
      </c>
      <c r="E79" s="3" t="s">
        <v>161</v>
      </c>
      <c r="F79" s="6">
        <f>COUNTIF(U79:CX79,"e")</f>
        <v>0</v>
      </c>
      <c r="G79" s="6">
        <f>COUNTIF(U79:CX79,"z")</f>
        <v>1</v>
      </c>
      <c r="H79" s="6">
        <f>SUM(I79:Q79)</f>
        <v>2</v>
      </c>
      <c r="I79" s="6">
        <f>U79+AP79+BK79+CF79</f>
        <v>2</v>
      </c>
      <c r="J79" s="6">
        <f>W79+AR79+BM79+CH79</f>
        <v>0</v>
      </c>
      <c r="K79" s="6">
        <f>Y79+AT79+BO79+CJ79</f>
        <v>0</v>
      </c>
      <c r="L79" s="6">
        <f>AA79+AV79+BQ79+CL79</f>
        <v>0</v>
      </c>
      <c r="M79" s="6">
        <f>AD79+AY79+BT79+CO79</f>
        <v>0</v>
      </c>
      <c r="N79" s="6">
        <f>AF79+BA79+BV79+CQ79</f>
        <v>0</v>
      </c>
      <c r="O79" s="6">
        <f>AH79+BC79+BX79+CS79</f>
        <v>0</v>
      </c>
      <c r="P79" s="6">
        <f>AJ79+BE79+BZ79+CU79</f>
        <v>0</v>
      </c>
      <c r="Q79" s="6">
        <f>AL79+BG79+CB79+CW79</f>
        <v>0</v>
      </c>
      <c r="R79" s="7">
        <f>AO79+BJ79+CE79+CZ79</f>
        <v>0</v>
      </c>
      <c r="S79" s="7">
        <f>AN79+BI79+CD79+CY79</f>
        <v>0</v>
      </c>
      <c r="T79" s="7">
        <v>0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>AC79+AN79</f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>AX79+BI79</f>
        <v>0</v>
      </c>
      <c r="BK79" s="11">
        <v>2</v>
      </c>
      <c r="BL79" s="10" t="s">
        <v>55</v>
      </c>
      <c r="BM79" s="11"/>
      <c r="BN79" s="10"/>
      <c r="BO79" s="11"/>
      <c r="BP79" s="10"/>
      <c r="BQ79" s="11"/>
      <c r="BR79" s="10"/>
      <c r="BS79" s="7">
        <v>0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>BS79+CD79</f>
        <v>0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>CN79+CY79</f>
        <v>0</v>
      </c>
    </row>
    <row r="80" spans="1:104" x14ac:dyDescent="0.25">
      <c r="A80" s="6"/>
      <c r="B80" s="6"/>
      <c r="C80" s="6"/>
      <c r="D80" s="6" t="s">
        <v>162</v>
      </c>
      <c r="E80" s="3" t="s">
        <v>163</v>
      </c>
      <c r="F80" s="6">
        <f>COUNTIF(U80:CX80,"e")</f>
        <v>0</v>
      </c>
      <c r="G80" s="6">
        <f>COUNTIF(U80:CX80,"z")</f>
        <v>1</v>
      </c>
      <c r="H80" s="6">
        <f>SUM(I80:Q80)</f>
        <v>5</v>
      </c>
      <c r="I80" s="6">
        <f>U80+AP80+BK80+CF80</f>
        <v>5</v>
      </c>
      <c r="J80" s="6">
        <f>W80+AR80+BM80+CH80</f>
        <v>0</v>
      </c>
      <c r="K80" s="6">
        <f>Y80+AT80+BO80+CJ80</f>
        <v>0</v>
      </c>
      <c r="L80" s="6">
        <f>AA80+AV80+BQ80+CL80</f>
        <v>0</v>
      </c>
      <c r="M80" s="6">
        <f>AD80+AY80+BT80+CO80</f>
        <v>0</v>
      </c>
      <c r="N80" s="6">
        <f>AF80+BA80+BV80+CQ80</f>
        <v>0</v>
      </c>
      <c r="O80" s="6">
        <f>AH80+BC80+BX80+CS80</f>
        <v>0</v>
      </c>
      <c r="P80" s="6">
        <f>AJ80+BE80+BZ80+CU80</f>
        <v>0</v>
      </c>
      <c r="Q80" s="6">
        <f>AL80+BG80+CB80+CW80</f>
        <v>0</v>
      </c>
      <c r="R80" s="7">
        <f>AO80+BJ80+CE80+CZ80</f>
        <v>0</v>
      </c>
      <c r="S80" s="7">
        <f>AN80+BI80+CD80+CY80</f>
        <v>0</v>
      </c>
      <c r="T80" s="7">
        <v>0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>AC80+AN80</f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>AX80+BI80</f>
        <v>0</v>
      </c>
      <c r="BK80" s="11">
        <v>5</v>
      </c>
      <c r="BL80" s="10" t="s">
        <v>55</v>
      </c>
      <c r="BM80" s="11"/>
      <c r="BN80" s="10"/>
      <c r="BO80" s="11"/>
      <c r="BP80" s="10"/>
      <c r="BQ80" s="11"/>
      <c r="BR80" s="10"/>
      <c r="BS80" s="7">
        <v>0</v>
      </c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>BS80+CD80</f>
        <v>0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>CN80+CY80</f>
        <v>0</v>
      </c>
    </row>
    <row r="81" spans="1:104" ht="15.9" customHeight="1" x14ac:dyDescent="0.25">
      <c r="A81" s="6"/>
      <c r="B81" s="6"/>
      <c r="C81" s="6"/>
      <c r="D81" s="6"/>
      <c r="E81" s="6" t="s">
        <v>65</v>
      </c>
      <c r="F81" s="6">
        <f t="shared" ref="F81:AK81" si="64">SUM(F79:F80)</f>
        <v>0</v>
      </c>
      <c r="G81" s="6">
        <f t="shared" si="64"/>
        <v>2</v>
      </c>
      <c r="H81" s="6">
        <f t="shared" si="64"/>
        <v>7</v>
      </c>
      <c r="I81" s="6">
        <f t="shared" si="64"/>
        <v>7</v>
      </c>
      <c r="J81" s="6">
        <f t="shared" si="64"/>
        <v>0</v>
      </c>
      <c r="K81" s="6">
        <f t="shared" si="64"/>
        <v>0</v>
      </c>
      <c r="L81" s="6">
        <f t="shared" si="64"/>
        <v>0</v>
      </c>
      <c r="M81" s="6">
        <f t="shared" si="64"/>
        <v>0</v>
      </c>
      <c r="N81" s="6">
        <f t="shared" si="64"/>
        <v>0</v>
      </c>
      <c r="O81" s="6">
        <f t="shared" si="64"/>
        <v>0</v>
      </c>
      <c r="P81" s="6">
        <f t="shared" si="64"/>
        <v>0</v>
      </c>
      <c r="Q81" s="6">
        <f t="shared" si="64"/>
        <v>0</v>
      </c>
      <c r="R81" s="7">
        <f t="shared" si="64"/>
        <v>0</v>
      </c>
      <c r="S81" s="7">
        <f t="shared" si="64"/>
        <v>0</v>
      </c>
      <c r="T81" s="7">
        <f t="shared" si="64"/>
        <v>0</v>
      </c>
      <c r="U81" s="11">
        <f t="shared" si="64"/>
        <v>0</v>
      </c>
      <c r="V81" s="10">
        <f t="shared" si="64"/>
        <v>0</v>
      </c>
      <c r="W81" s="11">
        <f t="shared" si="64"/>
        <v>0</v>
      </c>
      <c r="X81" s="10">
        <f t="shared" si="64"/>
        <v>0</v>
      </c>
      <c r="Y81" s="11">
        <f t="shared" si="64"/>
        <v>0</v>
      </c>
      <c r="Z81" s="10">
        <f t="shared" si="64"/>
        <v>0</v>
      </c>
      <c r="AA81" s="11">
        <f t="shared" si="64"/>
        <v>0</v>
      </c>
      <c r="AB81" s="10">
        <f t="shared" si="64"/>
        <v>0</v>
      </c>
      <c r="AC81" s="7">
        <f t="shared" si="64"/>
        <v>0</v>
      </c>
      <c r="AD81" s="11">
        <f t="shared" si="64"/>
        <v>0</v>
      </c>
      <c r="AE81" s="10">
        <f t="shared" si="64"/>
        <v>0</v>
      </c>
      <c r="AF81" s="11">
        <f t="shared" si="64"/>
        <v>0</v>
      </c>
      <c r="AG81" s="10">
        <f t="shared" si="64"/>
        <v>0</v>
      </c>
      <c r="AH81" s="11">
        <f t="shared" si="64"/>
        <v>0</v>
      </c>
      <c r="AI81" s="10">
        <f t="shared" si="64"/>
        <v>0</v>
      </c>
      <c r="AJ81" s="11">
        <f t="shared" si="64"/>
        <v>0</v>
      </c>
      <c r="AK81" s="10">
        <f t="shared" si="64"/>
        <v>0</v>
      </c>
      <c r="AL81" s="11">
        <f t="shared" ref="AL81:BQ81" si="65">SUM(AL79:AL80)</f>
        <v>0</v>
      </c>
      <c r="AM81" s="10">
        <f t="shared" si="65"/>
        <v>0</v>
      </c>
      <c r="AN81" s="7">
        <f t="shared" si="65"/>
        <v>0</v>
      </c>
      <c r="AO81" s="7">
        <f t="shared" si="65"/>
        <v>0</v>
      </c>
      <c r="AP81" s="11">
        <f t="shared" si="65"/>
        <v>0</v>
      </c>
      <c r="AQ81" s="10">
        <f t="shared" si="65"/>
        <v>0</v>
      </c>
      <c r="AR81" s="11">
        <f t="shared" si="65"/>
        <v>0</v>
      </c>
      <c r="AS81" s="10">
        <f t="shared" si="65"/>
        <v>0</v>
      </c>
      <c r="AT81" s="11">
        <f t="shared" si="65"/>
        <v>0</v>
      </c>
      <c r="AU81" s="10">
        <f t="shared" si="65"/>
        <v>0</v>
      </c>
      <c r="AV81" s="11">
        <f t="shared" si="65"/>
        <v>0</v>
      </c>
      <c r="AW81" s="10">
        <f t="shared" si="65"/>
        <v>0</v>
      </c>
      <c r="AX81" s="7">
        <f t="shared" si="65"/>
        <v>0</v>
      </c>
      <c r="AY81" s="11">
        <f t="shared" si="65"/>
        <v>0</v>
      </c>
      <c r="AZ81" s="10">
        <f t="shared" si="65"/>
        <v>0</v>
      </c>
      <c r="BA81" s="11">
        <f t="shared" si="65"/>
        <v>0</v>
      </c>
      <c r="BB81" s="10">
        <f t="shared" si="65"/>
        <v>0</v>
      </c>
      <c r="BC81" s="11">
        <f t="shared" si="65"/>
        <v>0</v>
      </c>
      <c r="BD81" s="10">
        <f t="shared" si="65"/>
        <v>0</v>
      </c>
      <c r="BE81" s="11">
        <f t="shared" si="65"/>
        <v>0</v>
      </c>
      <c r="BF81" s="10">
        <f t="shared" si="65"/>
        <v>0</v>
      </c>
      <c r="BG81" s="11">
        <f t="shared" si="65"/>
        <v>0</v>
      </c>
      <c r="BH81" s="10">
        <f t="shared" si="65"/>
        <v>0</v>
      </c>
      <c r="BI81" s="7">
        <f t="shared" si="65"/>
        <v>0</v>
      </c>
      <c r="BJ81" s="7">
        <f t="shared" si="65"/>
        <v>0</v>
      </c>
      <c r="BK81" s="11">
        <f t="shared" si="65"/>
        <v>7</v>
      </c>
      <c r="BL81" s="10">
        <f t="shared" si="65"/>
        <v>0</v>
      </c>
      <c r="BM81" s="11">
        <f t="shared" si="65"/>
        <v>0</v>
      </c>
      <c r="BN81" s="10">
        <f t="shared" si="65"/>
        <v>0</v>
      </c>
      <c r="BO81" s="11">
        <f t="shared" si="65"/>
        <v>0</v>
      </c>
      <c r="BP81" s="10">
        <f t="shared" si="65"/>
        <v>0</v>
      </c>
      <c r="BQ81" s="11">
        <f t="shared" si="65"/>
        <v>0</v>
      </c>
      <c r="BR81" s="10">
        <f t="shared" ref="BR81:CW81" si="66">SUM(BR79:BR80)</f>
        <v>0</v>
      </c>
      <c r="BS81" s="7">
        <f t="shared" si="66"/>
        <v>0</v>
      </c>
      <c r="BT81" s="11">
        <f t="shared" si="66"/>
        <v>0</v>
      </c>
      <c r="BU81" s="10">
        <f t="shared" si="66"/>
        <v>0</v>
      </c>
      <c r="BV81" s="11">
        <f t="shared" si="66"/>
        <v>0</v>
      </c>
      <c r="BW81" s="10">
        <f t="shared" si="66"/>
        <v>0</v>
      </c>
      <c r="BX81" s="11">
        <f t="shared" si="66"/>
        <v>0</v>
      </c>
      <c r="BY81" s="10">
        <f t="shared" si="66"/>
        <v>0</v>
      </c>
      <c r="BZ81" s="11">
        <f t="shared" si="66"/>
        <v>0</v>
      </c>
      <c r="CA81" s="10">
        <f t="shared" si="66"/>
        <v>0</v>
      </c>
      <c r="CB81" s="11">
        <f t="shared" si="66"/>
        <v>0</v>
      </c>
      <c r="CC81" s="10">
        <f t="shared" si="66"/>
        <v>0</v>
      </c>
      <c r="CD81" s="7">
        <f t="shared" si="66"/>
        <v>0</v>
      </c>
      <c r="CE81" s="7">
        <f t="shared" si="66"/>
        <v>0</v>
      </c>
      <c r="CF81" s="11">
        <f t="shared" si="66"/>
        <v>0</v>
      </c>
      <c r="CG81" s="10">
        <f t="shared" si="66"/>
        <v>0</v>
      </c>
      <c r="CH81" s="11">
        <f t="shared" si="66"/>
        <v>0</v>
      </c>
      <c r="CI81" s="10">
        <f t="shared" si="66"/>
        <v>0</v>
      </c>
      <c r="CJ81" s="11">
        <f t="shared" si="66"/>
        <v>0</v>
      </c>
      <c r="CK81" s="10">
        <f t="shared" si="66"/>
        <v>0</v>
      </c>
      <c r="CL81" s="11">
        <f t="shared" si="66"/>
        <v>0</v>
      </c>
      <c r="CM81" s="10">
        <f t="shared" si="66"/>
        <v>0</v>
      </c>
      <c r="CN81" s="7">
        <f t="shared" si="66"/>
        <v>0</v>
      </c>
      <c r="CO81" s="11">
        <f t="shared" si="66"/>
        <v>0</v>
      </c>
      <c r="CP81" s="10">
        <f t="shared" si="66"/>
        <v>0</v>
      </c>
      <c r="CQ81" s="11">
        <f t="shared" si="66"/>
        <v>0</v>
      </c>
      <c r="CR81" s="10">
        <f t="shared" si="66"/>
        <v>0</v>
      </c>
      <c r="CS81" s="11">
        <f t="shared" si="66"/>
        <v>0</v>
      </c>
      <c r="CT81" s="10">
        <f t="shared" si="66"/>
        <v>0</v>
      </c>
      <c r="CU81" s="11">
        <f t="shared" si="66"/>
        <v>0</v>
      </c>
      <c r="CV81" s="10">
        <f t="shared" si="66"/>
        <v>0</v>
      </c>
      <c r="CW81" s="11">
        <f t="shared" si="66"/>
        <v>0</v>
      </c>
      <c r="CX81" s="10">
        <f>SUM(CX79:CX80)</f>
        <v>0</v>
      </c>
      <c r="CY81" s="7">
        <f>SUM(CY79:CY80)</f>
        <v>0</v>
      </c>
      <c r="CZ81" s="7">
        <f>SUM(CZ79:CZ80)</f>
        <v>0</v>
      </c>
    </row>
    <row r="82" spans="1:104" ht="20.100000000000001" customHeight="1" x14ac:dyDescent="0.25">
      <c r="A82" s="6"/>
      <c r="B82" s="6"/>
      <c r="C82" s="6"/>
      <c r="D82" s="6"/>
      <c r="E82" s="8" t="s">
        <v>164</v>
      </c>
      <c r="F82" s="6">
        <f>F23+F26+F51+F77+F81</f>
        <v>4</v>
      </c>
      <c r="G82" s="6">
        <f>G23+G26+G51+G77+G81</f>
        <v>46</v>
      </c>
      <c r="H82" s="6">
        <f t="shared" ref="H82:Q82" si="67">H23+H26+H51+H81</f>
        <v>967</v>
      </c>
      <c r="I82" s="6">
        <f t="shared" si="67"/>
        <v>487</v>
      </c>
      <c r="J82" s="6">
        <f t="shared" si="67"/>
        <v>26</v>
      </c>
      <c r="K82" s="6">
        <f t="shared" si="67"/>
        <v>0</v>
      </c>
      <c r="L82" s="6">
        <f t="shared" si="67"/>
        <v>50</v>
      </c>
      <c r="M82" s="6">
        <f t="shared" si="67"/>
        <v>90</v>
      </c>
      <c r="N82" s="6">
        <f t="shared" si="67"/>
        <v>30</v>
      </c>
      <c r="O82" s="6">
        <f t="shared" si="67"/>
        <v>280</v>
      </c>
      <c r="P82" s="6">
        <f t="shared" si="67"/>
        <v>0</v>
      </c>
      <c r="Q82" s="6">
        <f t="shared" si="67"/>
        <v>4</v>
      </c>
      <c r="R82" s="7">
        <f>R23+R26+R51+R77+R81</f>
        <v>90</v>
      </c>
      <c r="S82" s="7">
        <f>S23+S26+S51+S77+S81</f>
        <v>32.200000000000003</v>
      </c>
      <c r="T82" s="7">
        <f>T23+T26+T51+T77+T81</f>
        <v>48</v>
      </c>
      <c r="U82" s="11">
        <f t="shared" ref="U82:AB82" si="68">U23+U26+U51+U81</f>
        <v>225</v>
      </c>
      <c r="V82" s="10">
        <f t="shared" si="68"/>
        <v>0</v>
      </c>
      <c r="W82" s="11">
        <f t="shared" si="68"/>
        <v>26</v>
      </c>
      <c r="X82" s="10">
        <f t="shared" si="68"/>
        <v>0</v>
      </c>
      <c r="Y82" s="11">
        <f t="shared" si="68"/>
        <v>0</v>
      </c>
      <c r="Z82" s="10">
        <f t="shared" si="68"/>
        <v>0</v>
      </c>
      <c r="AA82" s="11">
        <f t="shared" si="68"/>
        <v>10</v>
      </c>
      <c r="AB82" s="10">
        <f t="shared" si="68"/>
        <v>0</v>
      </c>
      <c r="AC82" s="7">
        <f>AC23+AC26+AC51+AC77+AC81</f>
        <v>17.3</v>
      </c>
      <c r="AD82" s="11">
        <f t="shared" ref="AD82:AM82" si="69">AD23+AD26+AD51+AD81</f>
        <v>90</v>
      </c>
      <c r="AE82" s="10">
        <f t="shared" si="69"/>
        <v>0</v>
      </c>
      <c r="AF82" s="11">
        <f t="shared" si="69"/>
        <v>0</v>
      </c>
      <c r="AG82" s="10">
        <f t="shared" si="69"/>
        <v>0</v>
      </c>
      <c r="AH82" s="11">
        <f t="shared" si="69"/>
        <v>75</v>
      </c>
      <c r="AI82" s="10">
        <f t="shared" si="69"/>
        <v>0</v>
      </c>
      <c r="AJ82" s="11">
        <f t="shared" si="69"/>
        <v>0</v>
      </c>
      <c r="AK82" s="10">
        <f t="shared" si="69"/>
        <v>0</v>
      </c>
      <c r="AL82" s="11">
        <f t="shared" si="69"/>
        <v>4</v>
      </c>
      <c r="AM82" s="10">
        <f t="shared" si="69"/>
        <v>0</v>
      </c>
      <c r="AN82" s="7">
        <f>AN23+AN26+AN51+AN77+AN81</f>
        <v>12.7</v>
      </c>
      <c r="AO82" s="7">
        <f>AO23+AO26+AO51+AO77+AO81</f>
        <v>30</v>
      </c>
      <c r="AP82" s="11">
        <f t="shared" ref="AP82:AW82" si="70">AP23+AP26+AP51+AP81</f>
        <v>190</v>
      </c>
      <c r="AQ82" s="10">
        <f t="shared" si="70"/>
        <v>0</v>
      </c>
      <c r="AR82" s="11">
        <f t="shared" si="70"/>
        <v>0</v>
      </c>
      <c r="AS82" s="10">
        <f t="shared" si="70"/>
        <v>0</v>
      </c>
      <c r="AT82" s="11">
        <f t="shared" si="70"/>
        <v>0</v>
      </c>
      <c r="AU82" s="10">
        <f t="shared" si="70"/>
        <v>0</v>
      </c>
      <c r="AV82" s="11">
        <f t="shared" si="70"/>
        <v>20</v>
      </c>
      <c r="AW82" s="10">
        <f t="shared" si="70"/>
        <v>0</v>
      </c>
      <c r="AX82" s="7">
        <f>AX23+AX26+AX51+AX77+AX81</f>
        <v>14.5</v>
      </c>
      <c r="AY82" s="11">
        <f t="shared" ref="AY82:BH82" si="71">AY23+AY26+AY51+AY81</f>
        <v>0</v>
      </c>
      <c r="AZ82" s="10">
        <f t="shared" si="71"/>
        <v>0</v>
      </c>
      <c r="BA82" s="11">
        <f t="shared" si="71"/>
        <v>30</v>
      </c>
      <c r="BB82" s="10">
        <f t="shared" si="71"/>
        <v>0</v>
      </c>
      <c r="BC82" s="11">
        <f t="shared" si="71"/>
        <v>125</v>
      </c>
      <c r="BD82" s="10">
        <f t="shared" si="71"/>
        <v>0</v>
      </c>
      <c r="BE82" s="11">
        <f t="shared" si="71"/>
        <v>0</v>
      </c>
      <c r="BF82" s="10">
        <f t="shared" si="71"/>
        <v>0</v>
      </c>
      <c r="BG82" s="11">
        <f t="shared" si="71"/>
        <v>0</v>
      </c>
      <c r="BH82" s="10">
        <f t="shared" si="71"/>
        <v>0</v>
      </c>
      <c r="BI82" s="7">
        <f>BI23+BI26+BI51+BI77+BI81</f>
        <v>15.5</v>
      </c>
      <c r="BJ82" s="7">
        <f>BJ23+BJ26+BJ51+BJ77+BJ81</f>
        <v>30</v>
      </c>
      <c r="BK82" s="11">
        <f t="shared" ref="BK82:BR82" si="72">BK23+BK26+BK51+BK81</f>
        <v>72</v>
      </c>
      <c r="BL82" s="10">
        <f t="shared" si="72"/>
        <v>0</v>
      </c>
      <c r="BM82" s="11">
        <f t="shared" si="72"/>
        <v>0</v>
      </c>
      <c r="BN82" s="10">
        <f t="shared" si="72"/>
        <v>0</v>
      </c>
      <c r="BO82" s="11">
        <f t="shared" si="72"/>
        <v>0</v>
      </c>
      <c r="BP82" s="10">
        <f t="shared" si="72"/>
        <v>0</v>
      </c>
      <c r="BQ82" s="11">
        <f t="shared" si="72"/>
        <v>20</v>
      </c>
      <c r="BR82" s="10">
        <f t="shared" si="72"/>
        <v>0</v>
      </c>
      <c r="BS82" s="7">
        <f>BS23+BS26+BS51+BS77+BS81</f>
        <v>26</v>
      </c>
      <c r="BT82" s="11">
        <f t="shared" ref="BT82:CC82" si="73">BT23+BT26+BT51+BT81</f>
        <v>0</v>
      </c>
      <c r="BU82" s="10">
        <f t="shared" si="73"/>
        <v>0</v>
      </c>
      <c r="BV82" s="11">
        <f t="shared" si="73"/>
        <v>0</v>
      </c>
      <c r="BW82" s="10">
        <f t="shared" si="73"/>
        <v>0</v>
      </c>
      <c r="BX82" s="11">
        <f t="shared" si="73"/>
        <v>80</v>
      </c>
      <c r="BY82" s="10">
        <f t="shared" si="73"/>
        <v>0</v>
      </c>
      <c r="BZ82" s="11">
        <f t="shared" si="73"/>
        <v>0</v>
      </c>
      <c r="CA82" s="10">
        <f t="shared" si="73"/>
        <v>0</v>
      </c>
      <c r="CB82" s="11">
        <f t="shared" si="73"/>
        <v>0</v>
      </c>
      <c r="CC82" s="10">
        <f t="shared" si="73"/>
        <v>0</v>
      </c>
      <c r="CD82" s="7">
        <f>CD23+CD26+CD51+CD77+CD81</f>
        <v>4</v>
      </c>
      <c r="CE82" s="7">
        <f>CE23+CE26+CE51+CE77+CE81</f>
        <v>30</v>
      </c>
      <c r="CF82" s="11">
        <f t="shared" ref="CF82:CM82" si="74">CF23+CF26+CF51+CF81</f>
        <v>0</v>
      </c>
      <c r="CG82" s="10">
        <f t="shared" si="74"/>
        <v>0</v>
      </c>
      <c r="CH82" s="11">
        <f t="shared" si="74"/>
        <v>0</v>
      </c>
      <c r="CI82" s="10">
        <f t="shared" si="74"/>
        <v>0</v>
      </c>
      <c r="CJ82" s="11">
        <f t="shared" si="74"/>
        <v>0</v>
      </c>
      <c r="CK82" s="10">
        <f t="shared" si="74"/>
        <v>0</v>
      </c>
      <c r="CL82" s="11">
        <f t="shared" si="74"/>
        <v>0</v>
      </c>
      <c r="CM82" s="10">
        <f t="shared" si="74"/>
        <v>0</v>
      </c>
      <c r="CN82" s="7">
        <f>CN23+CN26+CN51+CN77+CN81</f>
        <v>0</v>
      </c>
      <c r="CO82" s="11">
        <f t="shared" ref="CO82:CX82" si="75">CO23+CO26+CO51+CO81</f>
        <v>0</v>
      </c>
      <c r="CP82" s="10">
        <f t="shared" si="75"/>
        <v>0</v>
      </c>
      <c r="CQ82" s="11">
        <f t="shared" si="75"/>
        <v>0</v>
      </c>
      <c r="CR82" s="10">
        <f t="shared" si="75"/>
        <v>0</v>
      </c>
      <c r="CS82" s="11">
        <f t="shared" si="75"/>
        <v>0</v>
      </c>
      <c r="CT82" s="10">
        <f t="shared" si="75"/>
        <v>0</v>
      </c>
      <c r="CU82" s="11">
        <f t="shared" si="75"/>
        <v>0</v>
      </c>
      <c r="CV82" s="10">
        <f t="shared" si="75"/>
        <v>0</v>
      </c>
      <c r="CW82" s="11">
        <f t="shared" si="75"/>
        <v>0</v>
      </c>
      <c r="CX82" s="10">
        <f t="shared" si="75"/>
        <v>0</v>
      </c>
      <c r="CY82" s="7">
        <f>CY23+CY26+CY51+CY77+CY81</f>
        <v>0</v>
      </c>
      <c r="CZ82" s="7">
        <f>CZ23+CZ26+CZ51+CZ77+CZ81</f>
        <v>0</v>
      </c>
    </row>
    <row r="84" spans="1:104" x14ac:dyDescent="0.25">
      <c r="D84" s="3" t="s">
        <v>22</v>
      </c>
      <c r="E84" s="3" t="s">
        <v>165</v>
      </c>
    </row>
    <row r="85" spans="1:104" x14ac:dyDescent="0.25">
      <c r="D85" s="3" t="s">
        <v>26</v>
      </c>
      <c r="E85" s="3" t="s">
        <v>166</v>
      </c>
    </row>
    <row r="86" spans="1:104" x14ac:dyDescent="0.25">
      <c r="D86" s="12" t="s">
        <v>32</v>
      </c>
      <c r="E86" s="12"/>
    </row>
    <row r="87" spans="1:104" x14ac:dyDescent="0.25">
      <c r="D87" s="3" t="s">
        <v>34</v>
      </c>
      <c r="E87" s="3" t="s">
        <v>167</v>
      </c>
    </row>
    <row r="88" spans="1:104" x14ac:dyDescent="0.25">
      <c r="D88" s="3" t="s">
        <v>35</v>
      </c>
      <c r="E88" s="3" t="s">
        <v>168</v>
      </c>
    </row>
    <row r="89" spans="1:104" x14ac:dyDescent="0.25">
      <c r="D89" s="3" t="s">
        <v>36</v>
      </c>
      <c r="E89" s="3" t="s">
        <v>169</v>
      </c>
    </row>
    <row r="90" spans="1:104" x14ac:dyDescent="0.25">
      <c r="D90" s="3" t="s">
        <v>37</v>
      </c>
      <c r="E90" s="3" t="s">
        <v>170</v>
      </c>
      <c r="M90" s="9"/>
      <c r="U90" s="9"/>
      <c r="AC90" s="9"/>
    </row>
    <row r="91" spans="1:104" x14ac:dyDescent="0.25">
      <c r="D91" s="12" t="s">
        <v>33</v>
      </c>
      <c r="E91" s="12"/>
    </row>
    <row r="92" spans="1:104" x14ac:dyDescent="0.25">
      <c r="D92" s="3" t="s">
        <v>38</v>
      </c>
      <c r="E92" s="3" t="s">
        <v>171</v>
      </c>
    </row>
    <row r="93" spans="1:104" x14ac:dyDescent="0.25">
      <c r="D93" s="3" t="s">
        <v>39</v>
      </c>
      <c r="E93" s="3" t="s">
        <v>172</v>
      </c>
    </row>
    <row r="94" spans="1:104" x14ac:dyDescent="0.25">
      <c r="D94" s="3" t="s">
        <v>40</v>
      </c>
      <c r="E94" s="3" t="s">
        <v>173</v>
      </c>
    </row>
    <row r="95" spans="1:104" x14ac:dyDescent="0.25">
      <c r="D95" s="3" t="s">
        <v>41</v>
      </c>
      <c r="E95" s="3" t="s">
        <v>174</v>
      </c>
    </row>
    <row r="96" spans="1:104" x14ac:dyDescent="0.25">
      <c r="D96" s="3" t="s">
        <v>42</v>
      </c>
      <c r="E96" s="3" t="s">
        <v>175</v>
      </c>
    </row>
  </sheetData>
  <mergeCells count="103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27:CZ27"/>
    <mergeCell ref="A52:CZ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3"/>
    <mergeCell ref="B61:B63"/>
    <mergeCell ref="A64:A66"/>
    <mergeCell ref="B64:B66"/>
    <mergeCell ref="A67:A69"/>
    <mergeCell ref="B67:B69"/>
    <mergeCell ref="D86:E86"/>
    <mergeCell ref="D91:E91"/>
    <mergeCell ref="A70:A72"/>
    <mergeCell ref="B70:B72"/>
    <mergeCell ref="A73:A74"/>
    <mergeCell ref="B73:B74"/>
    <mergeCell ref="A75:CZ75"/>
    <mergeCell ref="A78:CZ7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Architektura krajobrazu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2021-06-01T18:37:00Z</dcterms:created>
  <dcterms:modified xsi:type="dcterms:W3CDTF">2021-06-01T18:37:00Z</dcterms:modified>
</cp:coreProperties>
</file>