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787B9A40-9BAC-4A6E-A2A5-6592C7580A06}" xr6:coauthVersionLast="45" xr6:coauthVersionMax="45" xr10:uidLastSave="{00000000-0000-0000-0000-000000000000}"/>
  <bookViews>
    <workbookView xWindow="-108" yWindow="-108" windowWidth="23256" windowHeight="12576"/>
  </bookViews>
  <sheets>
    <sheet name="Kynolo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L26" i="1"/>
  <c r="M17" i="1"/>
  <c r="N17" i="1"/>
  <c r="O17" i="1"/>
  <c r="P17" i="1"/>
  <c r="Q17" i="1"/>
  <c r="S17" i="1"/>
  <c r="AO17" i="1"/>
  <c r="BJ17" i="1"/>
  <c r="BJ26" i="1"/>
  <c r="CE17" i="1"/>
  <c r="CZ17" i="1"/>
  <c r="DU17" i="1"/>
  <c r="EP17" i="1"/>
  <c r="FK17" i="1"/>
  <c r="GF17" i="1"/>
  <c r="G18" i="1"/>
  <c r="I18" i="1"/>
  <c r="J18" i="1"/>
  <c r="K18" i="1"/>
  <c r="L18" i="1"/>
  <c r="M18" i="1"/>
  <c r="N18" i="1"/>
  <c r="H18" i="1"/>
  <c r="O18" i="1"/>
  <c r="O26" i="1"/>
  <c r="P18" i="1"/>
  <c r="Q18" i="1"/>
  <c r="S18" i="1"/>
  <c r="AO18" i="1"/>
  <c r="R18" i="1"/>
  <c r="BJ18" i="1"/>
  <c r="CE18" i="1"/>
  <c r="F18" i="1"/>
  <c r="CZ18" i="1"/>
  <c r="DU18" i="1"/>
  <c r="EP18" i="1"/>
  <c r="FK18" i="1"/>
  <c r="GF18" i="1"/>
  <c r="I19" i="1"/>
  <c r="J19" i="1"/>
  <c r="K19" i="1"/>
  <c r="L19" i="1"/>
  <c r="M19" i="1"/>
  <c r="N19" i="1"/>
  <c r="O19" i="1"/>
  <c r="P19" i="1"/>
  <c r="Q19" i="1"/>
  <c r="Q26" i="1"/>
  <c r="S19" i="1"/>
  <c r="T19" i="1"/>
  <c r="U19" i="1"/>
  <c r="AA19" i="1"/>
  <c r="BJ19" i="1"/>
  <c r="CE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H20" i="1"/>
  <c r="Q20" i="1"/>
  <c r="S20" i="1"/>
  <c r="AO20" i="1"/>
  <c r="BJ20" i="1"/>
  <c r="F20" i="1"/>
  <c r="CE20" i="1"/>
  <c r="CZ20" i="1"/>
  <c r="R20" i="1"/>
  <c r="DU20" i="1"/>
  <c r="EP20" i="1"/>
  <c r="FK20" i="1"/>
  <c r="GF20" i="1"/>
  <c r="I21" i="1"/>
  <c r="J21" i="1"/>
  <c r="K21" i="1"/>
  <c r="L21" i="1"/>
  <c r="M21" i="1"/>
  <c r="O21" i="1"/>
  <c r="P21" i="1"/>
  <c r="Q21" i="1"/>
  <c r="T21" i="1"/>
  <c r="AO21" i="1"/>
  <c r="BJ21" i="1"/>
  <c r="BV21" i="1"/>
  <c r="CD21" i="1"/>
  <c r="CE21" i="1"/>
  <c r="CQ21" i="1"/>
  <c r="CQ26" i="1"/>
  <c r="CY21" i="1"/>
  <c r="S21" i="1"/>
  <c r="S26" i="1"/>
  <c r="DL21" i="1"/>
  <c r="DT21" i="1"/>
  <c r="DU21" i="1"/>
  <c r="EP21" i="1"/>
  <c r="FK21" i="1"/>
  <c r="GF21" i="1"/>
  <c r="GF26" i="1"/>
  <c r="J22" i="1"/>
  <c r="K22" i="1"/>
  <c r="L22" i="1"/>
  <c r="M22" i="1"/>
  <c r="N22" i="1"/>
  <c r="O22" i="1"/>
  <c r="P22" i="1"/>
  <c r="Q22" i="1"/>
  <c r="S22" i="1"/>
  <c r="T22" i="1"/>
  <c r="T26" i="1"/>
  <c r="AO22" i="1"/>
  <c r="BJ22" i="1"/>
  <c r="BK22" i="1"/>
  <c r="I22" i="1"/>
  <c r="H22" i="1"/>
  <c r="BQ22" i="1"/>
  <c r="CE22" i="1"/>
  <c r="CZ22" i="1"/>
  <c r="DU22" i="1"/>
  <c r="EP22" i="1"/>
  <c r="FK22" i="1"/>
  <c r="GF22" i="1"/>
  <c r="I23" i="1"/>
  <c r="H23" i="1"/>
  <c r="J23" i="1"/>
  <c r="K23" i="1"/>
  <c r="K26" i="1"/>
  <c r="L23" i="1"/>
  <c r="M23" i="1"/>
  <c r="N23" i="1"/>
  <c r="O23" i="1"/>
  <c r="P23" i="1"/>
  <c r="Q23" i="1"/>
  <c r="S23" i="1"/>
  <c r="AO23" i="1"/>
  <c r="BJ23" i="1"/>
  <c r="CE23" i="1"/>
  <c r="CZ23" i="1"/>
  <c r="DU23" i="1"/>
  <c r="EP23" i="1"/>
  <c r="FK23" i="1"/>
  <c r="GF23" i="1"/>
  <c r="I24" i="1"/>
  <c r="J24" i="1"/>
  <c r="K24" i="1"/>
  <c r="L24" i="1"/>
  <c r="M24" i="1"/>
  <c r="H24" i="1"/>
  <c r="N24" i="1"/>
  <c r="O24" i="1"/>
  <c r="P24" i="1"/>
  <c r="Q24" i="1"/>
  <c r="S24" i="1"/>
  <c r="AO24" i="1"/>
  <c r="BJ24" i="1"/>
  <c r="CE24" i="1"/>
  <c r="F24" i="1"/>
  <c r="CZ24" i="1"/>
  <c r="DU24" i="1"/>
  <c r="EP24" i="1"/>
  <c r="FK24" i="1"/>
  <c r="GF24" i="1"/>
  <c r="I25" i="1"/>
  <c r="J25" i="1"/>
  <c r="K25" i="1"/>
  <c r="L25" i="1"/>
  <c r="M25" i="1"/>
  <c r="N25" i="1"/>
  <c r="O25" i="1"/>
  <c r="P25" i="1"/>
  <c r="H25" i="1"/>
  <c r="Q25" i="1"/>
  <c r="S25" i="1"/>
  <c r="AO25" i="1"/>
  <c r="BJ25" i="1"/>
  <c r="CE25" i="1"/>
  <c r="CZ25" i="1"/>
  <c r="DU25" i="1"/>
  <c r="EP25" i="1"/>
  <c r="FK25" i="1"/>
  <c r="GF25" i="1"/>
  <c r="J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F26" i="1"/>
  <c r="CG26" i="1"/>
  <c r="CH26" i="1"/>
  <c r="CI26" i="1"/>
  <c r="CJ26" i="1"/>
  <c r="CK26" i="1"/>
  <c r="CL26" i="1"/>
  <c r="CM26" i="1"/>
  <c r="CN26" i="1"/>
  <c r="CO26" i="1"/>
  <c r="CP26" i="1"/>
  <c r="CR26" i="1"/>
  <c r="CS26" i="1"/>
  <c r="CT26" i="1"/>
  <c r="CU26" i="1"/>
  <c r="CV26" i="1"/>
  <c r="CW26" i="1"/>
  <c r="CX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I28" i="1"/>
  <c r="J28" i="1"/>
  <c r="K28" i="1"/>
  <c r="L28" i="1"/>
  <c r="M28" i="1"/>
  <c r="N28" i="1"/>
  <c r="O28" i="1"/>
  <c r="P28" i="1"/>
  <c r="Q28" i="1"/>
  <c r="S28" i="1"/>
  <c r="AO28" i="1"/>
  <c r="F28" i="1"/>
  <c r="BJ28" i="1"/>
  <c r="CE28" i="1"/>
  <c r="CZ28" i="1"/>
  <c r="DU28" i="1"/>
  <c r="EP28" i="1"/>
  <c r="FK28" i="1"/>
  <c r="GF28" i="1"/>
  <c r="I29" i="1"/>
  <c r="J29" i="1"/>
  <c r="K29" i="1"/>
  <c r="L29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I30" i="1"/>
  <c r="J30" i="1"/>
  <c r="K30" i="1"/>
  <c r="L30" i="1"/>
  <c r="M30" i="1"/>
  <c r="N30" i="1"/>
  <c r="O30" i="1"/>
  <c r="O59" i="1"/>
  <c r="P30" i="1"/>
  <c r="Q30" i="1"/>
  <c r="S30" i="1"/>
  <c r="AO30" i="1"/>
  <c r="R30" i="1"/>
  <c r="BJ30" i="1"/>
  <c r="CE30" i="1"/>
  <c r="CZ30" i="1"/>
  <c r="G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Q59" i="1"/>
  <c r="S31" i="1"/>
  <c r="AO31" i="1"/>
  <c r="BJ31" i="1"/>
  <c r="CE31" i="1"/>
  <c r="CZ31" i="1"/>
  <c r="DU31" i="1"/>
  <c r="EP31" i="1"/>
  <c r="EP59" i="1"/>
  <c r="FK31" i="1"/>
  <c r="GF31" i="1"/>
  <c r="I32" i="1"/>
  <c r="J32" i="1"/>
  <c r="K32" i="1"/>
  <c r="L32" i="1"/>
  <c r="M32" i="1"/>
  <c r="N32" i="1"/>
  <c r="O32" i="1"/>
  <c r="P32" i="1"/>
  <c r="Q32" i="1"/>
  <c r="S32" i="1"/>
  <c r="AO32" i="1"/>
  <c r="F32" i="1"/>
  <c r="BJ32" i="1"/>
  <c r="CE32" i="1"/>
  <c r="CZ32" i="1"/>
  <c r="DU32" i="1"/>
  <c r="EP32" i="1"/>
  <c r="FK32" i="1"/>
  <c r="GF32" i="1"/>
  <c r="I33" i="1"/>
  <c r="J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I34" i="1"/>
  <c r="J34" i="1"/>
  <c r="K34" i="1"/>
  <c r="L34" i="1"/>
  <c r="M34" i="1"/>
  <c r="N34" i="1"/>
  <c r="H34" i="1"/>
  <c r="O34" i="1"/>
  <c r="P34" i="1"/>
  <c r="Q34" i="1"/>
  <c r="S34" i="1"/>
  <c r="AO34" i="1"/>
  <c r="BJ34" i="1"/>
  <c r="CE34" i="1"/>
  <c r="CZ34" i="1"/>
  <c r="G34" i="1"/>
  <c r="DU34" i="1"/>
  <c r="EP34" i="1"/>
  <c r="FK34" i="1"/>
  <c r="GF34" i="1"/>
  <c r="I35" i="1"/>
  <c r="J35" i="1"/>
  <c r="K35" i="1"/>
  <c r="L35" i="1"/>
  <c r="N35" i="1"/>
  <c r="O35" i="1"/>
  <c r="P35" i="1"/>
  <c r="Q35" i="1"/>
  <c r="S35" i="1"/>
  <c r="T35" i="1"/>
  <c r="AD35" i="1"/>
  <c r="M35" i="1"/>
  <c r="AN35" i="1"/>
  <c r="BJ35" i="1"/>
  <c r="CE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Q36" i="1"/>
  <c r="S36" i="1"/>
  <c r="AO36" i="1"/>
  <c r="BJ36" i="1"/>
  <c r="F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FK59" i="1"/>
  <c r="GF37" i="1"/>
  <c r="I38" i="1"/>
  <c r="J38" i="1"/>
  <c r="K38" i="1"/>
  <c r="L38" i="1"/>
  <c r="M38" i="1"/>
  <c r="N38" i="1"/>
  <c r="O38" i="1"/>
  <c r="P38" i="1"/>
  <c r="Q38" i="1"/>
  <c r="S38" i="1"/>
  <c r="AO38" i="1"/>
  <c r="BJ38" i="1"/>
  <c r="CE38" i="1"/>
  <c r="CZ38" i="1"/>
  <c r="DU38" i="1"/>
  <c r="EP38" i="1"/>
  <c r="FK38" i="1"/>
  <c r="GF38" i="1"/>
  <c r="F39" i="1"/>
  <c r="I39" i="1"/>
  <c r="J39" i="1"/>
  <c r="K39" i="1"/>
  <c r="H39" i="1"/>
  <c r="L39" i="1"/>
  <c r="M39" i="1"/>
  <c r="N39" i="1"/>
  <c r="O39" i="1"/>
  <c r="P39" i="1"/>
  <c r="Q39" i="1"/>
  <c r="S39" i="1"/>
  <c r="AO39" i="1"/>
  <c r="R39" i="1"/>
  <c r="BJ39" i="1"/>
  <c r="G39" i="1"/>
  <c r="CE39" i="1"/>
  <c r="CZ39" i="1"/>
  <c r="DU39" i="1"/>
  <c r="EP39" i="1"/>
  <c r="FK39" i="1"/>
  <c r="GF39" i="1"/>
  <c r="I40" i="1"/>
  <c r="J40" i="1"/>
  <c r="K40" i="1"/>
  <c r="L40" i="1"/>
  <c r="M40" i="1"/>
  <c r="N40" i="1"/>
  <c r="O40" i="1"/>
  <c r="P40" i="1"/>
  <c r="H40" i="1"/>
  <c r="Q40" i="1"/>
  <c r="S40" i="1"/>
  <c r="AO40" i="1"/>
  <c r="BJ40" i="1"/>
  <c r="R40" i="1"/>
  <c r="CE40" i="1"/>
  <c r="CZ40" i="1"/>
  <c r="G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F41" i="1"/>
  <c r="BJ41" i="1"/>
  <c r="CE41" i="1"/>
  <c r="CZ41" i="1"/>
  <c r="G41" i="1"/>
  <c r="DU41" i="1"/>
  <c r="EP41" i="1"/>
  <c r="FK41" i="1"/>
  <c r="R41" i="1"/>
  <c r="GF41" i="1"/>
  <c r="I42" i="1"/>
  <c r="J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FK42" i="1"/>
  <c r="GF42" i="1"/>
  <c r="F43" i="1"/>
  <c r="I43" i="1"/>
  <c r="J43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H44" i="1"/>
  <c r="Q44" i="1"/>
  <c r="S44" i="1"/>
  <c r="AO44" i="1"/>
  <c r="BJ44" i="1"/>
  <c r="R44" i="1"/>
  <c r="CE44" i="1"/>
  <c r="CZ44" i="1"/>
  <c r="G44" i="1"/>
  <c r="DU44" i="1"/>
  <c r="EP44" i="1"/>
  <c r="FK44" i="1"/>
  <c r="GF44" i="1"/>
  <c r="I45" i="1"/>
  <c r="H45" i="1"/>
  <c r="J45" i="1"/>
  <c r="K45" i="1"/>
  <c r="L45" i="1"/>
  <c r="M45" i="1"/>
  <c r="N45" i="1"/>
  <c r="O45" i="1"/>
  <c r="P45" i="1"/>
  <c r="Q45" i="1"/>
  <c r="S45" i="1"/>
  <c r="AO45" i="1"/>
  <c r="F45" i="1"/>
  <c r="BJ45" i="1"/>
  <c r="CE45" i="1"/>
  <c r="CZ45" i="1"/>
  <c r="G45" i="1"/>
  <c r="DU45" i="1"/>
  <c r="EP45" i="1"/>
  <c r="FK45" i="1"/>
  <c r="R45" i="1"/>
  <c r="GF45" i="1"/>
  <c r="I46" i="1"/>
  <c r="H46" i="1"/>
  <c r="J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BJ47" i="1"/>
  <c r="CE47" i="1"/>
  <c r="F47" i="1"/>
  <c r="CZ47" i="1"/>
  <c r="DU47" i="1"/>
  <c r="EP47" i="1"/>
  <c r="FK47" i="1"/>
  <c r="GF47" i="1"/>
  <c r="K48" i="1"/>
  <c r="L48" i="1"/>
  <c r="M48" i="1"/>
  <c r="N48" i="1"/>
  <c r="O48" i="1"/>
  <c r="P48" i="1"/>
  <c r="Q48" i="1"/>
  <c r="S48" i="1"/>
  <c r="T48" i="1"/>
  <c r="AO48" i="1"/>
  <c r="R48" i="1"/>
  <c r="BJ48" i="1"/>
  <c r="CE48" i="1"/>
  <c r="CF48" i="1"/>
  <c r="CH48" i="1"/>
  <c r="J48" i="1"/>
  <c r="CL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R49" i="1"/>
  <c r="BJ49" i="1"/>
  <c r="G49" i="1"/>
  <c r="CE49" i="1"/>
  <c r="F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H50" i="1"/>
  <c r="Q50" i="1"/>
  <c r="S50" i="1"/>
  <c r="AO50" i="1"/>
  <c r="BJ50" i="1"/>
  <c r="R50" i="1"/>
  <c r="CE50" i="1"/>
  <c r="CZ50" i="1"/>
  <c r="DU50" i="1"/>
  <c r="EP50" i="1"/>
  <c r="FK50" i="1"/>
  <c r="GF50" i="1"/>
  <c r="I51" i="1"/>
  <c r="H51" i="1"/>
  <c r="J51" i="1"/>
  <c r="K51" i="1"/>
  <c r="L51" i="1"/>
  <c r="M51" i="1"/>
  <c r="N51" i="1"/>
  <c r="O51" i="1"/>
  <c r="P51" i="1"/>
  <c r="Q51" i="1"/>
  <c r="S51" i="1"/>
  <c r="AO51" i="1"/>
  <c r="BJ51" i="1"/>
  <c r="CE51" i="1"/>
  <c r="CZ51" i="1"/>
  <c r="DU51" i="1"/>
  <c r="EP51" i="1"/>
  <c r="FK51" i="1"/>
  <c r="R51" i="1"/>
  <c r="GF51" i="1"/>
  <c r="K52" i="1"/>
  <c r="L52" i="1"/>
  <c r="M52" i="1"/>
  <c r="N52" i="1"/>
  <c r="O52" i="1"/>
  <c r="P52" i="1"/>
  <c r="Q52" i="1"/>
  <c r="S52" i="1"/>
  <c r="T52" i="1"/>
  <c r="T59" i="1"/>
  <c r="AO52" i="1"/>
  <c r="BJ52" i="1"/>
  <c r="CE52" i="1"/>
  <c r="CZ52" i="1"/>
  <c r="DU52" i="1"/>
  <c r="EP52" i="1"/>
  <c r="EQ52" i="1"/>
  <c r="I52" i="1"/>
  <c r="ES52" i="1"/>
  <c r="EW52" i="1"/>
  <c r="FK52" i="1"/>
  <c r="GF52" i="1"/>
  <c r="K53" i="1"/>
  <c r="L53" i="1"/>
  <c r="M53" i="1"/>
  <c r="N53" i="1"/>
  <c r="O53" i="1"/>
  <c r="P53" i="1"/>
  <c r="Q53" i="1"/>
  <c r="R53" i="1"/>
  <c r="S53" i="1"/>
  <c r="T53" i="1"/>
  <c r="AO53" i="1"/>
  <c r="F53" i="1"/>
  <c r="BJ53" i="1"/>
  <c r="CE53" i="1"/>
  <c r="CZ53" i="1"/>
  <c r="DA53" i="1"/>
  <c r="I53" i="1"/>
  <c r="DC53" i="1"/>
  <c r="DC59" i="1"/>
  <c r="DG53" i="1"/>
  <c r="DU53" i="1"/>
  <c r="EP53" i="1"/>
  <c r="FK53" i="1"/>
  <c r="GF53" i="1"/>
  <c r="J54" i="1"/>
  <c r="K54" i="1"/>
  <c r="L54" i="1"/>
  <c r="N54" i="1"/>
  <c r="O54" i="1"/>
  <c r="P54" i="1"/>
  <c r="Q54" i="1"/>
  <c r="T54" i="1"/>
  <c r="AO54" i="1"/>
  <c r="BJ54" i="1"/>
  <c r="BK54" i="1"/>
  <c r="I54" i="1"/>
  <c r="BQ54" i="1"/>
  <c r="BT54" i="1"/>
  <c r="M54" i="1"/>
  <c r="CD54" i="1"/>
  <c r="S54" i="1"/>
  <c r="CZ54" i="1"/>
  <c r="DU54" i="1"/>
  <c r="EP54" i="1"/>
  <c r="FK54" i="1"/>
  <c r="GF54" i="1"/>
  <c r="J55" i="1"/>
  <c r="K55" i="1"/>
  <c r="L55" i="1"/>
  <c r="M55" i="1"/>
  <c r="N55" i="1"/>
  <c r="O55" i="1"/>
  <c r="P55" i="1"/>
  <c r="Q55" i="1"/>
  <c r="T55" i="1"/>
  <c r="AO55" i="1"/>
  <c r="BJ55" i="1"/>
  <c r="CE55" i="1"/>
  <c r="CZ55" i="1"/>
  <c r="DA55" i="1"/>
  <c r="I55" i="1"/>
  <c r="H55" i="1"/>
  <c r="DG55" i="1"/>
  <c r="DJ55" i="1"/>
  <c r="DT55" i="1"/>
  <c r="DT59" i="1"/>
  <c r="DU55" i="1"/>
  <c r="EP55" i="1"/>
  <c r="FK55" i="1"/>
  <c r="GF55" i="1"/>
  <c r="J56" i="1"/>
  <c r="K56" i="1"/>
  <c r="L56" i="1"/>
  <c r="N56" i="1"/>
  <c r="O56" i="1"/>
  <c r="P56" i="1"/>
  <c r="Q56" i="1"/>
  <c r="S56" i="1"/>
  <c r="T56" i="1"/>
  <c r="AO56" i="1"/>
  <c r="BJ56" i="1"/>
  <c r="CE56" i="1"/>
  <c r="G56" i="1"/>
  <c r="CZ56" i="1"/>
  <c r="DA56" i="1"/>
  <c r="I56" i="1"/>
  <c r="DC56" i="1"/>
  <c r="DG56" i="1"/>
  <c r="DU56" i="1"/>
  <c r="R56" i="1"/>
  <c r="DJ56" i="1"/>
  <c r="M56" i="1"/>
  <c r="DT56" i="1"/>
  <c r="EP56" i="1"/>
  <c r="FK56" i="1"/>
  <c r="GF56" i="1"/>
  <c r="I57" i="1"/>
  <c r="J57" i="1"/>
  <c r="K57" i="1"/>
  <c r="L57" i="1"/>
  <c r="M57" i="1"/>
  <c r="N57" i="1"/>
  <c r="O57" i="1"/>
  <c r="P57" i="1"/>
  <c r="Q57" i="1"/>
  <c r="S57" i="1"/>
  <c r="AO57" i="1"/>
  <c r="R57" i="1"/>
  <c r="BJ57" i="1"/>
  <c r="G57" i="1"/>
  <c r="CE57" i="1"/>
  <c r="F57" i="1"/>
  <c r="CZ57" i="1"/>
  <c r="DU57" i="1"/>
  <c r="EP57" i="1"/>
  <c r="FK57" i="1"/>
  <c r="GF57" i="1"/>
  <c r="I58" i="1"/>
  <c r="J58" i="1"/>
  <c r="K58" i="1"/>
  <c r="L58" i="1"/>
  <c r="M58" i="1"/>
  <c r="N58" i="1"/>
  <c r="O58" i="1"/>
  <c r="P58" i="1"/>
  <c r="H58" i="1"/>
  <c r="Q58" i="1"/>
  <c r="S58" i="1"/>
  <c r="AO58" i="1"/>
  <c r="BJ58" i="1"/>
  <c r="R58" i="1"/>
  <c r="CE58" i="1"/>
  <c r="CZ58" i="1"/>
  <c r="G58" i="1"/>
  <c r="DU58" i="1"/>
  <c r="EP58" i="1"/>
  <c r="FK58" i="1"/>
  <c r="GF58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L59" i="1"/>
  <c r="BM59" i="1"/>
  <c r="BN59" i="1"/>
  <c r="BO59" i="1"/>
  <c r="BP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DA59" i="1"/>
  <c r="DB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Q59" i="1"/>
  <c r="ER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I61" i="1"/>
  <c r="J61" i="1"/>
  <c r="H61" i="1"/>
  <c r="K61" i="1"/>
  <c r="L61" i="1"/>
  <c r="M61" i="1"/>
  <c r="N61" i="1"/>
  <c r="O61" i="1"/>
  <c r="P61" i="1"/>
  <c r="Q61" i="1"/>
  <c r="S61" i="1"/>
  <c r="AO61" i="1"/>
  <c r="F61" i="1"/>
  <c r="BJ61" i="1"/>
  <c r="CE61" i="1"/>
  <c r="CZ61" i="1"/>
  <c r="DU61" i="1"/>
  <c r="EP61" i="1"/>
  <c r="FK61" i="1"/>
  <c r="R61" i="1"/>
  <c r="GF61" i="1"/>
  <c r="J62" i="1"/>
  <c r="K62" i="1"/>
  <c r="L62" i="1"/>
  <c r="N62" i="1"/>
  <c r="O62" i="1"/>
  <c r="P62" i="1"/>
  <c r="Q62" i="1"/>
  <c r="T62" i="1"/>
  <c r="AO62" i="1"/>
  <c r="BJ62" i="1"/>
  <c r="CE62" i="1"/>
  <c r="CZ62" i="1"/>
  <c r="DU62" i="1"/>
  <c r="EP62" i="1"/>
  <c r="EQ62" i="1"/>
  <c r="I62" i="1"/>
  <c r="EW62" i="1"/>
  <c r="FK62" i="1"/>
  <c r="EZ62" i="1"/>
  <c r="FJ62" i="1"/>
  <c r="S62" i="1"/>
  <c r="GF62" i="1"/>
  <c r="I63" i="1"/>
  <c r="J63" i="1"/>
  <c r="K63" i="1"/>
  <c r="L63" i="1"/>
  <c r="N63" i="1"/>
  <c r="O63" i="1"/>
  <c r="P63" i="1"/>
  <c r="Q63" i="1"/>
  <c r="R63" i="1"/>
  <c r="T63" i="1"/>
  <c r="AO63" i="1"/>
  <c r="F63" i="1"/>
  <c r="AP63" i="1"/>
  <c r="AV63" i="1"/>
  <c r="G63" i="1"/>
  <c r="AY63" i="1"/>
  <c r="M63" i="1"/>
  <c r="BI63" i="1"/>
  <c r="S63" i="1"/>
  <c r="BJ63" i="1"/>
  <c r="CE63" i="1"/>
  <c r="CZ63" i="1"/>
  <c r="DU63" i="1"/>
  <c r="EP63" i="1"/>
  <c r="FK63" i="1"/>
  <c r="GF63" i="1"/>
  <c r="G64" i="1"/>
  <c r="I64" i="1"/>
  <c r="J64" i="1"/>
  <c r="K64" i="1"/>
  <c r="L64" i="1"/>
  <c r="M64" i="1"/>
  <c r="N64" i="1"/>
  <c r="O64" i="1"/>
  <c r="O99" i="1"/>
  <c r="P64" i="1"/>
  <c r="Q64" i="1"/>
  <c r="S64" i="1"/>
  <c r="AO64" i="1"/>
  <c r="BJ64" i="1"/>
  <c r="CE64" i="1"/>
  <c r="F64" i="1"/>
  <c r="CZ64" i="1"/>
  <c r="DU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G65" i="1"/>
  <c r="BJ65" i="1"/>
  <c r="CE65" i="1"/>
  <c r="R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F66" i="1"/>
  <c r="BJ66" i="1"/>
  <c r="CE66" i="1"/>
  <c r="CZ66" i="1"/>
  <c r="DU66" i="1"/>
  <c r="EP66" i="1"/>
  <c r="FK66" i="1"/>
  <c r="R66" i="1"/>
  <c r="GF66" i="1"/>
  <c r="J67" i="1"/>
  <c r="K67" i="1"/>
  <c r="L67" i="1"/>
  <c r="M67" i="1"/>
  <c r="N67" i="1"/>
  <c r="O67" i="1"/>
  <c r="P67" i="1"/>
  <c r="Q67" i="1"/>
  <c r="T67" i="1"/>
  <c r="AO67" i="1"/>
  <c r="BJ67" i="1"/>
  <c r="BK67" i="1"/>
  <c r="I67" i="1"/>
  <c r="H67" i="1"/>
  <c r="BQ67" i="1"/>
  <c r="BT67" i="1"/>
  <c r="CD67" i="1"/>
  <c r="S67" i="1"/>
  <c r="CZ67" i="1"/>
  <c r="DU67" i="1"/>
  <c r="DU99" i="1"/>
  <c r="EP67" i="1"/>
  <c r="FK67" i="1"/>
  <c r="GF67" i="1"/>
  <c r="I68" i="1"/>
  <c r="J68" i="1"/>
  <c r="K68" i="1"/>
  <c r="L68" i="1"/>
  <c r="N68" i="1"/>
  <c r="O68" i="1"/>
  <c r="P68" i="1"/>
  <c r="Q68" i="1"/>
  <c r="T68" i="1"/>
  <c r="AO68" i="1"/>
  <c r="BJ68" i="1"/>
  <c r="BK68" i="1"/>
  <c r="BQ68" i="1"/>
  <c r="BT68" i="1"/>
  <c r="M68" i="1"/>
  <c r="CD68" i="1"/>
  <c r="CZ68" i="1"/>
  <c r="DU68" i="1"/>
  <c r="EP68" i="1"/>
  <c r="FK68" i="1"/>
  <c r="GF68" i="1"/>
  <c r="G69" i="1"/>
  <c r="J69" i="1"/>
  <c r="K69" i="1"/>
  <c r="L69" i="1"/>
  <c r="N69" i="1"/>
  <c r="O69" i="1"/>
  <c r="P69" i="1"/>
  <c r="Q69" i="1"/>
  <c r="S69" i="1"/>
  <c r="T69" i="1"/>
  <c r="AO69" i="1"/>
  <c r="BJ69" i="1"/>
  <c r="BK69" i="1"/>
  <c r="BQ69" i="1"/>
  <c r="CE69" i="1"/>
  <c r="BT69" i="1"/>
  <c r="M69" i="1"/>
  <c r="CD69" i="1"/>
  <c r="CZ69" i="1"/>
  <c r="DU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BJ70" i="1"/>
  <c r="CE70" i="1"/>
  <c r="CZ70" i="1"/>
  <c r="DU70" i="1"/>
  <c r="EP70" i="1"/>
  <c r="FK70" i="1"/>
  <c r="GF70" i="1"/>
  <c r="F71" i="1"/>
  <c r="I71" i="1"/>
  <c r="J71" i="1"/>
  <c r="K71" i="1"/>
  <c r="L71" i="1"/>
  <c r="M71" i="1"/>
  <c r="N71" i="1"/>
  <c r="O71" i="1"/>
  <c r="P71" i="1"/>
  <c r="Q71" i="1"/>
  <c r="S71" i="1"/>
  <c r="AO71" i="1"/>
  <c r="BJ71" i="1"/>
  <c r="CE71" i="1"/>
  <c r="CZ71" i="1"/>
  <c r="DU71" i="1"/>
  <c r="EP71" i="1"/>
  <c r="FK71" i="1"/>
  <c r="GF71" i="1"/>
  <c r="I72" i="1"/>
  <c r="J72" i="1"/>
  <c r="K72" i="1"/>
  <c r="L72" i="1"/>
  <c r="M72" i="1"/>
  <c r="N72" i="1"/>
  <c r="O72" i="1"/>
  <c r="P72" i="1"/>
  <c r="Q72" i="1"/>
  <c r="S72" i="1"/>
  <c r="AO72" i="1"/>
  <c r="R72" i="1"/>
  <c r="BJ72" i="1"/>
  <c r="CE72" i="1"/>
  <c r="CZ72" i="1"/>
  <c r="G72" i="1"/>
  <c r="DU72" i="1"/>
  <c r="EP72" i="1"/>
  <c r="FK72" i="1"/>
  <c r="GF72" i="1"/>
  <c r="I73" i="1"/>
  <c r="H73" i="1"/>
  <c r="J73" i="1"/>
  <c r="K73" i="1"/>
  <c r="L73" i="1"/>
  <c r="M73" i="1"/>
  <c r="N73" i="1"/>
  <c r="O73" i="1"/>
  <c r="P73" i="1"/>
  <c r="Q73" i="1"/>
  <c r="S73" i="1"/>
  <c r="AO73" i="1"/>
  <c r="BJ73" i="1"/>
  <c r="CE73" i="1"/>
  <c r="CZ73" i="1"/>
  <c r="DU73" i="1"/>
  <c r="EP73" i="1"/>
  <c r="FK73" i="1"/>
  <c r="R73" i="1"/>
  <c r="GF73" i="1"/>
  <c r="I74" i="1"/>
  <c r="H74" i="1"/>
  <c r="J74" i="1"/>
  <c r="K74" i="1"/>
  <c r="L74" i="1"/>
  <c r="M74" i="1"/>
  <c r="N74" i="1"/>
  <c r="O74" i="1"/>
  <c r="P74" i="1"/>
  <c r="Q74" i="1"/>
  <c r="S74" i="1"/>
  <c r="AO74" i="1"/>
  <c r="BJ74" i="1"/>
  <c r="CE74" i="1"/>
  <c r="CZ74" i="1"/>
  <c r="DU74" i="1"/>
  <c r="EP74" i="1"/>
  <c r="FK74" i="1"/>
  <c r="GF74" i="1"/>
  <c r="I75" i="1"/>
  <c r="J75" i="1"/>
  <c r="K75" i="1"/>
  <c r="L75" i="1"/>
  <c r="M75" i="1"/>
  <c r="N75" i="1"/>
  <c r="O75" i="1"/>
  <c r="P75" i="1"/>
  <c r="Q75" i="1"/>
  <c r="S75" i="1"/>
  <c r="AO75" i="1"/>
  <c r="BJ75" i="1"/>
  <c r="CE75" i="1"/>
  <c r="F75" i="1"/>
  <c r="CZ75" i="1"/>
  <c r="DU75" i="1"/>
  <c r="EP75" i="1"/>
  <c r="FK75" i="1"/>
  <c r="GF75" i="1"/>
  <c r="I76" i="1"/>
  <c r="J76" i="1"/>
  <c r="K76" i="1"/>
  <c r="L76" i="1"/>
  <c r="M76" i="1"/>
  <c r="N76" i="1"/>
  <c r="O76" i="1"/>
  <c r="P76" i="1"/>
  <c r="H76" i="1"/>
  <c r="Q76" i="1"/>
  <c r="S76" i="1"/>
  <c r="AO76" i="1"/>
  <c r="R76" i="1"/>
  <c r="BJ76" i="1"/>
  <c r="CE76" i="1"/>
  <c r="CZ76" i="1"/>
  <c r="DU76" i="1"/>
  <c r="EP76" i="1"/>
  <c r="FK76" i="1"/>
  <c r="GF76" i="1"/>
  <c r="I77" i="1"/>
  <c r="H77" i="1"/>
  <c r="J77" i="1"/>
  <c r="K77" i="1"/>
  <c r="L77" i="1"/>
  <c r="M77" i="1"/>
  <c r="N77" i="1"/>
  <c r="O77" i="1"/>
  <c r="P77" i="1"/>
  <c r="Q77" i="1"/>
  <c r="S77" i="1"/>
  <c r="AO77" i="1"/>
  <c r="BJ77" i="1"/>
  <c r="CE77" i="1"/>
  <c r="F77" i="1"/>
  <c r="CZ77" i="1"/>
  <c r="G77" i="1"/>
  <c r="DU77" i="1"/>
  <c r="EP77" i="1"/>
  <c r="FK77" i="1"/>
  <c r="R77" i="1"/>
  <c r="GF77" i="1"/>
  <c r="I78" i="1"/>
  <c r="J78" i="1"/>
  <c r="K78" i="1"/>
  <c r="L78" i="1"/>
  <c r="M78" i="1"/>
  <c r="N78" i="1"/>
  <c r="O78" i="1"/>
  <c r="P78" i="1"/>
  <c r="Q78" i="1"/>
  <c r="S78" i="1"/>
  <c r="AO78" i="1"/>
  <c r="BJ78" i="1"/>
  <c r="CE78" i="1"/>
  <c r="CZ78" i="1"/>
  <c r="DU78" i="1"/>
  <c r="EP78" i="1"/>
  <c r="FK78" i="1"/>
  <c r="GF78" i="1"/>
  <c r="I79" i="1"/>
  <c r="H79" i="1"/>
  <c r="J79" i="1"/>
  <c r="K79" i="1"/>
  <c r="L79" i="1"/>
  <c r="M79" i="1"/>
  <c r="N79" i="1"/>
  <c r="O79" i="1"/>
  <c r="P79" i="1"/>
  <c r="Q79" i="1"/>
  <c r="T79" i="1"/>
  <c r="AO79" i="1"/>
  <c r="BJ79" i="1"/>
  <c r="CE79" i="1"/>
  <c r="CF79" i="1"/>
  <c r="CL79" i="1"/>
  <c r="CZ79" i="1"/>
  <c r="F79" i="1"/>
  <c r="CO79" i="1"/>
  <c r="CY79" i="1"/>
  <c r="S79" i="1"/>
  <c r="DU79" i="1"/>
  <c r="EP79" i="1"/>
  <c r="FK79" i="1"/>
  <c r="GF79" i="1"/>
  <c r="J80" i="1"/>
  <c r="K80" i="1"/>
  <c r="L80" i="1"/>
  <c r="N80" i="1"/>
  <c r="O80" i="1"/>
  <c r="P80" i="1"/>
  <c r="Q80" i="1"/>
  <c r="S80" i="1"/>
  <c r="T80" i="1"/>
  <c r="AO80" i="1"/>
  <c r="BJ80" i="1"/>
  <c r="F80" i="1"/>
  <c r="CE80" i="1"/>
  <c r="CZ80" i="1"/>
  <c r="DA80" i="1"/>
  <c r="I80" i="1"/>
  <c r="DG80" i="1"/>
  <c r="DU80" i="1"/>
  <c r="R80" i="1"/>
  <c r="DJ80" i="1"/>
  <c r="DT80" i="1"/>
  <c r="EP80" i="1"/>
  <c r="FK80" i="1"/>
  <c r="GF80" i="1"/>
  <c r="I81" i="1"/>
  <c r="J81" i="1"/>
  <c r="K81" i="1"/>
  <c r="L81" i="1"/>
  <c r="M81" i="1"/>
  <c r="N81" i="1"/>
  <c r="O81" i="1"/>
  <c r="P81" i="1"/>
  <c r="H81" i="1"/>
  <c r="Q81" i="1"/>
  <c r="S81" i="1"/>
  <c r="AO81" i="1"/>
  <c r="BJ81" i="1"/>
  <c r="CE81" i="1"/>
  <c r="CZ81" i="1"/>
  <c r="G81" i="1"/>
  <c r="DU81" i="1"/>
  <c r="EP81" i="1"/>
  <c r="FK81" i="1"/>
  <c r="GF81" i="1"/>
  <c r="I82" i="1"/>
  <c r="J82" i="1"/>
  <c r="K82" i="1"/>
  <c r="L82" i="1"/>
  <c r="M82" i="1"/>
  <c r="N82" i="1"/>
  <c r="O82" i="1"/>
  <c r="P82" i="1"/>
  <c r="Q82" i="1"/>
  <c r="S82" i="1"/>
  <c r="AO82" i="1"/>
  <c r="BJ82" i="1"/>
  <c r="CE82" i="1"/>
  <c r="F82" i="1"/>
  <c r="CZ82" i="1"/>
  <c r="G82" i="1"/>
  <c r="DU82" i="1"/>
  <c r="EP82" i="1"/>
  <c r="FK82" i="1"/>
  <c r="R82" i="1"/>
  <c r="GF82" i="1"/>
  <c r="I83" i="1"/>
  <c r="J83" i="1"/>
  <c r="K83" i="1"/>
  <c r="L83" i="1"/>
  <c r="M83" i="1"/>
  <c r="N83" i="1"/>
  <c r="O83" i="1"/>
  <c r="P83" i="1"/>
  <c r="Q83" i="1"/>
  <c r="S83" i="1"/>
  <c r="AO83" i="1"/>
  <c r="BJ83" i="1"/>
  <c r="CE83" i="1"/>
  <c r="CZ83" i="1"/>
  <c r="DU83" i="1"/>
  <c r="EP83" i="1"/>
  <c r="FK83" i="1"/>
  <c r="GF83" i="1"/>
  <c r="F84" i="1"/>
  <c r="I84" i="1"/>
  <c r="H84" i="1"/>
  <c r="J84" i="1"/>
  <c r="K84" i="1"/>
  <c r="L84" i="1"/>
  <c r="M84" i="1"/>
  <c r="N84" i="1"/>
  <c r="O84" i="1"/>
  <c r="P84" i="1"/>
  <c r="Q84" i="1"/>
  <c r="S84" i="1"/>
  <c r="AO84" i="1"/>
  <c r="BJ84" i="1"/>
  <c r="CE84" i="1"/>
  <c r="CZ84" i="1"/>
  <c r="DU84" i="1"/>
  <c r="EP84" i="1"/>
  <c r="FK84" i="1"/>
  <c r="GF84" i="1"/>
  <c r="I85" i="1"/>
  <c r="J85" i="1"/>
  <c r="K85" i="1"/>
  <c r="L85" i="1"/>
  <c r="M85" i="1"/>
  <c r="N85" i="1"/>
  <c r="O85" i="1"/>
  <c r="P85" i="1"/>
  <c r="H85" i="1"/>
  <c r="Q85" i="1"/>
  <c r="S85" i="1"/>
  <c r="AO85" i="1"/>
  <c r="R85" i="1"/>
  <c r="BJ85" i="1"/>
  <c r="CE85" i="1"/>
  <c r="CZ85" i="1"/>
  <c r="G85" i="1"/>
  <c r="DU85" i="1"/>
  <c r="EP85" i="1"/>
  <c r="FK85" i="1"/>
  <c r="GF85" i="1"/>
  <c r="I86" i="1"/>
  <c r="H86" i="1"/>
  <c r="J86" i="1"/>
  <c r="K86" i="1"/>
  <c r="L86" i="1"/>
  <c r="M86" i="1"/>
  <c r="N86" i="1"/>
  <c r="O86" i="1"/>
  <c r="P86" i="1"/>
  <c r="Q86" i="1"/>
  <c r="S86" i="1"/>
  <c r="AO86" i="1"/>
  <c r="BJ86" i="1"/>
  <c r="CE86" i="1"/>
  <c r="CZ86" i="1"/>
  <c r="DU86" i="1"/>
  <c r="EP86" i="1"/>
  <c r="FK86" i="1"/>
  <c r="R86" i="1"/>
  <c r="GF86" i="1"/>
  <c r="I87" i="1"/>
  <c r="H87" i="1"/>
  <c r="J87" i="1"/>
  <c r="K87" i="1"/>
  <c r="L87" i="1"/>
  <c r="M87" i="1"/>
  <c r="N87" i="1"/>
  <c r="O87" i="1"/>
  <c r="P87" i="1"/>
  <c r="Q87" i="1"/>
  <c r="S87" i="1"/>
  <c r="AO87" i="1"/>
  <c r="BJ87" i="1"/>
  <c r="CE87" i="1"/>
  <c r="CZ87" i="1"/>
  <c r="DU87" i="1"/>
  <c r="EP87" i="1"/>
  <c r="FK87" i="1"/>
  <c r="GF87" i="1"/>
  <c r="J88" i="1"/>
  <c r="K88" i="1"/>
  <c r="L88" i="1"/>
  <c r="M88" i="1"/>
  <c r="N88" i="1"/>
  <c r="O88" i="1"/>
  <c r="P88" i="1"/>
  <c r="Q88" i="1"/>
  <c r="S88" i="1"/>
  <c r="T88" i="1"/>
  <c r="AO88" i="1"/>
  <c r="G88" i="1"/>
  <c r="BJ88" i="1"/>
  <c r="F88" i="1"/>
  <c r="CE88" i="1"/>
  <c r="CZ88" i="1"/>
  <c r="DA88" i="1"/>
  <c r="I88" i="1"/>
  <c r="DG88" i="1"/>
  <c r="DJ88" i="1"/>
  <c r="DT88" i="1"/>
  <c r="DU88" i="1"/>
  <c r="EP88" i="1"/>
  <c r="FK88" i="1"/>
  <c r="GF88" i="1"/>
  <c r="I89" i="1"/>
  <c r="J89" i="1"/>
  <c r="K89" i="1"/>
  <c r="L89" i="1"/>
  <c r="M89" i="1"/>
  <c r="N89" i="1"/>
  <c r="O89" i="1"/>
  <c r="P89" i="1"/>
  <c r="Q89" i="1"/>
  <c r="S89" i="1"/>
  <c r="AO89" i="1"/>
  <c r="F89" i="1"/>
  <c r="BJ89" i="1"/>
  <c r="CE89" i="1"/>
  <c r="CZ89" i="1"/>
  <c r="DU89" i="1"/>
  <c r="EP89" i="1"/>
  <c r="FK89" i="1"/>
  <c r="GF89" i="1"/>
  <c r="I90" i="1"/>
  <c r="J90" i="1"/>
  <c r="K90" i="1"/>
  <c r="L90" i="1"/>
  <c r="M90" i="1"/>
  <c r="N90" i="1"/>
  <c r="O90" i="1"/>
  <c r="P90" i="1"/>
  <c r="Q90" i="1"/>
  <c r="S90" i="1"/>
  <c r="AO90" i="1"/>
  <c r="F90" i="1"/>
  <c r="BJ90" i="1"/>
  <c r="CE90" i="1"/>
  <c r="CZ90" i="1"/>
  <c r="DU90" i="1"/>
  <c r="EP90" i="1"/>
  <c r="FK90" i="1"/>
  <c r="GF90" i="1"/>
  <c r="G91" i="1"/>
  <c r="I91" i="1"/>
  <c r="J91" i="1"/>
  <c r="K91" i="1"/>
  <c r="L91" i="1"/>
  <c r="M91" i="1"/>
  <c r="N91" i="1"/>
  <c r="O91" i="1"/>
  <c r="P91" i="1"/>
  <c r="Q91" i="1"/>
  <c r="S91" i="1"/>
  <c r="AO91" i="1"/>
  <c r="R91" i="1"/>
  <c r="BJ91" i="1"/>
  <c r="CE91" i="1"/>
  <c r="CZ91" i="1"/>
  <c r="DU91" i="1"/>
  <c r="EP91" i="1"/>
  <c r="FK91" i="1"/>
  <c r="GF91" i="1"/>
  <c r="I92" i="1"/>
  <c r="J92" i="1"/>
  <c r="K92" i="1"/>
  <c r="L92" i="1"/>
  <c r="M92" i="1"/>
  <c r="N92" i="1"/>
  <c r="O92" i="1"/>
  <c r="P92" i="1"/>
  <c r="Q92" i="1"/>
  <c r="S92" i="1"/>
  <c r="AO92" i="1"/>
  <c r="BJ92" i="1"/>
  <c r="CE92" i="1"/>
  <c r="CZ92" i="1"/>
  <c r="DU92" i="1"/>
  <c r="EP92" i="1"/>
  <c r="FK92" i="1"/>
  <c r="GF92" i="1"/>
  <c r="I93" i="1"/>
  <c r="J93" i="1"/>
  <c r="K93" i="1"/>
  <c r="L93" i="1"/>
  <c r="M93" i="1"/>
  <c r="N93" i="1"/>
  <c r="O93" i="1"/>
  <c r="P93" i="1"/>
  <c r="Q93" i="1"/>
  <c r="S93" i="1"/>
  <c r="AO93" i="1"/>
  <c r="F93" i="1"/>
  <c r="BJ93" i="1"/>
  <c r="CE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Q94" i="1"/>
  <c r="S94" i="1"/>
  <c r="AO94" i="1"/>
  <c r="BJ94" i="1"/>
  <c r="CE94" i="1"/>
  <c r="CZ94" i="1"/>
  <c r="DU94" i="1"/>
  <c r="EP94" i="1"/>
  <c r="FK94" i="1"/>
  <c r="GF94" i="1"/>
  <c r="J95" i="1"/>
  <c r="K95" i="1"/>
  <c r="L95" i="1"/>
  <c r="N95" i="1"/>
  <c r="O95" i="1"/>
  <c r="P95" i="1"/>
  <c r="Q95" i="1"/>
  <c r="S95" i="1"/>
  <c r="T95" i="1"/>
  <c r="T99" i="1"/>
  <c r="AO95" i="1"/>
  <c r="AP95" i="1"/>
  <c r="I95" i="1"/>
  <c r="AV95" i="1"/>
  <c r="AY95" i="1"/>
  <c r="M95" i="1"/>
  <c r="BI95" i="1"/>
  <c r="CE95" i="1"/>
  <c r="CZ95" i="1"/>
  <c r="DU95" i="1"/>
  <c r="EP95" i="1"/>
  <c r="FK95" i="1"/>
  <c r="GF95" i="1"/>
  <c r="K96" i="1"/>
  <c r="L96" i="1"/>
  <c r="M96" i="1"/>
  <c r="N96" i="1"/>
  <c r="O96" i="1"/>
  <c r="P96" i="1"/>
  <c r="Q96" i="1"/>
  <c r="S96" i="1"/>
  <c r="T96" i="1"/>
  <c r="AO96" i="1"/>
  <c r="BJ96" i="1"/>
  <c r="CE96" i="1"/>
  <c r="CZ96" i="1"/>
  <c r="DU96" i="1"/>
  <c r="EP96" i="1"/>
  <c r="EQ96" i="1"/>
  <c r="I96" i="1"/>
  <c r="ES96" i="1"/>
  <c r="EW96" i="1"/>
  <c r="FK96" i="1"/>
  <c r="GF96" i="1"/>
  <c r="I97" i="1"/>
  <c r="J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FK97" i="1"/>
  <c r="R97" i="1"/>
  <c r="GF97" i="1"/>
  <c r="I98" i="1"/>
  <c r="J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GF98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Q99" i="1"/>
  <c r="AR99" i="1"/>
  <c r="AS99" i="1"/>
  <c r="AT99" i="1"/>
  <c r="AU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DA99" i="1"/>
  <c r="DB99" i="1"/>
  <c r="DC99" i="1"/>
  <c r="DD99" i="1"/>
  <c r="DE99" i="1"/>
  <c r="DF99" i="1"/>
  <c r="DG99" i="1"/>
  <c r="DH99" i="1"/>
  <c r="DI99" i="1"/>
  <c r="DK99" i="1"/>
  <c r="DL99" i="1"/>
  <c r="DM99" i="1"/>
  <c r="DN99" i="1"/>
  <c r="DO99" i="1"/>
  <c r="DP99" i="1"/>
  <c r="DQ99" i="1"/>
  <c r="DR99" i="1"/>
  <c r="DS99" i="1"/>
  <c r="DT99" i="1"/>
  <c r="DV99" i="1"/>
  <c r="DW99" i="1"/>
  <c r="DX99" i="1"/>
  <c r="DY99" i="1"/>
  <c r="DZ99" i="1"/>
  <c r="EA99" i="1"/>
  <c r="EB99" i="1"/>
  <c r="EC99" i="1"/>
  <c r="ED99" i="1"/>
  <c r="EE99" i="1"/>
  <c r="EF99" i="1"/>
  <c r="EG99" i="1"/>
  <c r="EH99" i="1"/>
  <c r="EI99" i="1"/>
  <c r="EJ99" i="1"/>
  <c r="EK99" i="1"/>
  <c r="EL99" i="1"/>
  <c r="EM99" i="1"/>
  <c r="EN99" i="1"/>
  <c r="EO99" i="1"/>
  <c r="EQ99" i="1"/>
  <c r="ER99" i="1"/>
  <c r="ET99" i="1"/>
  <c r="EU99" i="1"/>
  <c r="EV99" i="1"/>
  <c r="EW99" i="1"/>
  <c r="EX99" i="1"/>
  <c r="EY99" i="1"/>
  <c r="FA99" i="1"/>
  <c r="FB99" i="1"/>
  <c r="FC99" i="1"/>
  <c r="FD99" i="1"/>
  <c r="FE99" i="1"/>
  <c r="FF99" i="1"/>
  <c r="FG99" i="1"/>
  <c r="FH99" i="1"/>
  <c r="FI99" i="1"/>
  <c r="FJ99" i="1"/>
  <c r="FL99" i="1"/>
  <c r="FM99" i="1"/>
  <c r="FN99" i="1"/>
  <c r="FO99" i="1"/>
  <c r="FP99" i="1"/>
  <c r="FQ99" i="1"/>
  <c r="FR99" i="1"/>
  <c r="FS99" i="1"/>
  <c r="FT99" i="1"/>
  <c r="FU99" i="1"/>
  <c r="FV99" i="1"/>
  <c r="FW99" i="1"/>
  <c r="FX99" i="1"/>
  <c r="FY99" i="1"/>
  <c r="FZ99" i="1"/>
  <c r="GA99" i="1"/>
  <c r="GB99" i="1"/>
  <c r="GC99" i="1"/>
  <c r="GD99" i="1"/>
  <c r="GE99" i="1"/>
  <c r="G101" i="1"/>
  <c r="I101" i="1"/>
  <c r="J101" i="1"/>
  <c r="K101" i="1"/>
  <c r="L101" i="1"/>
  <c r="H101" i="1"/>
  <c r="M101" i="1"/>
  <c r="N101" i="1"/>
  <c r="O101" i="1"/>
  <c r="P101" i="1"/>
  <c r="Q101" i="1"/>
  <c r="S101" i="1"/>
  <c r="AO101" i="1"/>
  <c r="BJ101" i="1"/>
  <c r="CE101" i="1"/>
  <c r="F101" i="1"/>
  <c r="CZ101" i="1"/>
  <c r="DU101" i="1"/>
  <c r="EP101" i="1"/>
  <c r="FK101" i="1"/>
  <c r="GF101" i="1"/>
  <c r="I102" i="1"/>
  <c r="J102" i="1"/>
  <c r="K102" i="1"/>
  <c r="L102" i="1"/>
  <c r="M102" i="1"/>
  <c r="N102" i="1"/>
  <c r="O102" i="1"/>
  <c r="P102" i="1"/>
  <c r="Q102" i="1"/>
  <c r="S102" i="1"/>
  <c r="AO102" i="1"/>
  <c r="G102" i="1"/>
  <c r="BJ102" i="1"/>
  <c r="R102" i="1"/>
  <c r="CE102" i="1"/>
  <c r="F102" i="1"/>
  <c r="CZ102" i="1"/>
  <c r="DU102" i="1"/>
  <c r="EP102" i="1"/>
  <c r="FK102" i="1"/>
  <c r="GF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F103" i="1"/>
  <c r="BJ103" i="1"/>
  <c r="CE103" i="1"/>
  <c r="CZ103" i="1"/>
  <c r="G103" i="1"/>
  <c r="DU103" i="1"/>
  <c r="EP103" i="1"/>
  <c r="FK103" i="1"/>
  <c r="R103" i="1"/>
  <c r="GF103" i="1"/>
  <c r="I104" i="1"/>
  <c r="H104" i="1"/>
  <c r="J104" i="1"/>
  <c r="K104" i="1"/>
  <c r="L104" i="1"/>
  <c r="M104" i="1"/>
  <c r="N104" i="1"/>
  <c r="O104" i="1"/>
  <c r="P104" i="1"/>
  <c r="Q104" i="1"/>
  <c r="S104" i="1"/>
  <c r="AO104" i="1"/>
  <c r="F104" i="1"/>
  <c r="BJ104" i="1"/>
  <c r="CE104" i="1"/>
  <c r="CZ104" i="1"/>
  <c r="DU104" i="1"/>
  <c r="EP104" i="1"/>
  <c r="FK104" i="1"/>
  <c r="GF104" i="1"/>
  <c r="G105" i="1"/>
  <c r="I105" i="1"/>
  <c r="J105" i="1"/>
  <c r="K105" i="1"/>
  <c r="L105" i="1"/>
  <c r="M105" i="1"/>
  <c r="N105" i="1"/>
  <c r="O105" i="1"/>
  <c r="P105" i="1"/>
  <c r="Q105" i="1"/>
  <c r="S105" i="1"/>
  <c r="AO105" i="1"/>
  <c r="BJ105" i="1"/>
  <c r="CE105" i="1"/>
  <c r="F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P106" i="1"/>
  <c r="Q106" i="1"/>
  <c r="S106" i="1"/>
  <c r="AO106" i="1"/>
  <c r="G106" i="1"/>
  <c r="BJ106" i="1"/>
  <c r="R106" i="1"/>
  <c r="CE106" i="1"/>
  <c r="F106" i="1"/>
  <c r="CZ106" i="1"/>
  <c r="DU106" i="1"/>
  <c r="EP106" i="1"/>
  <c r="FK106" i="1"/>
  <c r="GF106" i="1"/>
  <c r="I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CE107" i="1"/>
  <c r="CZ107" i="1"/>
  <c r="G107" i="1"/>
  <c r="DU107" i="1"/>
  <c r="EP107" i="1"/>
  <c r="FK107" i="1"/>
  <c r="R107" i="1"/>
  <c r="GF107" i="1"/>
  <c r="I108" i="1"/>
  <c r="H108" i="1"/>
  <c r="J108" i="1"/>
  <c r="K108" i="1"/>
  <c r="L108" i="1"/>
  <c r="M108" i="1"/>
  <c r="N108" i="1"/>
  <c r="O108" i="1"/>
  <c r="P108" i="1"/>
  <c r="Q108" i="1"/>
  <c r="S108" i="1"/>
  <c r="AO108" i="1"/>
  <c r="BJ108" i="1"/>
  <c r="CE108" i="1"/>
  <c r="CZ108" i="1"/>
  <c r="DU108" i="1"/>
  <c r="EP108" i="1"/>
  <c r="FK108" i="1"/>
  <c r="GF108" i="1"/>
  <c r="I109" i="1"/>
  <c r="J109" i="1"/>
  <c r="K109" i="1"/>
  <c r="H109" i="1"/>
  <c r="L109" i="1"/>
  <c r="M109" i="1"/>
  <c r="N109" i="1"/>
  <c r="O109" i="1"/>
  <c r="P109" i="1"/>
  <c r="Q109" i="1"/>
  <c r="S109" i="1"/>
  <c r="AO109" i="1"/>
  <c r="R109" i="1"/>
  <c r="BJ109" i="1"/>
  <c r="CE109" i="1"/>
  <c r="CZ109" i="1"/>
  <c r="G109" i="1"/>
  <c r="DU109" i="1"/>
  <c r="EP109" i="1"/>
  <c r="FK109" i="1"/>
  <c r="GF109" i="1"/>
  <c r="I110" i="1"/>
  <c r="J110" i="1"/>
  <c r="K110" i="1"/>
  <c r="L110" i="1"/>
  <c r="M110" i="1"/>
  <c r="N110" i="1"/>
  <c r="O110" i="1"/>
  <c r="P110" i="1"/>
  <c r="Q110" i="1"/>
  <c r="S110" i="1"/>
  <c r="AO110" i="1"/>
  <c r="G110" i="1"/>
  <c r="BJ110" i="1"/>
  <c r="R110" i="1"/>
  <c r="CE110" i="1"/>
  <c r="F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AO111" i="1"/>
  <c r="F111" i="1"/>
  <c r="BJ111" i="1"/>
  <c r="CE111" i="1"/>
  <c r="CZ111" i="1"/>
  <c r="G111" i="1"/>
  <c r="DU111" i="1"/>
  <c r="EP111" i="1"/>
  <c r="FK111" i="1"/>
  <c r="GF111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K112" i="1"/>
  <c r="GF112" i="1"/>
  <c r="I113" i="1"/>
  <c r="J113" i="1"/>
  <c r="K113" i="1"/>
  <c r="H113" i="1"/>
  <c r="L113" i="1"/>
  <c r="M113" i="1"/>
  <c r="N113" i="1"/>
  <c r="O113" i="1"/>
  <c r="P113" i="1"/>
  <c r="Q113" i="1"/>
  <c r="S113" i="1"/>
  <c r="AO113" i="1"/>
  <c r="BJ113" i="1"/>
  <c r="CE113" i="1"/>
  <c r="F113" i="1"/>
  <c r="CZ113" i="1"/>
  <c r="G113" i="1"/>
  <c r="DU113" i="1"/>
  <c r="EP113" i="1"/>
  <c r="FK113" i="1"/>
  <c r="GF113" i="1"/>
  <c r="I114" i="1"/>
  <c r="J114" i="1"/>
  <c r="K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F115" i="1"/>
  <c r="BJ115" i="1"/>
  <c r="CE115" i="1"/>
  <c r="CZ115" i="1"/>
  <c r="G115" i="1"/>
  <c r="DU115" i="1"/>
  <c r="EP115" i="1"/>
  <c r="FK115" i="1"/>
  <c r="R115" i="1"/>
  <c r="GF115" i="1"/>
  <c r="I116" i="1"/>
  <c r="J116" i="1"/>
  <c r="K116" i="1"/>
  <c r="L116" i="1"/>
  <c r="M116" i="1"/>
  <c r="N116" i="1"/>
  <c r="O116" i="1"/>
  <c r="P116" i="1"/>
  <c r="Q116" i="1"/>
  <c r="S116" i="1"/>
  <c r="AO116" i="1"/>
  <c r="BJ116" i="1"/>
  <c r="CE116" i="1"/>
  <c r="CZ116" i="1"/>
  <c r="DU116" i="1"/>
  <c r="EP116" i="1"/>
  <c r="FK116" i="1"/>
  <c r="GF116" i="1"/>
  <c r="G117" i="1"/>
  <c r="I117" i="1"/>
  <c r="H117" i="1"/>
  <c r="J117" i="1"/>
  <c r="K117" i="1"/>
  <c r="L117" i="1"/>
  <c r="M117" i="1"/>
  <c r="N117" i="1"/>
  <c r="O117" i="1"/>
  <c r="P117" i="1"/>
  <c r="Q117" i="1"/>
  <c r="S117" i="1"/>
  <c r="AO117" i="1"/>
  <c r="R117" i="1"/>
  <c r="BJ117" i="1"/>
  <c r="CE117" i="1"/>
  <c r="F117" i="1"/>
  <c r="CZ117" i="1"/>
  <c r="DU117" i="1"/>
  <c r="EP117" i="1"/>
  <c r="FK117" i="1"/>
  <c r="GF117" i="1"/>
  <c r="I118" i="1"/>
  <c r="J118" i="1"/>
  <c r="K118" i="1"/>
  <c r="L118" i="1"/>
  <c r="M118" i="1"/>
  <c r="N118" i="1"/>
  <c r="O118" i="1"/>
  <c r="P118" i="1"/>
  <c r="Q118" i="1"/>
  <c r="S118" i="1"/>
  <c r="AO118" i="1"/>
  <c r="BJ118" i="1"/>
  <c r="CE118" i="1"/>
  <c r="CZ118" i="1"/>
  <c r="DU118" i="1"/>
  <c r="EP118" i="1"/>
  <c r="FK118" i="1"/>
  <c r="GF118" i="1"/>
  <c r="I119" i="1"/>
  <c r="J119" i="1"/>
  <c r="K119" i="1"/>
  <c r="L119" i="1"/>
  <c r="M119" i="1"/>
  <c r="N119" i="1"/>
  <c r="O119" i="1"/>
  <c r="P119" i="1"/>
  <c r="Q119" i="1"/>
  <c r="S119" i="1"/>
  <c r="AO119" i="1"/>
  <c r="F119" i="1"/>
  <c r="BJ119" i="1"/>
  <c r="CE119" i="1"/>
  <c r="CZ119" i="1"/>
  <c r="G119" i="1"/>
  <c r="DU119" i="1"/>
  <c r="EP119" i="1"/>
  <c r="FK119" i="1"/>
  <c r="R119" i="1"/>
  <c r="GF119" i="1"/>
  <c r="I120" i="1"/>
  <c r="J120" i="1"/>
  <c r="K120" i="1"/>
  <c r="L120" i="1"/>
  <c r="M120" i="1"/>
  <c r="N120" i="1"/>
  <c r="O120" i="1"/>
  <c r="P120" i="1"/>
  <c r="Q120" i="1"/>
  <c r="S120" i="1"/>
  <c r="AO120" i="1"/>
  <c r="F120" i="1"/>
  <c r="BJ120" i="1"/>
  <c r="CE120" i="1"/>
  <c r="CZ120" i="1"/>
  <c r="DU120" i="1"/>
  <c r="EP120" i="1"/>
  <c r="FK120" i="1"/>
  <c r="GF120" i="1"/>
  <c r="G121" i="1"/>
  <c r="I121" i="1"/>
  <c r="H121" i="1"/>
  <c r="J121" i="1"/>
  <c r="K121" i="1"/>
  <c r="L121" i="1"/>
  <c r="M121" i="1"/>
  <c r="N121" i="1"/>
  <c r="O121" i="1"/>
  <c r="P121" i="1"/>
  <c r="Q121" i="1"/>
  <c r="S121" i="1"/>
  <c r="AO121" i="1"/>
  <c r="R121" i="1"/>
  <c r="BJ121" i="1"/>
  <c r="CE121" i="1"/>
  <c r="CZ121" i="1"/>
  <c r="DU121" i="1"/>
  <c r="EP121" i="1"/>
  <c r="FK121" i="1"/>
  <c r="GF121" i="1"/>
  <c r="I122" i="1"/>
  <c r="J122" i="1"/>
  <c r="K122" i="1"/>
  <c r="L122" i="1"/>
  <c r="M122" i="1"/>
  <c r="N122" i="1"/>
  <c r="O122" i="1"/>
  <c r="P122" i="1"/>
  <c r="Q122" i="1"/>
  <c r="S122" i="1"/>
  <c r="AO122" i="1"/>
  <c r="BJ122" i="1"/>
  <c r="CE122" i="1"/>
  <c r="CZ122" i="1"/>
  <c r="DU122" i="1"/>
  <c r="EP122" i="1"/>
  <c r="FK122" i="1"/>
  <c r="GF122" i="1"/>
  <c r="I123" i="1"/>
  <c r="J123" i="1"/>
  <c r="K123" i="1"/>
  <c r="L123" i="1"/>
  <c r="M123" i="1"/>
  <c r="N123" i="1"/>
  <c r="O123" i="1"/>
  <c r="P123" i="1"/>
  <c r="Q123" i="1"/>
  <c r="S123" i="1"/>
  <c r="AO123" i="1"/>
  <c r="F123" i="1"/>
  <c r="BJ123" i="1"/>
  <c r="CE123" i="1"/>
  <c r="CZ123" i="1"/>
  <c r="G123" i="1"/>
  <c r="DU123" i="1"/>
  <c r="EP123" i="1"/>
  <c r="FK123" i="1"/>
  <c r="GF123" i="1"/>
  <c r="I124" i="1"/>
  <c r="J124" i="1"/>
  <c r="K124" i="1"/>
  <c r="L124" i="1"/>
  <c r="M124" i="1"/>
  <c r="N124" i="1"/>
  <c r="O124" i="1"/>
  <c r="P124" i="1"/>
  <c r="Q124" i="1"/>
  <c r="S124" i="1"/>
  <c r="AO124" i="1"/>
  <c r="F124" i="1"/>
  <c r="BJ124" i="1"/>
  <c r="CE124" i="1"/>
  <c r="CZ124" i="1"/>
  <c r="DU124" i="1"/>
  <c r="EP124" i="1"/>
  <c r="FK124" i="1"/>
  <c r="GF124" i="1"/>
  <c r="G125" i="1"/>
  <c r="I125" i="1"/>
  <c r="J125" i="1"/>
  <c r="K125" i="1"/>
  <c r="L125" i="1"/>
  <c r="M125" i="1"/>
  <c r="N125" i="1"/>
  <c r="O125" i="1"/>
  <c r="P125" i="1"/>
  <c r="Q125" i="1"/>
  <c r="S125" i="1"/>
  <c r="AO125" i="1"/>
  <c r="R125" i="1"/>
  <c r="BJ125" i="1"/>
  <c r="CE125" i="1"/>
  <c r="CZ125" i="1"/>
  <c r="DU125" i="1"/>
  <c r="EP125" i="1"/>
  <c r="FK125" i="1"/>
  <c r="GF125" i="1"/>
  <c r="I126" i="1"/>
  <c r="J126" i="1"/>
  <c r="K126" i="1"/>
  <c r="L126" i="1"/>
  <c r="M126" i="1"/>
  <c r="N126" i="1"/>
  <c r="O126" i="1"/>
  <c r="P126" i="1"/>
  <c r="Q126" i="1"/>
  <c r="S126" i="1"/>
  <c r="AO126" i="1"/>
  <c r="BJ126" i="1"/>
  <c r="CE126" i="1"/>
  <c r="CZ126" i="1"/>
  <c r="DU126" i="1"/>
  <c r="EP126" i="1"/>
  <c r="FK126" i="1"/>
  <c r="GF126" i="1"/>
  <c r="I127" i="1"/>
  <c r="J127" i="1"/>
  <c r="K127" i="1"/>
  <c r="L127" i="1"/>
  <c r="M127" i="1"/>
  <c r="N127" i="1"/>
  <c r="O127" i="1"/>
  <c r="P127" i="1"/>
  <c r="Q127" i="1"/>
  <c r="S127" i="1"/>
  <c r="AO127" i="1"/>
  <c r="F127" i="1"/>
  <c r="BJ127" i="1"/>
  <c r="CE127" i="1"/>
  <c r="CZ127" i="1"/>
  <c r="G127" i="1"/>
  <c r="DU127" i="1"/>
  <c r="EP127" i="1"/>
  <c r="FK127" i="1"/>
  <c r="GF127" i="1"/>
  <c r="I128" i="1"/>
  <c r="H128" i="1"/>
  <c r="J128" i="1"/>
  <c r="K128" i="1"/>
  <c r="L128" i="1"/>
  <c r="M128" i="1"/>
  <c r="N128" i="1"/>
  <c r="O128" i="1"/>
  <c r="P128" i="1"/>
  <c r="Q128" i="1"/>
  <c r="S128" i="1"/>
  <c r="AO128" i="1"/>
  <c r="BJ128" i="1"/>
  <c r="CE128" i="1"/>
  <c r="CZ128" i="1"/>
  <c r="DU128" i="1"/>
  <c r="EP128" i="1"/>
  <c r="FK128" i="1"/>
  <c r="GF128" i="1"/>
  <c r="I129" i="1"/>
  <c r="H129" i="1"/>
  <c r="J129" i="1"/>
  <c r="K129" i="1"/>
  <c r="L129" i="1"/>
  <c r="M129" i="1"/>
  <c r="N129" i="1"/>
  <c r="O129" i="1"/>
  <c r="P129" i="1"/>
  <c r="Q129" i="1"/>
  <c r="S129" i="1"/>
  <c r="AO129" i="1"/>
  <c r="BJ129" i="1"/>
  <c r="CE129" i="1"/>
  <c r="CZ129" i="1"/>
  <c r="G129" i="1"/>
  <c r="DU129" i="1"/>
  <c r="EP129" i="1"/>
  <c r="FK129" i="1"/>
  <c r="GF129" i="1"/>
  <c r="I130" i="1"/>
  <c r="J130" i="1"/>
  <c r="K130" i="1"/>
  <c r="L130" i="1"/>
  <c r="M130" i="1"/>
  <c r="N130" i="1"/>
  <c r="O130" i="1"/>
  <c r="P130" i="1"/>
  <c r="Q130" i="1"/>
  <c r="S130" i="1"/>
  <c r="AO130" i="1"/>
  <c r="BJ130" i="1"/>
  <c r="CE130" i="1"/>
  <c r="CZ130" i="1"/>
  <c r="DU130" i="1"/>
  <c r="EP130" i="1"/>
  <c r="FK130" i="1"/>
  <c r="GF130" i="1"/>
  <c r="I131" i="1"/>
  <c r="J131" i="1"/>
  <c r="K131" i="1"/>
  <c r="H131" i="1"/>
  <c r="L131" i="1"/>
  <c r="M131" i="1"/>
  <c r="N131" i="1"/>
  <c r="O131" i="1"/>
  <c r="P131" i="1"/>
  <c r="Q131" i="1"/>
  <c r="S131" i="1"/>
  <c r="AO131" i="1"/>
  <c r="F131" i="1"/>
  <c r="BJ131" i="1"/>
  <c r="CE131" i="1"/>
  <c r="CZ131" i="1"/>
  <c r="DU131" i="1"/>
  <c r="EP131" i="1"/>
  <c r="FK131" i="1"/>
  <c r="GF131" i="1"/>
  <c r="I132" i="1"/>
  <c r="H132" i="1"/>
  <c r="J132" i="1"/>
  <c r="K132" i="1"/>
  <c r="L132" i="1"/>
  <c r="M132" i="1"/>
  <c r="N132" i="1"/>
  <c r="O132" i="1"/>
  <c r="P132" i="1"/>
  <c r="Q132" i="1"/>
  <c r="S132" i="1"/>
  <c r="AO132" i="1"/>
  <c r="BJ132" i="1"/>
  <c r="CE132" i="1"/>
  <c r="CZ132" i="1"/>
  <c r="DU132" i="1"/>
  <c r="EP132" i="1"/>
  <c r="FK132" i="1"/>
  <c r="GF132" i="1"/>
  <c r="G133" i="1"/>
  <c r="I133" i="1"/>
  <c r="J133" i="1"/>
  <c r="K133" i="1"/>
  <c r="L133" i="1"/>
  <c r="M133" i="1"/>
  <c r="N133" i="1"/>
  <c r="O133" i="1"/>
  <c r="P133" i="1"/>
  <c r="Q133" i="1"/>
  <c r="S133" i="1"/>
  <c r="AO133" i="1"/>
  <c r="BJ133" i="1"/>
  <c r="CE133" i="1"/>
  <c r="CZ133" i="1"/>
  <c r="DU133" i="1"/>
  <c r="EP133" i="1"/>
  <c r="FK133" i="1"/>
  <c r="GF133" i="1"/>
  <c r="I134" i="1"/>
  <c r="J134" i="1"/>
  <c r="K134" i="1"/>
  <c r="L134" i="1"/>
  <c r="M134" i="1"/>
  <c r="N134" i="1"/>
  <c r="O134" i="1"/>
  <c r="P134" i="1"/>
  <c r="H134" i="1"/>
  <c r="Q134" i="1"/>
  <c r="S134" i="1"/>
  <c r="AO134" i="1"/>
  <c r="BJ134" i="1"/>
  <c r="G134" i="1"/>
  <c r="CE134" i="1"/>
  <c r="CZ134" i="1"/>
  <c r="DU134" i="1"/>
  <c r="F134" i="1"/>
  <c r="EP134" i="1"/>
  <c r="FK134" i="1"/>
  <c r="GF134" i="1"/>
  <c r="I135" i="1"/>
  <c r="J135" i="1"/>
  <c r="H135" i="1"/>
  <c r="K135" i="1"/>
  <c r="L135" i="1"/>
  <c r="M135" i="1"/>
  <c r="N135" i="1"/>
  <c r="O135" i="1"/>
  <c r="P135" i="1"/>
  <c r="Q135" i="1"/>
  <c r="S135" i="1"/>
  <c r="AO135" i="1"/>
  <c r="F135" i="1"/>
  <c r="BJ135" i="1"/>
  <c r="CE135" i="1"/>
  <c r="CZ135" i="1"/>
  <c r="DU135" i="1"/>
  <c r="EP135" i="1"/>
  <c r="FK135" i="1"/>
  <c r="R135" i="1"/>
  <c r="GF135" i="1"/>
  <c r="I136" i="1"/>
  <c r="H136" i="1"/>
  <c r="J136" i="1"/>
  <c r="K136" i="1"/>
  <c r="L136" i="1"/>
  <c r="M136" i="1"/>
  <c r="N136" i="1"/>
  <c r="O136" i="1"/>
  <c r="P136" i="1"/>
  <c r="Q136" i="1"/>
  <c r="S136" i="1"/>
  <c r="AO136" i="1"/>
  <c r="BJ136" i="1"/>
  <c r="CE136" i="1"/>
  <c r="CZ136" i="1"/>
  <c r="DU136" i="1"/>
  <c r="EP136" i="1"/>
  <c r="FK136" i="1"/>
  <c r="R136" i="1"/>
  <c r="GF136" i="1"/>
  <c r="I137" i="1"/>
  <c r="J137" i="1"/>
  <c r="K137" i="1"/>
  <c r="L137" i="1"/>
  <c r="M137" i="1"/>
  <c r="N137" i="1"/>
  <c r="O137" i="1"/>
  <c r="P137" i="1"/>
  <c r="Q137" i="1"/>
  <c r="S137" i="1"/>
  <c r="AO137" i="1"/>
  <c r="BJ137" i="1"/>
  <c r="CE137" i="1"/>
  <c r="CZ137" i="1"/>
  <c r="DU137" i="1"/>
  <c r="EP137" i="1"/>
  <c r="FK137" i="1"/>
  <c r="GF137" i="1"/>
  <c r="I138" i="1"/>
  <c r="H138" i="1"/>
  <c r="J138" i="1"/>
  <c r="K138" i="1"/>
  <c r="L138" i="1"/>
  <c r="M138" i="1"/>
  <c r="N138" i="1"/>
  <c r="O138" i="1"/>
  <c r="P138" i="1"/>
  <c r="Q138" i="1"/>
  <c r="S138" i="1"/>
  <c r="AO138" i="1"/>
  <c r="BJ138" i="1"/>
  <c r="CE138" i="1"/>
  <c r="CZ138" i="1"/>
  <c r="DU138" i="1"/>
  <c r="EP138" i="1"/>
  <c r="FK138" i="1"/>
  <c r="GF138" i="1"/>
  <c r="I139" i="1"/>
  <c r="J139" i="1"/>
  <c r="H139" i="1"/>
  <c r="K139" i="1"/>
  <c r="L139" i="1"/>
  <c r="M139" i="1"/>
  <c r="N139" i="1"/>
  <c r="O139" i="1"/>
  <c r="P139" i="1"/>
  <c r="Q139" i="1"/>
  <c r="S139" i="1"/>
  <c r="AO139" i="1"/>
  <c r="BJ139" i="1"/>
  <c r="F139" i="1"/>
  <c r="CE139" i="1"/>
  <c r="CZ139" i="1"/>
  <c r="DU139" i="1"/>
  <c r="EP139" i="1"/>
  <c r="FK139" i="1"/>
  <c r="R139" i="1"/>
  <c r="GF139" i="1"/>
  <c r="I140" i="1"/>
  <c r="J140" i="1"/>
  <c r="K140" i="1"/>
  <c r="L140" i="1"/>
  <c r="M140" i="1"/>
  <c r="N140" i="1"/>
  <c r="O140" i="1"/>
  <c r="P140" i="1"/>
  <c r="Q140" i="1"/>
  <c r="S140" i="1"/>
  <c r="AO140" i="1"/>
  <c r="BJ140" i="1"/>
  <c r="CE140" i="1"/>
  <c r="CZ140" i="1"/>
  <c r="DU140" i="1"/>
  <c r="EP140" i="1"/>
  <c r="FK140" i="1"/>
  <c r="R140" i="1"/>
  <c r="GF140" i="1"/>
  <c r="I141" i="1"/>
  <c r="J141" i="1"/>
  <c r="K141" i="1"/>
  <c r="L141" i="1"/>
  <c r="M141" i="1"/>
  <c r="N141" i="1"/>
  <c r="O141" i="1"/>
  <c r="P141" i="1"/>
  <c r="Q141" i="1"/>
  <c r="S141" i="1"/>
  <c r="AO141" i="1"/>
  <c r="BJ141" i="1"/>
  <c r="CE141" i="1"/>
  <c r="CZ141" i="1"/>
  <c r="DU141" i="1"/>
  <c r="EP141" i="1"/>
  <c r="FK141" i="1"/>
  <c r="GF141" i="1"/>
  <c r="I142" i="1"/>
  <c r="J142" i="1"/>
  <c r="K142" i="1"/>
  <c r="L142" i="1"/>
  <c r="M142" i="1"/>
  <c r="N142" i="1"/>
  <c r="O142" i="1"/>
  <c r="P142" i="1"/>
  <c r="Q142" i="1"/>
  <c r="S142" i="1"/>
  <c r="AO142" i="1"/>
  <c r="BJ142" i="1"/>
  <c r="CE142" i="1"/>
  <c r="CZ142" i="1"/>
  <c r="F142" i="1"/>
  <c r="DU142" i="1"/>
  <c r="EP142" i="1"/>
  <c r="FK142" i="1"/>
  <c r="GF142" i="1"/>
  <c r="I143" i="1"/>
  <c r="J143" i="1"/>
  <c r="K143" i="1"/>
  <c r="L143" i="1"/>
  <c r="M143" i="1"/>
  <c r="N143" i="1"/>
  <c r="O143" i="1"/>
  <c r="P143" i="1"/>
  <c r="Q143" i="1"/>
  <c r="S143" i="1"/>
  <c r="AO143" i="1"/>
  <c r="BJ143" i="1"/>
  <c r="CE143" i="1"/>
  <c r="CZ143" i="1"/>
  <c r="DU143" i="1"/>
  <c r="EP143" i="1"/>
  <c r="FK143" i="1"/>
  <c r="GF143" i="1"/>
  <c r="I144" i="1"/>
  <c r="J144" i="1"/>
  <c r="K144" i="1"/>
  <c r="L144" i="1"/>
  <c r="M144" i="1"/>
  <c r="N144" i="1"/>
  <c r="O144" i="1"/>
  <c r="P144" i="1"/>
  <c r="Q144" i="1"/>
  <c r="S144" i="1"/>
  <c r="AO144" i="1"/>
  <c r="BJ144" i="1"/>
  <c r="CE144" i="1"/>
  <c r="CZ144" i="1"/>
  <c r="DU144" i="1"/>
  <c r="EP144" i="1"/>
  <c r="FK144" i="1"/>
  <c r="R144" i="1"/>
  <c r="GF144" i="1"/>
  <c r="I145" i="1"/>
  <c r="J145" i="1"/>
  <c r="K145" i="1"/>
  <c r="H145" i="1"/>
  <c r="L145" i="1"/>
  <c r="M145" i="1"/>
  <c r="N145" i="1"/>
  <c r="O145" i="1"/>
  <c r="P145" i="1"/>
  <c r="Q145" i="1"/>
  <c r="S145" i="1"/>
  <c r="AO145" i="1"/>
  <c r="BJ145" i="1"/>
  <c r="CE145" i="1"/>
  <c r="CZ145" i="1"/>
  <c r="DU145" i="1"/>
  <c r="EP145" i="1"/>
  <c r="FK145" i="1"/>
  <c r="GF145" i="1"/>
  <c r="F146" i="1"/>
  <c r="I146" i="1"/>
  <c r="H146" i="1"/>
  <c r="J146" i="1"/>
  <c r="K146" i="1"/>
  <c r="L146" i="1"/>
  <c r="M146" i="1"/>
  <c r="N146" i="1"/>
  <c r="O146" i="1"/>
  <c r="P146" i="1"/>
  <c r="Q146" i="1"/>
  <c r="S146" i="1"/>
  <c r="AO146" i="1"/>
  <c r="G146" i="1"/>
  <c r="BJ146" i="1"/>
  <c r="CE146" i="1"/>
  <c r="CZ146" i="1"/>
  <c r="DU146" i="1"/>
  <c r="EP146" i="1"/>
  <c r="FK146" i="1"/>
  <c r="R146" i="1"/>
  <c r="GF146" i="1"/>
  <c r="G147" i="1"/>
  <c r="I147" i="1"/>
  <c r="J147" i="1"/>
  <c r="K147" i="1"/>
  <c r="L147" i="1"/>
  <c r="H147" i="1"/>
  <c r="M147" i="1"/>
  <c r="N147" i="1"/>
  <c r="O147" i="1"/>
  <c r="P147" i="1"/>
  <c r="Q147" i="1"/>
  <c r="S147" i="1"/>
  <c r="AO147" i="1"/>
  <c r="BJ147" i="1"/>
  <c r="CE147" i="1"/>
  <c r="CZ147" i="1"/>
  <c r="DU147" i="1"/>
  <c r="EP147" i="1"/>
  <c r="FK147" i="1"/>
  <c r="GF147" i="1"/>
  <c r="I148" i="1"/>
  <c r="J148" i="1"/>
  <c r="K148" i="1"/>
  <c r="L148" i="1"/>
  <c r="M148" i="1"/>
  <c r="N148" i="1"/>
  <c r="O148" i="1"/>
  <c r="P148" i="1"/>
  <c r="Q148" i="1"/>
  <c r="S148" i="1"/>
  <c r="AO148" i="1"/>
  <c r="BJ148" i="1"/>
  <c r="CE148" i="1"/>
  <c r="CZ148" i="1"/>
  <c r="DU148" i="1"/>
  <c r="EP148" i="1"/>
  <c r="F148" i="1"/>
  <c r="FK148" i="1"/>
  <c r="GF148" i="1"/>
  <c r="I149" i="1"/>
  <c r="J149" i="1"/>
  <c r="K149" i="1"/>
  <c r="L149" i="1"/>
  <c r="M149" i="1"/>
  <c r="N149" i="1"/>
  <c r="O149" i="1"/>
  <c r="P149" i="1"/>
  <c r="H149" i="1"/>
  <c r="Q149" i="1"/>
  <c r="S149" i="1"/>
  <c r="AO149" i="1"/>
  <c r="BJ149" i="1"/>
  <c r="CE149" i="1"/>
  <c r="CZ149" i="1"/>
  <c r="DU149" i="1"/>
  <c r="EP149" i="1"/>
  <c r="FK149" i="1"/>
  <c r="GF149" i="1"/>
  <c r="I150" i="1"/>
  <c r="J150" i="1"/>
  <c r="K150" i="1"/>
  <c r="L150" i="1"/>
  <c r="M150" i="1"/>
  <c r="N150" i="1"/>
  <c r="O150" i="1"/>
  <c r="P150" i="1"/>
  <c r="Q150" i="1"/>
  <c r="S150" i="1"/>
  <c r="AO150" i="1"/>
  <c r="BJ150" i="1"/>
  <c r="F150" i="1"/>
  <c r="CE150" i="1"/>
  <c r="CZ150" i="1"/>
  <c r="DU150" i="1"/>
  <c r="EP150" i="1"/>
  <c r="FK150" i="1"/>
  <c r="GF150" i="1"/>
  <c r="I151" i="1"/>
  <c r="J151" i="1"/>
  <c r="K151" i="1"/>
  <c r="L151" i="1"/>
  <c r="M151" i="1"/>
  <c r="N151" i="1"/>
  <c r="O151" i="1"/>
  <c r="P151" i="1"/>
  <c r="H151" i="1"/>
  <c r="Q151" i="1"/>
  <c r="S151" i="1"/>
  <c r="AO151" i="1"/>
  <c r="BJ151" i="1"/>
  <c r="CE151" i="1"/>
  <c r="CZ151" i="1"/>
  <c r="DU151" i="1"/>
  <c r="G151" i="1"/>
  <c r="EP151" i="1"/>
  <c r="FK151" i="1"/>
  <c r="GF151" i="1"/>
  <c r="I152" i="1"/>
  <c r="J152" i="1"/>
  <c r="K152" i="1"/>
  <c r="L152" i="1"/>
  <c r="M152" i="1"/>
  <c r="N152" i="1"/>
  <c r="O152" i="1"/>
  <c r="P152" i="1"/>
  <c r="Q152" i="1"/>
  <c r="S152" i="1"/>
  <c r="AO152" i="1"/>
  <c r="BJ152" i="1"/>
  <c r="CE152" i="1"/>
  <c r="F152" i="1"/>
  <c r="CZ152" i="1"/>
  <c r="DU152" i="1"/>
  <c r="EP152" i="1"/>
  <c r="FK152" i="1"/>
  <c r="R152" i="1"/>
  <c r="GF152" i="1"/>
  <c r="I153" i="1"/>
  <c r="J153" i="1"/>
  <c r="K153" i="1"/>
  <c r="L153" i="1"/>
  <c r="M153" i="1"/>
  <c r="N153" i="1"/>
  <c r="O153" i="1"/>
  <c r="P153" i="1"/>
  <c r="H153" i="1"/>
  <c r="Q153" i="1"/>
  <c r="S153" i="1"/>
  <c r="AO153" i="1"/>
  <c r="BJ153" i="1"/>
  <c r="CE153" i="1"/>
  <c r="CZ153" i="1"/>
  <c r="DU153" i="1"/>
  <c r="EP153" i="1"/>
  <c r="FK153" i="1"/>
  <c r="GF153" i="1"/>
  <c r="I154" i="1"/>
  <c r="J154" i="1"/>
  <c r="K154" i="1"/>
  <c r="L154" i="1"/>
  <c r="M154" i="1"/>
  <c r="N154" i="1"/>
  <c r="O154" i="1"/>
  <c r="P154" i="1"/>
  <c r="Q154" i="1"/>
  <c r="S154" i="1"/>
  <c r="AO154" i="1"/>
  <c r="BJ154" i="1"/>
  <c r="R154" i="1"/>
  <c r="CE154" i="1"/>
  <c r="CZ154" i="1"/>
  <c r="DU154" i="1"/>
  <c r="EP154" i="1"/>
  <c r="FK154" i="1"/>
  <c r="GF154" i="1"/>
  <c r="I155" i="1"/>
  <c r="J155" i="1"/>
  <c r="K155" i="1"/>
  <c r="L155" i="1"/>
  <c r="M155" i="1"/>
  <c r="N155" i="1"/>
  <c r="O155" i="1"/>
  <c r="P155" i="1"/>
  <c r="H155" i="1"/>
  <c r="Q155" i="1"/>
  <c r="S155" i="1"/>
  <c r="AO155" i="1"/>
  <c r="BJ155" i="1"/>
  <c r="CE155" i="1"/>
  <c r="CZ155" i="1"/>
  <c r="G155" i="1"/>
  <c r="DU155" i="1"/>
  <c r="EP155" i="1"/>
  <c r="FK155" i="1"/>
  <c r="GF155" i="1"/>
  <c r="I156" i="1"/>
  <c r="J156" i="1"/>
  <c r="K156" i="1"/>
  <c r="L156" i="1"/>
  <c r="M156" i="1"/>
  <c r="N156" i="1"/>
  <c r="O156" i="1"/>
  <c r="P156" i="1"/>
  <c r="Q156" i="1"/>
  <c r="S156" i="1"/>
  <c r="AO156" i="1"/>
  <c r="BJ156" i="1"/>
  <c r="CE156" i="1"/>
  <c r="F156" i="1"/>
  <c r="CZ156" i="1"/>
  <c r="DU156" i="1"/>
  <c r="EP156" i="1"/>
  <c r="G156" i="1"/>
  <c r="FK156" i="1"/>
  <c r="R156" i="1"/>
  <c r="GF156" i="1"/>
  <c r="I157" i="1"/>
  <c r="H157" i="1"/>
  <c r="J157" i="1"/>
  <c r="K157" i="1"/>
  <c r="L157" i="1"/>
  <c r="M157" i="1"/>
  <c r="N157" i="1"/>
  <c r="O157" i="1"/>
  <c r="P157" i="1"/>
  <c r="Q157" i="1"/>
  <c r="S157" i="1"/>
  <c r="AO157" i="1"/>
  <c r="BJ157" i="1"/>
  <c r="CE157" i="1"/>
  <c r="CZ157" i="1"/>
  <c r="DU157" i="1"/>
  <c r="EP157" i="1"/>
  <c r="FK157" i="1"/>
  <c r="GF157" i="1"/>
  <c r="I158" i="1"/>
  <c r="J158" i="1"/>
  <c r="K158" i="1"/>
  <c r="L158" i="1"/>
  <c r="M158" i="1"/>
  <c r="N158" i="1"/>
  <c r="O158" i="1"/>
  <c r="P158" i="1"/>
  <c r="Q158" i="1"/>
  <c r="S158" i="1"/>
  <c r="AO158" i="1"/>
  <c r="BJ158" i="1"/>
  <c r="R158" i="1"/>
  <c r="CE158" i="1"/>
  <c r="CZ158" i="1"/>
  <c r="DU158" i="1"/>
  <c r="EP158" i="1"/>
  <c r="FK158" i="1"/>
  <c r="GF158" i="1"/>
  <c r="I159" i="1"/>
  <c r="J159" i="1"/>
  <c r="K159" i="1"/>
  <c r="L159" i="1"/>
  <c r="M159" i="1"/>
  <c r="N159" i="1"/>
  <c r="O159" i="1"/>
  <c r="P159" i="1"/>
  <c r="H159" i="1"/>
  <c r="Q159" i="1"/>
  <c r="S159" i="1"/>
  <c r="AO159" i="1"/>
  <c r="BJ159" i="1"/>
  <c r="CE159" i="1"/>
  <c r="CZ159" i="1"/>
  <c r="G159" i="1"/>
  <c r="DU159" i="1"/>
  <c r="EP159" i="1"/>
  <c r="FK159" i="1"/>
  <c r="GF159" i="1"/>
  <c r="I160" i="1"/>
  <c r="J160" i="1"/>
  <c r="K160" i="1"/>
  <c r="L160" i="1"/>
  <c r="M160" i="1"/>
  <c r="N160" i="1"/>
  <c r="O160" i="1"/>
  <c r="P160" i="1"/>
  <c r="Q160" i="1"/>
  <c r="S160" i="1"/>
  <c r="AO160" i="1"/>
  <c r="BJ160" i="1"/>
  <c r="CE160" i="1"/>
  <c r="F160" i="1"/>
  <c r="CZ160" i="1"/>
  <c r="DU160" i="1"/>
  <c r="EP160" i="1"/>
  <c r="G160" i="1"/>
  <c r="FK160" i="1"/>
  <c r="R160" i="1"/>
  <c r="GF160" i="1"/>
  <c r="I161" i="1"/>
  <c r="H161" i="1"/>
  <c r="J161" i="1"/>
  <c r="K161" i="1"/>
  <c r="L161" i="1"/>
  <c r="M161" i="1"/>
  <c r="N161" i="1"/>
  <c r="O161" i="1"/>
  <c r="P161" i="1"/>
  <c r="Q161" i="1"/>
  <c r="S161" i="1"/>
  <c r="AO161" i="1"/>
  <c r="BJ161" i="1"/>
  <c r="CE161" i="1"/>
  <c r="CZ161" i="1"/>
  <c r="DU161" i="1"/>
  <c r="EP161" i="1"/>
  <c r="FK161" i="1"/>
  <c r="GF161" i="1"/>
  <c r="I162" i="1"/>
  <c r="J162" i="1"/>
  <c r="K162" i="1"/>
  <c r="L162" i="1"/>
  <c r="M162" i="1"/>
  <c r="N162" i="1"/>
  <c r="O162" i="1"/>
  <c r="P162" i="1"/>
  <c r="Q162" i="1"/>
  <c r="S162" i="1"/>
  <c r="AO162" i="1"/>
  <c r="BJ162" i="1"/>
  <c r="F162" i="1"/>
  <c r="CE162" i="1"/>
  <c r="CZ162" i="1"/>
  <c r="DU162" i="1"/>
  <c r="EP162" i="1"/>
  <c r="FK162" i="1"/>
  <c r="GF162" i="1"/>
  <c r="I163" i="1"/>
  <c r="J163" i="1"/>
  <c r="K163" i="1"/>
  <c r="L163" i="1"/>
  <c r="M163" i="1"/>
  <c r="N163" i="1"/>
  <c r="O163" i="1"/>
  <c r="P163" i="1"/>
  <c r="H163" i="1"/>
  <c r="Q163" i="1"/>
  <c r="S163" i="1"/>
  <c r="AO163" i="1"/>
  <c r="BJ163" i="1"/>
  <c r="CE163" i="1"/>
  <c r="CZ163" i="1"/>
  <c r="G163" i="1"/>
  <c r="DU163" i="1"/>
  <c r="EP163" i="1"/>
  <c r="FK163" i="1"/>
  <c r="GF163" i="1"/>
  <c r="I164" i="1"/>
  <c r="J164" i="1"/>
  <c r="K164" i="1"/>
  <c r="L164" i="1"/>
  <c r="M164" i="1"/>
  <c r="N164" i="1"/>
  <c r="O164" i="1"/>
  <c r="P164" i="1"/>
  <c r="Q164" i="1"/>
  <c r="S164" i="1"/>
  <c r="AO164" i="1"/>
  <c r="BJ164" i="1"/>
  <c r="CE164" i="1"/>
  <c r="CZ164" i="1"/>
  <c r="F164" i="1"/>
  <c r="DU164" i="1"/>
  <c r="EP164" i="1"/>
  <c r="G164" i="1"/>
  <c r="FK164" i="1"/>
  <c r="R164" i="1"/>
  <c r="GF164" i="1"/>
  <c r="I165" i="1"/>
  <c r="H165" i="1"/>
  <c r="J165" i="1"/>
  <c r="K165" i="1"/>
  <c r="L165" i="1"/>
  <c r="M165" i="1"/>
  <c r="N165" i="1"/>
  <c r="O165" i="1"/>
  <c r="P165" i="1"/>
  <c r="Q165" i="1"/>
  <c r="S165" i="1"/>
  <c r="AO165" i="1"/>
  <c r="BJ165" i="1"/>
  <c r="CE165" i="1"/>
  <c r="CZ165" i="1"/>
  <c r="DU165" i="1"/>
  <c r="EP165" i="1"/>
  <c r="FK165" i="1"/>
  <c r="GF165" i="1"/>
  <c r="I166" i="1"/>
  <c r="J166" i="1"/>
  <c r="K166" i="1"/>
  <c r="L166" i="1"/>
  <c r="M166" i="1"/>
  <c r="N166" i="1"/>
  <c r="O166" i="1"/>
  <c r="P166" i="1"/>
  <c r="Q166" i="1"/>
  <c r="S166" i="1"/>
  <c r="AO166" i="1"/>
  <c r="BJ166" i="1"/>
  <c r="F166" i="1"/>
  <c r="CE166" i="1"/>
  <c r="CZ166" i="1"/>
  <c r="DU166" i="1"/>
  <c r="EP166" i="1"/>
  <c r="FK166" i="1"/>
  <c r="GF166" i="1"/>
  <c r="I167" i="1"/>
  <c r="J167" i="1"/>
  <c r="K167" i="1"/>
  <c r="L167" i="1"/>
  <c r="M167" i="1"/>
  <c r="N167" i="1"/>
  <c r="O167" i="1"/>
  <c r="P167" i="1"/>
  <c r="H167" i="1"/>
  <c r="Q167" i="1"/>
  <c r="S167" i="1"/>
  <c r="AO167" i="1"/>
  <c r="BJ167" i="1"/>
  <c r="CE167" i="1"/>
  <c r="CZ167" i="1"/>
  <c r="G167" i="1"/>
  <c r="DU167" i="1"/>
  <c r="EP167" i="1"/>
  <c r="FK167" i="1"/>
  <c r="GF167" i="1"/>
  <c r="I168" i="1"/>
  <c r="J168" i="1"/>
  <c r="K168" i="1"/>
  <c r="L168" i="1"/>
  <c r="M168" i="1"/>
  <c r="N168" i="1"/>
  <c r="O168" i="1"/>
  <c r="P168" i="1"/>
  <c r="Q168" i="1"/>
  <c r="S168" i="1"/>
  <c r="AO168" i="1"/>
  <c r="BJ168" i="1"/>
  <c r="CE168" i="1"/>
  <c r="CZ168" i="1"/>
  <c r="F168" i="1"/>
  <c r="DU168" i="1"/>
  <c r="EP168" i="1"/>
  <c r="FK168" i="1"/>
  <c r="R168" i="1"/>
  <c r="GF168" i="1"/>
  <c r="I169" i="1"/>
  <c r="H169" i="1"/>
  <c r="J169" i="1"/>
  <c r="K169" i="1"/>
  <c r="L169" i="1"/>
  <c r="M169" i="1"/>
  <c r="N169" i="1"/>
  <c r="O169" i="1"/>
  <c r="P169" i="1"/>
  <c r="Q169" i="1"/>
  <c r="S169" i="1"/>
  <c r="AO169" i="1"/>
  <c r="BJ169" i="1"/>
  <c r="CE169" i="1"/>
  <c r="CZ169" i="1"/>
  <c r="DU169" i="1"/>
  <c r="EP169" i="1"/>
  <c r="FK169" i="1"/>
  <c r="GF169" i="1"/>
  <c r="I170" i="1"/>
  <c r="J170" i="1"/>
  <c r="K170" i="1"/>
  <c r="L170" i="1"/>
  <c r="M170" i="1"/>
  <c r="N170" i="1"/>
  <c r="O170" i="1"/>
  <c r="P170" i="1"/>
  <c r="Q170" i="1"/>
  <c r="S170" i="1"/>
  <c r="AO170" i="1"/>
  <c r="BJ170" i="1"/>
  <c r="CE170" i="1"/>
  <c r="CZ170" i="1"/>
  <c r="DU170" i="1"/>
  <c r="EP170" i="1"/>
  <c r="FK170" i="1"/>
  <c r="GF170" i="1"/>
  <c r="G171" i="1"/>
  <c r="I171" i="1"/>
  <c r="J171" i="1"/>
  <c r="K171" i="1"/>
  <c r="L171" i="1"/>
  <c r="H171" i="1"/>
  <c r="M171" i="1"/>
  <c r="N171" i="1"/>
  <c r="O171" i="1"/>
  <c r="P171" i="1"/>
  <c r="Q171" i="1"/>
  <c r="S171" i="1"/>
  <c r="AO171" i="1"/>
  <c r="BJ171" i="1"/>
  <c r="CE171" i="1"/>
  <c r="CZ171" i="1"/>
  <c r="F171" i="1"/>
  <c r="DU171" i="1"/>
  <c r="EP171" i="1"/>
  <c r="FK171" i="1"/>
  <c r="GF171" i="1"/>
  <c r="I172" i="1"/>
  <c r="H172" i="1"/>
  <c r="J172" i="1"/>
  <c r="K172" i="1"/>
  <c r="L172" i="1"/>
  <c r="M172" i="1"/>
  <c r="N172" i="1"/>
  <c r="O172" i="1"/>
  <c r="P172" i="1"/>
  <c r="Q172" i="1"/>
  <c r="S172" i="1"/>
  <c r="AO172" i="1"/>
  <c r="BJ172" i="1"/>
  <c r="CE172" i="1"/>
  <c r="CZ172" i="1"/>
  <c r="F172" i="1"/>
  <c r="DU172" i="1"/>
  <c r="EP172" i="1"/>
  <c r="FK172" i="1"/>
  <c r="R172" i="1"/>
  <c r="GF172" i="1"/>
  <c r="I173" i="1"/>
  <c r="H173" i="1"/>
  <c r="J173" i="1"/>
  <c r="K173" i="1"/>
  <c r="L173" i="1"/>
  <c r="M173" i="1"/>
  <c r="N173" i="1"/>
  <c r="O173" i="1"/>
  <c r="P173" i="1"/>
  <c r="Q173" i="1"/>
  <c r="S173" i="1"/>
  <c r="AO173" i="1"/>
  <c r="F173" i="1"/>
  <c r="BJ173" i="1"/>
  <c r="CE173" i="1"/>
  <c r="CZ173" i="1"/>
  <c r="DU173" i="1"/>
  <c r="EP173" i="1"/>
  <c r="FK173" i="1"/>
  <c r="GF173" i="1"/>
  <c r="I174" i="1"/>
  <c r="H174" i="1"/>
  <c r="J174" i="1"/>
  <c r="K174" i="1"/>
  <c r="L174" i="1"/>
  <c r="M174" i="1"/>
  <c r="N174" i="1"/>
  <c r="O174" i="1"/>
  <c r="P174" i="1"/>
  <c r="Q174" i="1"/>
  <c r="S174" i="1"/>
  <c r="AO174" i="1"/>
  <c r="BJ174" i="1"/>
  <c r="CE174" i="1"/>
  <c r="CZ174" i="1"/>
  <c r="DU174" i="1"/>
  <c r="EP174" i="1"/>
  <c r="F174" i="1"/>
  <c r="FK174" i="1"/>
  <c r="GF174" i="1"/>
  <c r="I176" i="1"/>
  <c r="J176" i="1"/>
  <c r="K176" i="1"/>
  <c r="K177" i="1"/>
  <c r="L176" i="1"/>
  <c r="L177" i="1"/>
  <c r="M176" i="1"/>
  <c r="N176" i="1"/>
  <c r="O176" i="1"/>
  <c r="P176" i="1"/>
  <c r="Q176" i="1"/>
  <c r="S176" i="1"/>
  <c r="S177" i="1"/>
  <c r="AO176" i="1"/>
  <c r="R176" i="1"/>
  <c r="R177" i="1"/>
  <c r="BJ176" i="1"/>
  <c r="CE176" i="1"/>
  <c r="CE177" i="1"/>
  <c r="CZ176" i="1"/>
  <c r="DU176" i="1"/>
  <c r="DU177" i="1"/>
  <c r="EP176" i="1"/>
  <c r="FK176" i="1"/>
  <c r="GF176" i="1"/>
  <c r="GF177" i="1"/>
  <c r="I177" i="1"/>
  <c r="J177" i="1"/>
  <c r="M177" i="1"/>
  <c r="N177" i="1"/>
  <c r="O177" i="1"/>
  <c r="P177" i="1"/>
  <c r="Q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N181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F177" i="1"/>
  <c r="CG177" i="1"/>
  <c r="CH177" i="1"/>
  <c r="CI177" i="1"/>
  <c r="CJ177" i="1"/>
  <c r="CK177" i="1"/>
  <c r="CL177" i="1"/>
  <c r="CL181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G181" i="1"/>
  <c r="DH177" i="1"/>
  <c r="DI177" i="1"/>
  <c r="DJ177" i="1"/>
  <c r="DK177" i="1"/>
  <c r="DL177" i="1"/>
  <c r="DM177" i="1"/>
  <c r="DN177" i="1"/>
  <c r="DO177" i="1"/>
  <c r="DP177" i="1"/>
  <c r="DQ177" i="1"/>
  <c r="DR177" i="1"/>
  <c r="DS177" i="1"/>
  <c r="DT177" i="1"/>
  <c r="DV177" i="1"/>
  <c r="DW177" i="1"/>
  <c r="DX177" i="1"/>
  <c r="DY177" i="1"/>
  <c r="DZ177" i="1"/>
  <c r="EA177" i="1"/>
  <c r="EB177" i="1"/>
  <c r="EC177" i="1"/>
  <c r="ED177" i="1"/>
  <c r="EE177" i="1"/>
  <c r="EF177" i="1"/>
  <c r="EG177" i="1"/>
  <c r="EH177" i="1"/>
  <c r="EI177" i="1"/>
  <c r="EJ177" i="1"/>
  <c r="EK177" i="1"/>
  <c r="EL177" i="1"/>
  <c r="EM177" i="1"/>
  <c r="EN177" i="1"/>
  <c r="EO177" i="1"/>
  <c r="EO181" i="1"/>
  <c r="EP177" i="1"/>
  <c r="EQ177" i="1"/>
  <c r="ER177" i="1"/>
  <c r="ES177" i="1"/>
  <c r="ET177" i="1"/>
  <c r="EU177" i="1"/>
  <c r="EV177" i="1"/>
  <c r="EW177" i="1"/>
  <c r="EW181" i="1"/>
  <c r="EX177" i="1"/>
  <c r="EY177" i="1"/>
  <c r="EZ177" i="1"/>
  <c r="FA177" i="1"/>
  <c r="FB177" i="1"/>
  <c r="FC177" i="1"/>
  <c r="FD177" i="1"/>
  <c r="FE177" i="1"/>
  <c r="FF177" i="1"/>
  <c r="FG177" i="1"/>
  <c r="FH177" i="1"/>
  <c r="FI177" i="1"/>
  <c r="FJ177" i="1"/>
  <c r="FK177" i="1"/>
  <c r="FL177" i="1"/>
  <c r="FM177" i="1"/>
  <c r="FN177" i="1"/>
  <c r="FO177" i="1"/>
  <c r="FP177" i="1"/>
  <c r="FQ177" i="1"/>
  <c r="FR177" i="1"/>
  <c r="FS177" i="1"/>
  <c r="FT177" i="1"/>
  <c r="FU177" i="1"/>
  <c r="FV177" i="1"/>
  <c r="FW177" i="1"/>
  <c r="FX177" i="1"/>
  <c r="FY177" i="1"/>
  <c r="FZ177" i="1"/>
  <c r="GA177" i="1"/>
  <c r="GB177" i="1"/>
  <c r="GC177" i="1"/>
  <c r="GD177" i="1"/>
  <c r="GE177" i="1"/>
  <c r="I179" i="1"/>
  <c r="J179" i="1"/>
  <c r="H179" i="1"/>
  <c r="H180" i="1"/>
  <c r="K179" i="1"/>
  <c r="K180" i="1"/>
  <c r="L179" i="1"/>
  <c r="M179" i="1"/>
  <c r="N179" i="1"/>
  <c r="N180" i="1"/>
  <c r="O179" i="1"/>
  <c r="O180" i="1"/>
  <c r="P179" i="1"/>
  <c r="P180" i="1"/>
  <c r="Q179" i="1"/>
  <c r="S179" i="1"/>
  <c r="S180" i="1"/>
  <c r="AO179" i="1"/>
  <c r="BJ179" i="1"/>
  <c r="BJ180" i="1"/>
  <c r="CE179" i="1"/>
  <c r="F179" i="1"/>
  <c r="F180" i="1"/>
  <c r="CZ179" i="1"/>
  <c r="CZ180" i="1"/>
  <c r="DU179" i="1"/>
  <c r="G179" i="1"/>
  <c r="G180" i="1"/>
  <c r="EP179" i="1"/>
  <c r="FK179" i="1"/>
  <c r="FK180" i="1"/>
  <c r="GF179" i="1"/>
  <c r="GF180" i="1"/>
  <c r="I180" i="1"/>
  <c r="L180" i="1"/>
  <c r="M180" i="1"/>
  <c r="Q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EF180" i="1"/>
  <c r="EG180" i="1"/>
  <c r="EH180" i="1"/>
  <c r="EI180" i="1"/>
  <c r="EJ180" i="1"/>
  <c r="EK180" i="1"/>
  <c r="EL180" i="1"/>
  <c r="EM180" i="1"/>
  <c r="EN180" i="1"/>
  <c r="EO180" i="1"/>
  <c r="EP180" i="1"/>
  <c r="EQ180" i="1"/>
  <c r="ER180" i="1"/>
  <c r="ES180" i="1"/>
  <c r="ET180" i="1"/>
  <c r="EU180" i="1"/>
  <c r="EV180" i="1"/>
  <c r="EW180" i="1"/>
  <c r="EX180" i="1"/>
  <c r="EY180" i="1"/>
  <c r="EZ180" i="1"/>
  <c r="FA180" i="1"/>
  <c r="FB180" i="1"/>
  <c r="FC180" i="1"/>
  <c r="FD180" i="1"/>
  <c r="FE180" i="1"/>
  <c r="FF180" i="1"/>
  <c r="FG180" i="1"/>
  <c r="FH180" i="1"/>
  <c r="FI180" i="1"/>
  <c r="FJ180" i="1"/>
  <c r="FL180" i="1"/>
  <c r="FM180" i="1"/>
  <c r="FN180" i="1"/>
  <c r="FO180" i="1"/>
  <c r="FP180" i="1"/>
  <c r="FQ180" i="1"/>
  <c r="FR180" i="1"/>
  <c r="FS180" i="1"/>
  <c r="FT180" i="1"/>
  <c r="FU180" i="1"/>
  <c r="FV180" i="1"/>
  <c r="FW180" i="1"/>
  <c r="FX180" i="1"/>
  <c r="FY180" i="1"/>
  <c r="FZ180" i="1"/>
  <c r="GA180" i="1"/>
  <c r="GB180" i="1"/>
  <c r="GC180" i="1"/>
  <c r="GD180" i="1"/>
  <c r="GE180" i="1"/>
  <c r="O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Q181" i="1"/>
  <c r="AR181" i="1"/>
  <c r="AS181" i="1"/>
  <c r="AT181" i="1"/>
  <c r="AU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L181" i="1"/>
  <c r="BM181" i="1"/>
  <c r="BN181" i="1"/>
  <c r="BO181" i="1"/>
  <c r="BP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G181" i="1"/>
  <c r="CH181" i="1"/>
  <c r="CI181" i="1"/>
  <c r="CJ181" i="1"/>
  <c r="CK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DA181" i="1"/>
  <c r="DB181" i="1"/>
  <c r="DC181" i="1"/>
  <c r="DD181" i="1"/>
  <c r="DE181" i="1"/>
  <c r="DF181" i="1"/>
  <c r="DH181" i="1"/>
  <c r="DI181" i="1"/>
  <c r="DK181" i="1"/>
  <c r="DL181" i="1"/>
  <c r="DM181" i="1"/>
  <c r="DN181" i="1"/>
  <c r="DO181" i="1"/>
  <c r="DP181" i="1"/>
  <c r="DQ181" i="1"/>
  <c r="DR181" i="1"/>
  <c r="DS181" i="1"/>
  <c r="DT181" i="1"/>
  <c r="DV181" i="1"/>
  <c r="DW181" i="1"/>
  <c r="DX181" i="1"/>
  <c r="DY181" i="1"/>
  <c r="DZ181" i="1"/>
  <c r="EA181" i="1"/>
  <c r="EB181" i="1"/>
  <c r="EC181" i="1"/>
  <c r="ED181" i="1"/>
  <c r="EE181" i="1"/>
  <c r="EF181" i="1"/>
  <c r="EG181" i="1"/>
  <c r="EH181" i="1"/>
  <c r="EI181" i="1"/>
  <c r="EJ181" i="1"/>
  <c r="EK181" i="1"/>
  <c r="EL181" i="1"/>
  <c r="EM181" i="1"/>
  <c r="EN181" i="1"/>
  <c r="EQ181" i="1"/>
  <c r="ER181" i="1"/>
  <c r="ET181" i="1"/>
  <c r="EU181" i="1"/>
  <c r="EV181" i="1"/>
  <c r="EX181" i="1"/>
  <c r="EY181" i="1"/>
  <c r="FA181" i="1"/>
  <c r="FB181" i="1"/>
  <c r="FC181" i="1"/>
  <c r="FD181" i="1"/>
  <c r="FE181" i="1"/>
  <c r="FF181" i="1"/>
  <c r="FG181" i="1"/>
  <c r="FH181" i="1"/>
  <c r="FI181" i="1"/>
  <c r="FJ181" i="1"/>
  <c r="FL181" i="1"/>
  <c r="FM181" i="1"/>
  <c r="FN181" i="1"/>
  <c r="FO181" i="1"/>
  <c r="FP181" i="1"/>
  <c r="FQ181" i="1"/>
  <c r="FR181" i="1"/>
  <c r="FS181" i="1"/>
  <c r="FT181" i="1"/>
  <c r="FU181" i="1"/>
  <c r="FV181" i="1"/>
  <c r="FW181" i="1"/>
  <c r="FX181" i="1"/>
  <c r="FY181" i="1"/>
  <c r="FZ181" i="1"/>
  <c r="GA181" i="1"/>
  <c r="GB181" i="1"/>
  <c r="GC181" i="1"/>
  <c r="GD181" i="1"/>
  <c r="GE181" i="1"/>
  <c r="H37" i="1"/>
  <c r="R179" i="1"/>
  <c r="R180" i="1"/>
  <c r="G170" i="1"/>
  <c r="G150" i="1"/>
  <c r="F143" i="1"/>
  <c r="G143" i="1"/>
  <c r="H92" i="1"/>
  <c r="G166" i="1"/>
  <c r="G162" i="1"/>
  <c r="G158" i="1"/>
  <c r="G154" i="1"/>
  <c r="R148" i="1"/>
  <c r="H144" i="1"/>
  <c r="H110" i="1"/>
  <c r="N99" i="1"/>
  <c r="F55" i="1"/>
  <c r="G55" i="1"/>
  <c r="R55" i="1"/>
  <c r="F42" i="1"/>
  <c r="G42" i="1"/>
  <c r="R42" i="1"/>
  <c r="H176" i="1"/>
  <c r="H177" i="1"/>
  <c r="R173" i="1"/>
  <c r="G172" i="1"/>
  <c r="R170" i="1"/>
  <c r="R150" i="1"/>
  <c r="H148" i="1"/>
  <c r="F126" i="1"/>
  <c r="R166" i="1"/>
  <c r="H164" i="1"/>
  <c r="R162" i="1"/>
  <c r="F145" i="1"/>
  <c r="G145" i="1"/>
  <c r="R145" i="1"/>
  <c r="H137" i="1"/>
  <c r="H54" i="1"/>
  <c r="G176" i="1"/>
  <c r="G177" i="1"/>
  <c r="H168" i="1"/>
  <c r="H160" i="1"/>
  <c r="R147" i="1"/>
  <c r="F147" i="1"/>
  <c r="F176" i="1"/>
  <c r="F177" i="1"/>
  <c r="G174" i="1"/>
  <c r="F170" i="1"/>
  <c r="F169" i="1"/>
  <c r="G169" i="1"/>
  <c r="G168" i="1"/>
  <c r="H166" i="1"/>
  <c r="H162" i="1"/>
  <c r="H158" i="1"/>
  <c r="H154" i="1"/>
  <c r="R151" i="1"/>
  <c r="F151" i="1"/>
  <c r="F149" i="1"/>
  <c r="G149" i="1"/>
  <c r="R149" i="1"/>
  <c r="G144" i="1"/>
  <c r="H143" i="1"/>
  <c r="F138" i="1"/>
  <c r="R133" i="1"/>
  <c r="F133" i="1"/>
  <c r="R130" i="1"/>
  <c r="G79" i="1"/>
  <c r="F70" i="1"/>
  <c r="G70" i="1"/>
  <c r="R70" i="1"/>
  <c r="R37" i="1"/>
  <c r="H170" i="1"/>
  <c r="H152" i="1"/>
  <c r="H150" i="1"/>
  <c r="G173" i="1"/>
  <c r="R167" i="1"/>
  <c r="F167" i="1"/>
  <c r="F165" i="1"/>
  <c r="G165" i="1"/>
  <c r="R165" i="1"/>
  <c r="R163" i="1"/>
  <c r="F163" i="1"/>
  <c r="F161" i="1"/>
  <c r="G161" i="1"/>
  <c r="R161" i="1"/>
  <c r="R159" i="1"/>
  <c r="F159" i="1"/>
  <c r="F158" i="1"/>
  <c r="F157" i="1"/>
  <c r="G157" i="1"/>
  <c r="R157" i="1"/>
  <c r="R155" i="1"/>
  <c r="F155" i="1"/>
  <c r="F154" i="1"/>
  <c r="F153" i="1"/>
  <c r="G153" i="1"/>
  <c r="R153" i="1"/>
  <c r="G148" i="1"/>
  <c r="R131" i="1"/>
  <c r="H112" i="1"/>
  <c r="R67" i="1"/>
  <c r="H31" i="1"/>
  <c r="M59" i="1"/>
  <c r="H122" i="1"/>
  <c r="J180" i="1"/>
  <c r="R171" i="1"/>
  <c r="H156" i="1"/>
  <c r="R143" i="1"/>
  <c r="R174" i="1"/>
  <c r="R169" i="1"/>
  <c r="G152" i="1"/>
  <c r="H142" i="1"/>
  <c r="H130" i="1"/>
  <c r="H126" i="1"/>
  <c r="R114" i="1"/>
  <c r="H111" i="1"/>
  <c r="F83" i="1"/>
  <c r="G83" i="1"/>
  <c r="R83" i="1"/>
  <c r="L99" i="1"/>
  <c r="EZ99" i="1"/>
  <c r="EZ181" i="1"/>
  <c r="M62" i="1"/>
  <c r="F62" i="1"/>
  <c r="G62" i="1"/>
  <c r="AO99" i="1"/>
  <c r="R62" i="1"/>
  <c r="H140" i="1"/>
  <c r="R137" i="1"/>
  <c r="F130" i="1"/>
  <c r="F128" i="1"/>
  <c r="H125" i="1"/>
  <c r="H118" i="1"/>
  <c r="R111" i="1"/>
  <c r="F109" i="1"/>
  <c r="H107" i="1"/>
  <c r="H97" i="1"/>
  <c r="F94" i="1"/>
  <c r="G75" i="1"/>
  <c r="H66" i="1"/>
  <c r="CZ99" i="1"/>
  <c r="H64" i="1"/>
  <c r="FK99" i="1"/>
  <c r="K99" i="1"/>
  <c r="F56" i="1"/>
  <c r="CE54" i="1"/>
  <c r="CE59" i="1"/>
  <c r="BQ59" i="1"/>
  <c r="BQ181" i="1"/>
  <c r="G47" i="1"/>
  <c r="F33" i="1"/>
  <c r="R31" i="1"/>
  <c r="BJ59" i="1"/>
  <c r="G24" i="1"/>
  <c r="F22" i="1"/>
  <c r="G22" i="1"/>
  <c r="R22" i="1"/>
  <c r="H19" i="1"/>
  <c r="I26" i="1"/>
  <c r="R141" i="1"/>
  <c r="H133" i="1"/>
  <c r="G130" i="1"/>
  <c r="H114" i="1"/>
  <c r="R113" i="1"/>
  <c r="H83" i="1"/>
  <c r="F78" i="1"/>
  <c r="G78" i="1"/>
  <c r="R78" i="1"/>
  <c r="H70" i="1"/>
  <c r="H62" i="1"/>
  <c r="I99" i="1"/>
  <c r="GF99" i="1"/>
  <c r="J53" i="1"/>
  <c r="G51" i="1"/>
  <c r="R47" i="1"/>
  <c r="H47" i="1"/>
  <c r="H42" i="1"/>
  <c r="L59" i="1"/>
  <c r="L181" i="1"/>
  <c r="F29" i="1"/>
  <c r="R24" i="1"/>
  <c r="P26" i="1"/>
  <c r="M26" i="1"/>
  <c r="G97" i="1"/>
  <c r="F96" i="1"/>
  <c r="H94" i="1"/>
  <c r="R92" i="1"/>
  <c r="BK99" i="1"/>
  <c r="I69" i="1"/>
  <c r="H69" i="1"/>
  <c r="H53" i="1"/>
  <c r="H49" i="1"/>
  <c r="F38" i="1"/>
  <c r="G38" i="1"/>
  <c r="R38" i="1"/>
  <c r="P59" i="1"/>
  <c r="H36" i="1"/>
  <c r="H33" i="1"/>
  <c r="F31" i="1"/>
  <c r="CE26" i="1"/>
  <c r="H141" i="1"/>
  <c r="G138" i="1"/>
  <c r="G137" i="1"/>
  <c r="R134" i="1"/>
  <c r="F132" i="1"/>
  <c r="G132" i="1"/>
  <c r="G131" i="1"/>
  <c r="F129" i="1"/>
  <c r="H127" i="1"/>
  <c r="R126" i="1"/>
  <c r="H124" i="1"/>
  <c r="F122" i="1"/>
  <c r="F116" i="1"/>
  <c r="H106" i="1"/>
  <c r="R105" i="1"/>
  <c r="H105" i="1"/>
  <c r="F98" i="1"/>
  <c r="G98" i="1"/>
  <c r="R98" i="1"/>
  <c r="F97" i="1"/>
  <c r="J96" i="1"/>
  <c r="ES99" i="1"/>
  <c r="H93" i="1"/>
  <c r="H90" i="1"/>
  <c r="G86" i="1"/>
  <c r="G84" i="1"/>
  <c r="H78" i="1"/>
  <c r="G76" i="1"/>
  <c r="H75" i="1"/>
  <c r="G73" i="1"/>
  <c r="G71" i="1"/>
  <c r="F69" i="1"/>
  <c r="H68" i="1"/>
  <c r="Q99" i="1"/>
  <c r="Q181" i="1"/>
  <c r="H65" i="1"/>
  <c r="R64" i="1"/>
  <c r="J99" i="1"/>
  <c r="H57" i="1"/>
  <c r="R54" i="1"/>
  <c r="F52" i="1"/>
  <c r="G43" i="1"/>
  <c r="DU59" i="1"/>
  <c r="F34" i="1"/>
  <c r="H32" i="1"/>
  <c r="CZ59" i="1"/>
  <c r="H30" i="1"/>
  <c r="H29" i="1"/>
  <c r="K59" i="1"/>
  <c r="K181" i="1"/>
  <c r="R25" i="1"/>
  <c r="F17" i="1"/>
  <c r="F144" i="1"/>
  <c r="G142" i="1"/>
  <c r="G141" i="1"/>
  <c r="R138" i="1"/>
  <c r="F137" i="1"/>
  <c r="F136" i="1"/>
  <c r="G136" i="1"/>
  <c r="G135" i="1"/>
  <c r="R127" i="1"/>
  <c r="F125" i="1"/>
  <c r="H123" i="1"/>
  <c r="R122" i="1"/>
  <c r="H120" i="1"/>
  <c r="F118" i="1"/>
  <c r="F112" i="1"/>
  <c r="H102" i="1"/>
  <c r="R101" i="1"/>
  <c r="H96" i="1"/>
  <c r="AV99" i="1"/>
  <c r="AV181" i="1"/>
  <c r="BJ95" i="1"/>
  <c r="R93" i="1"/>
  <c r="G92" i="1"/>
  <c r="F91" i="1"/>
  <c r="H89" i="1"/>
  <c r="F87" i="1"/>
  <c r="G87" i="1"/>
  <c r="R87" i="1"/>
  <c r="F86" i="1"/>
  <c r="H82" i="1"/>
  <c r="R81" i="1"/>
  <c r="M80" i="1"/>
  <c r="H80" i="1"/>
  <c r="DJ99" i="1"/>
  <c r="DJ181" i="1"/>
  <c r="F74" i="1"/>
  <c r="G74" i="1"/>
  <c r="R74" i="1"/>
  <c r="F73" i="1"/>
  <c r="P99" i="1"/>
  <c r="H72" i="1"/>
  <c r="R69" i="1"/>
  <c r="S68" i="1"/>
  <c r="S99" i="1"/>
  <c r="CE68" i="1"/>
  <c r="R68" i="1"/>
  <c r="CD99" i="1"/>
  <c r="CD181" i="1"/>
  <c r="EP99" i="1"/>
  <c r="EP181" i="1"/>
  <c r="H63" i="1"/>
  <c r="G53" i="1"/>
  <c r="ES59" i="1"/>
  <c r="ES181" i="1"/>
  <c r="J52" i="1"/>
  <c r="J59" i="1"/>
  <c r="J181" i="1"/>
  <c r="F51" i="1"/>
  <c r="G50" i="1"/>
  <c r="I48" i="1"/>
  <c r="H48" i="1"/>
  <c r="CF59" i="1"/>
  <c r="CF181" i="1"/>
  <c r="F46" i="1"/>
  <c r="G46" i="1"/>
  <c r="R46" i="1"/>
  <c r="R43" i="1"/>
  <c r="H43" i="1"/>
  <c r="H41" i="1"/>
  <c r="N59" i="1"/>
  <c r="H38" i="1"/>
  <c r="F37" i="1"/>
  <c r="G36" i="1"/>
  <c r="R32" i="1"/>
  <c r="F30" i="1"/>
  <c r="GF59" i="1"/>
  <c r="F23" i="1"/>
  <c r="G23" i="1"/>
  <c r="R23" i="1"/>
  <c r="FK26" i="1"/>
  <c r="FK181" i="1"/>
  <c r="F19" i="1"/>
  <c r="R142" i="1"/>
  <c r="F141" i="1"/>
  <c r="F140" i="1"/>
  <c r="G140" i="1"/>
  <c r="G139" i="1"/>
  <c r="R132" i="1"/>
  <c r="R129" i="1"/>
  <c r="R123" i="1"/>
  <c r="F121" i="1"/>
  <c r="H119" i="1"/>
  <c r="R118" i="1"/>
  <c r="H116" i="1"/>
  <c r="F114" i="1"/>
  <c r="F108" i="1"/>
  <c r="H98" i="1"/>
  <c r="H95" i="1"/>
  <c r="H91" i="1"/>
  <c r="R89" i="1"/>
  <c r="H88" i="1"/>
  <c r="H71" i="1"/>
  <c r="H56" i="1"/>
  <c r="H52" i="1"/>
  <c r="G48" i="1"/>
  <c r="R36" i="1"/>
  <c r="H35" i="1"/>
  <c r="R34" i="1"/>
  <c r="R28" i="1"/>
  <c r="H28" i="1"/>
  <c r="F25" i="1"/>
  <c r="N21" i="1"/>
  <c r="N26" i="1"/>
  <c r="N181" i="1"/>
  <c r="DU26" i="1"/>
  <c r="DU181" i="1"/>
  <c r="CZ26" i="1"/>
  <c r="CZ181" i="1"/>
  <c r="H17" i="1"/>
  <c r="G54" i="1"/>
  <c r="G25" i="1"/>
  <c r="G20" i="1"/>
  <c r="G126" i="1"/>
  <c r="G122" i="1"/>
  <c r="G118" i="1"/>
  <c r="G114" i="1"/>
  <c r="R96" i="1"/>
  <c r="F85" i="1"/>
  <c r="F81" i="1"/>
  <c r="F76" i="1"/>
  <c r="F72" i="1"/>
  <c r="CE67" i="1"/>
  <c r="CE99" i="1"/>
  <c r="F58" i="1"/>
  <c r="S55" i="1"/>
  <c r="S59" i="1"/>
  <c r="S181" i="1"/>
  <c r="F54" i="1"/>
  <c r="R52" i="1"/>
  <c r="F50" i="1"/>
  <c r="F48" i="1"/>
  <c r="F44" i="1"/>
  <c r="F40" i="1"/>
  <c r="AO35" i="1"/>
  <c r="G31" i="1"/>
  <c r="AO19" i="1"/>
  <c r="G19" i="1"/>
  <c r="R128" i="1"/>
  <c r="R124" i="1"/>
  <c r="R120" i="1"/>
  <c r="R116" i="1"/>
  <c r="R112" i="1"/>
  <c r="R108" i="1"/>
  <c r="R104" i="1"/>
  <c r="R94" i="1"/>
  <c r="F92" i="1"/>
  <c r="R90" i="1"/>
  <c r="F65" i="1"/>
  <c r="BK59" i="1"/>
  <c r="BK181" i="1"/>
  <c r="G37" i="1"/>
  <c r="R33" i="1"/>
  <c r="R29" i="1"/>
  <c r="CY26" i="1"/>
  <c r="CY181" i="1"/>
  <c r="G21" i="1"/>
  <c r="R17" i="1"/>
  <c r="AP99" i="1"/>
  <c r="AP181" i="1"/>
  <c r="G93" i="1"/>
  <c r="G89" i="1"/>
  <c r="R88" i="1"/>
  <c r="R84" i="1"/>
  <c r="G80" i="1"/>
  <c r="R79" i="1"/>
  <c r="R75" i="1"/>
  <c r="R71" i="1"/>
  <c r="G66" i="1"/>
  <c r="G61" i="1"/>
  <c r="G32" i="1"/>
  <c r="G28" i="1"/>
  <c r="G96" i="1"/>
  <c r="G52" i="1"/>
  <c r="G128" i="1"/>
  <c r="G124" i="1"/>
  <c r="G120" i="1"/>
  <c r="G116" i="1"/>
  <c r="G112" i="1"/>
  <c r="G108" i="1"/>
  <c r="G104" i="1"/>
  <c r="G94" i="1"/>
  <c r="G90" i="1"/>
  <c r="G33" i="1"/>
  <c r="G29" i="1"/>
  <c r="CZ21" i="1"/>
  <c r="R21" i="1"/>
  <c r="G17" i="1"/>
  <c r="H99" i="1"/>
  <c r="CE181" i="1"/>
  <c r="F68" i="1"/>
  <c r="G67" i="1"/>
  <c r="G99" i="1"/>
  <c r="R95" i="1"/>
  <c r="R99" i="1"/>
  <c r="G95" i="1"/>
  <c r="M99" i="1"/>
  <c r="F67" i="1"/>
  <c r="F99" i="1"/>
  <c r="R35" i="1"/>
  <c r="R59" i="1"/>
  <c r="AO59" i="1"/>
  <c r="M181" i="1"/>
  <c r="H59" i="1"/>
  <c r="F35" i="1"/>
  <c r="F59" i="1"/>
  <c r="P181" i="1"/>
  <c r="R19" i="1"/>
  <c r="AO26" i="1"/>
  <c r="AO181" i="1"/>
  <c r="H21" i="1"/>
  <c r="H26" i="1"/>
  <c r="H181" i="1"/>
  <c r="G26" i="1"/>
  <c r="F95" i="1"/>
  <c r="GF181" i="1"/>
  <c r="I59" i="1"/>
  <c r="I181" i="1"/>
  <c r="G68" i="1"/>
  <c r="R26" i="1"/>
  <c r="G35" i="1"/>
  <c r="G59" i="1"/>
  <c r="F21" i="1"/>
  <c r="F26" i="1"/>
  <c r="BJ99" i="1"/>
  <c r="BJ181" i="1"/>
  <c r="F181" i="1"/>
  <c r="G181" i="1"/>
  <c r="R181" i="1"/>
</calcChain>
</file>

<file path=xl/sharedStrings.xml><?xml version="1.0" encoding="utf-8"?>
<sst xmlns="http://schemas.openxmlformats.org/spreadsheetml/2006/main" count="799" uniqueCount="368">
  <si>
    <t>Wydział Biotechnologii i Hodowli Zwierząt</t>
  </si>
  <si>
    <t>Nazwa kierunku studiów</t>
  </si>
  <si>
    <t>Kynologia</t>
  </si>
  <si>
    <t>Dziedziny nauki</t>
  </si>
  <si>
    <t>dziedzina nauk rolniczych</t>
  </si>
  <si>
    <t>Dyscypliny naukowe</t>
  </si>
  <si>
    <t>zootechnika i rybactwo (100%)</t>
  </si>
  <si>
    <t>Profil kształcenia</t>
  </si>
  <si>
    <t>praktyczny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</si>
  <si>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</si>
  <si>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</si>
  <si>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</si>
  <si>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</si>
  <si>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</si>
  <si>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</si>
  <si>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</si>
  <si>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</si>
  <si>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</si>
  <si>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Kn_1P_N_2021_2022_Z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</si>
  <si>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</si>
  <si>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</si>
  <si>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</si>
  <si>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</si>
  <si>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</si>
  <si>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</si>
  <si>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</si>
  <si>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</si>
  <si>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</si>
  <si>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</si>
  <si>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</si>
  <si>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</si>
  <si>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</si>
  <si>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</si>
  <si>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</si>
  <si>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</si>
  <si>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</si>
  <si>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SD</t>
  </si>
  <si>
    <t>L</t>
  </si>
  <si>
    <t>LK</t>
  </si>
  <si>
    <t>PD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</si>
  <si>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</si>
  <si>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</si>
  <si>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</si>
  <si>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</si>
  <si>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</si>
  <si>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</si>
  <si>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</si>
  <si>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</si>
  <si>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</si>
  <si>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</si>
  <si>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</si>
  <si>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</si>
  <si>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</si>
  <si>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</si>
  <si>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</si>
  <si>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</si>
  <si>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</si>
  <si>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</si>
  <si>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</si>
  <si>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</si>
  <si>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</si>
  <si>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</si>
  <si>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Prawo pracy</t>
  </si>
  <si>
    <t>A02.1</t>
  </si>
  <si>
    <t>Wybrane elementy higieny człowieka</t>
  </si>
  <si>
    <t>Blok obieralny 1</t>
  </si>
  <si>
    <t>A04</t>
  </si>
  <si>
    <t>Podstawy ekonomii i zarządzania</t>
  </si>
  <si>
    <t>Blok obieralny 5</t>
  </si>
  <si>
    <t>e</t>
  </si>
  <si>
    <t>Blok obieralny 6</t>
  </si>
  <si>
    <t>A07</t>
  </si>
  <si>
    <t>Podstawy informacji naukowej</t>
  </si>
  <si>
    <t>B08</t>
  </si>
  <si>
    <t>Bezpieczeństwo i higiena pracy</t>
  </si>
  <si>
    <t>B09</t>
  </si>
  <si>
    <t>Ochrona własności intelektualnej</t>
  </si>
  <si>
    <t>Razem</t>
  </si>
  <si>
    <t>Moduły/Przedmioty kształcenia podstawowego</t>
  </si>
  <si>
    <t>B01</t>
  </si>
  <si>
    <t>Biologia ogólna</t>
  </si>
  <si>
    <t>B02</t>
  </si>
  <si>
    <t>Biofizyka</t>
  </si>
  <si>
    <t>B03</t>
  </si>
  <si>
    <t>Chemia</t>
  </si>
  <si>
    <t>B04</t>
  </si>
  <si>
    <t>Zoologia</t>
  </si>
  <si>
    <t>B05</t>
  </si>
  <si>
    <t>Statystyka matematyczna</t>
  </si>
  <si>
    <t>B06</t>
  </si>
  <si>
    <t>Informatyka</t>
  </si>
  <si>
    <t>B07</t>
  </si>
  <si>
    <t>Tworzenie grafiki prezentacyjnej i stron WWW</t>
  </si>
  <si>
    <t>Blok obieralny 2</t>
  </si>
  <si>
    <t>B12</t>
  </si>
  <si>
    <t>Genetyka ogólna</t>
  </si>
  <si>
    <t>B13</t>
  </si>
  <si>
    <t>Anatomia zwierząt</t>
  </si>
  <si>
    <t>B14</t>
  </si>
  <si>
    <t>Biochemia</t>
  </si>
  <si>
    <t>B15</t>
  </si>
  <si>
    <t>Mikrobiologia</t>
  </si>
  <si>
    <t>B16</t>
  </si>
  <si>
    <t>Ekologia</t>
  </si>
  <si>
    <t>B17</t>
  </si>
  <si>
    <t>Fizjologia zwierząt</t>
  </si>
  <si>
    <t>B18</t>
  </si>
  <si>
    <t>Profilaktyka chorób środowiskowych i odzwierzęcych</t>
  </si>
  <si>
    <t>B19</t>
  </si>
  <si>
    <t>Endokrynologia</t>
  </si>
  <si>
    <t>B20</t>
  </si>
  <si>
    <t>Podstawy biologii rozrodu i rozwoju zwierząt</t>
  </si>
  <si>
    <t>B21</t>
  </si>
  <si>
    <t>Diagnostyka laboratoryjna</t>
  </si>
  <si>
    <t>B22</t>
  </si>
  <si>
    <t>Parazytologia weterynaryjna</t>
  </si>
  <si>
    <t>B23</t>
  </si>
  <si>
    <t>Psychologia zwierząt</t>
  </si>
  <si>
    <t>Blok obieralny 11</t>
  </si>
  <si>
    <t>B25</t>
  </si>
  <si>
    <t>Immunologia i immunoprofilaktyka weterynaryjna</t>
  </si>
  <si>
    <t>B26</t>
  </si>
  <si>
    <t>Dobrostan zwierząt</t>
  </si>
  <si>
    <t>C13</t>
  </si>
  <si>
    <t>Etologia i behawior</t>
  </si>
  <si>
    <t>Blok obieralny 20</t>
  </si>
  <si>
    <t>Blok obieralny 13</t>
  </si>
  <si>
    <t>Blok obieralny 10</t>
  </si>
  <si>
    <t>Blok obieralny 15</t>
  </si>
  <si>
    <t>Blok obieralny 16</t>
  </si>
  <si>
    <t>C37</t>
  </si>
  <si>
    <t>Diagnostyka ultrasonograficzna psów</t>
  </si>
  <si>
    <t>C38</t>
  </si>
  <si>
    <t>Dogoterapia</t>
  </si>
  <si>
    <t>Moduły/Przedmioty kształcenia kierunkowego</t>
  </si>
  <si>
    <t>C01</t>
  </si>
  <si>
    <t>Psy rasowe</t>
  </si>
  <si>
    <t>Blok obieralny 18</t>
  </si>
  <si>
    <t>Blok obieralny 4</t>
  </si>
  <si>
    <t>C05</t>
  </si>
  <si>
    <t>Kierunki użytkowania psów</t>
  </si>
  <si>
    <t>C06</t>
  </si>
  <si>
    <t>Genetyka psów</t>
  </si>
  <si>
    <t>C07</t>
  </si>
  <si>
    <t>Żywienie psów</t>
  </si>
  <si>
    <t>Blok obieralny 7</t>
  </si>
  <si>
    <t>Blok obieralny 8</t>
  </si>
  <si>
    <t>Blok obieralny 9</t>
  </si>
  <si>
    <t>C11</t>
  </si>
  <si>
    <t>Mutacje genetyczne u psów</t>
  </si>
  <si>
    <t>C12</t>
  </si>
  <si>
    <t>Kierowanie rozrodem, diagnostyka andrologiczna i ginekologiczna psów</t>
  </si>
  <si>
    <t>C15</t>
  </si>
  <si>
    <t>Higiena i profilaktyka w chowie i hodowli psów</t>
  </si>
  <si>
    <t>C16</t>
  </si>
  <si>
    <t>Położnictwo psów</t>
  </si>
  <si>
    <t>C17</t>
  </si>
  <si>
    <t>Grzybice psów</t>
  </si>
  <si>
    <t>C18</t>
  </si>
  <si>
    <t>Najczęstsze zatrucia u psów</t>
  </si>
  <si>
    <t>C19</t>
  </si>
  <si>
    <t>Wykorzystanie diagnostyki molekularnej w chowie i hodowli psów</t>
  </si>
  <si>
    <t>C20</t>
  </si>
  <si>
    <t>Rehabilitacja psów</t>
  </si>
  <si>
    <t>C21</t>
  </si>
  <si>
    <t>Podstawy szkolenia psów</t>
  </si>
  <si>
    <t>Blok obieralny 12</t>
  </si>
  <si>
    <t>Blok obieralny 14</t>
  </si>
  <si>
    <t>C25</t>
  </si>
  <si>
    <t>Podstawy biochemii klinicznej psów</t>
  </si>
  <si>
    <t>C26</t>
  </si>
  <si>
    <t>Profilaktyka i patologia w rozrodzie psów</t>
  </si>
  <si>
    <t>C27</t>
  </si>
  <si>
    <t>Pies w sporcie i rekreacji</t>
  </si>
  <si>
    <t>C28</t>
  </si>
  <si>
    <t>Szkolenie szczeniąt i psów młodych</t>
  </si>
  <si>
    <t>C29</t>
  </si>
  <si>
    <t>Nowotwory u psów</t>
  </si>
  <si>
    <t>C30</t>
  </si>
  <si>
    <t>Organizacje i związki kynologiczne</t>
  </si>
  <si>
    <t>C31</t>
  </si>
  <si>
    <t>Agresja u psów</t>
  </si>
  <si>
    <t>Blok obieralny 17</t>
  </si>
  <si>
    <t>C36</t>
  </si>
  <si>
    <t>Warsztaty dyplomowe</t>
  </si>
  <si>
    <t>C39</t>
  </si>
  <si>
    <t>Szkolenie psów stróżujących i obronnych</t>
  </si>
  <si>
    <t>C40</t>
  </si>
  <si>
    <t>Układanie psów myśliwskich</t>
  </si>
  <si>
    <t>C41</t>
  </si>
  <si>
    <t>Szkolenie psów przewodników osób niewidomych</t>
  </si>
  <si>
    <t>C42</t>
  </si>
  <si>
    <t>Układanie psów pasterskich</t>
  </si>
  <si>
    <t>C43</t>
  </si>
  <si>
    <t>Szkolenie psów ratowniczych</t>
  </si>
  <si>
    <t>Blok obieralny 3</t>
  </si>
  <si>
    <t>Blok obieralny 19</t>
  </si>
  <si>
    <t>C46</t>
  </si>
  <si>
    <t>Seminarium inżynierskie</t>
  </si>
  <si>
    <t>C47</t>
  </si>
  <si>
    <t>Praca dyplomowa</t>
  </si>
  <si>
    <t>Moduły/Przedmioty obieralne</t>
  </si>
  <si>
    <t>A03.1</t>
  </si>
  <si>
    <t>Filozofia</t>
  </si>
  <si>
    <t>A03.2</t>
  </si>
  <si>
    <t>Socjologia</t>
  </si>
  <si>
    <t>A05.1</t>
  </si>
  <si>
    <t>Język angielski</t>
  </si>
  <si>
    <t>A05.2</t>
  </si>
  <si>
    <t>Język niemiecki</t>
  </si>
  <si>
    <t>A06.1</t>
  </si>
  <si>
    <t>Etyka</t>
  </si>
  <si>
    <t>A06.2</t>
  </si>
  <si>
    <t>Psychologia</t>
  </si>
  <si>
    <t>B10.1</t>
  </si>
  <si>
    <t>Pakiety oprogramowania biurowego</t>
  </si>
  <si>
    <t>B10.1b</t>
  </si>
  <si>
    <t>Office Software</t>
  </si>
  <si>
    <t>B10.2</t>
  </si>
  <si>
    <t>Tworzenie i zarządzanie serwisem internetowym</t>
  </si>
  <si>
    <t>B10.2b</t>
  </si>
  <si>
    <t>Website Management</t>
  </si>
  <si>
    <t>B10.3</t>
  </si>
  <si>
    <t>Podstawy grafiki komputerowej i multimediów</t>
  </si>
  <si>
    <t>B10.3b</t>
  </si>
  <si>
    <t>Computer Graphics and Multimedia</t>
  </si>
  <si>
    <t>B24.1</t>
  </si>
  <si>
    <t>Chronobiologia</t>
  </si>
  <si>
    <t>B24.2</t>
  </si>
  <si>
    <t>Neonatologia</t>
  </si>
  <si>
    <t>B24.3</t>
  </si>
  <si>
    <t>Biologia komórki</t>
  </si>
  <si>
    <t>C14.1</t>
  </si>
  <si>
    <t>Podstawy gospodarowania populacjami zwierząt wolno żyjących</t>
  </si>
  <si>
    <t>C14.2</t>
  </si>
  <si>
    <t>Hodowla zachowawcza zwierząt</t>
  </si>
  <si>
    <t>C14.3</t>
  </si>
  <si>
    <t>Łowiectwo w Polsce i na świecie</t>
  </si>
  <si>
    <t>C23.1</t>
  </si>
  <si>
    <t>Zioła w działaniu przeciwpasożytniczym</t>
  </si>
  <si>
    <t>C23.2</t>
  </si>
  <si>
    <t>Ziołolecznictwo w weterynarii</t>
  </si>
  <si>
    <t>C23.3</t>
  </si>
  <si>
    <t>Medycyna alternatywna psów</t>
  </si>
  <si>
    <t>C32.1</t>
  </si>
  <si>
    <t>Cytogenetyka psów</t>
  </si>
  <si>
    <t>C32.2</t>
  </si>
  <si>
    <t>Markery genetyczne w hodowli zwierząt</t>
  </si>
  <si>
    <t>C32.3</t>
  </si>
  <si>
    <t>Badania molekularne w diagnostyce weterynaryjnej - aspekty praktyczne</t>
  </si>
  <si>
    <t>C32.4</t>
  </si>
  <si>
    <t>Proteomika</t>
  </si>
  <si>
    <t>C33.1</t>
  </si>
  <si>
    <t>Wymagania oraz uwarunkowania prawne dotyczące schronisk dla zwierząt</t>
  </si>
  <si>
    <t>C33.2</t>
  </si>
  <si>
    <t>Projektowanie schronisk i przytulisk dla zwierząt</t>
  </si>
  <si>
    <t>C33.3</t>
  </si>
  <si>
    <t>Pet sitting i hotele dla zwierząt</t>
  </si>
  <si>
    <t>C33.4</t>
  </si>
  <si>
    <t>Zapobieganie bezdomności psów i kotów</t>
  </si>
  <si>
    <t>C33.5</t>
  </si>
  <si>
    <t>Etyczne i prawne aspekty chowu i hodowli psów</t>
  </si>
  <si>
    <t>C33.6</t>
  </si>
  <si>
    <t>Opieka nad zwierzętami w ośrodkach ratujących dzikie zwierzęta</t>
  </si>
  <si>
    <t>C34.1</t>
  </si>
  <si>
    <t>Pierwsza pomoc w nagłych zachorowaniach i wypadkach</t>
  </si>
  <si>
    <t>C34.2</t>
  </si>
  <si>
    <t>Odchów szczeniąt w aspekcie prawidłowego i zaburzonego rozwoju</t>
  </si>
  <si>
    <t>C34.3</t>
  </si>
  <si>
    <t>Inżynieria embrionalna psów</t>
  </si>
  <si>
    <t>C34.4</t>
  </si>
  <si>
    <t>Embriologia i zaburzenia rozwojowe psów</t>
  </si>
  <si>
    <t>C03.1</t>
  </si>
  <si>
    <t>Socjalizacja zwierząt</t>
  </si>
  <si>
    <t>C03.2</t>
  </si>
  <si>
    <t>Wybrane zaburzenia zachowania psów</t>
  </si>
  <si>
    <t>C03.3</t>
  </si>
  <si>
    <t>Organizacja socjalna psów</t>
  </si>
  <si>
    <t>C03.4</t>
  </si>
  <si>
    <t>Pies w środowisku wiejskim i miejskim</t>
  </si>
  <si>
    <t>C04.1</t>
  </si>
  <si>
    <t>Organizacja wystaw i pokazów</t>
  </si>
  <si>
    <t>C04.2</t>
  </si>
  <si>
    <t>Handling</t>
  </si>
  <si>
    <t>C04.3</t>
  </si>
  <si>
    <t>Konkursy i próby pracy psów użytkowych</t>
  </si>
  <si>
    <t>C08.1</t>
  </si>
  <si>
    <t>Chów i hodowla zwierząt amatorskich</t>
  </si>
  <si>
    <t>C08.2</t>
  </si>
  <si>
    <t>Amatorski chów zwierząt egzotycznych</t>
  </si>
  <si>
    <t>C08.3</t>
  </si>
  <si>
    <t>Chów i hodowla kotów</t>
  </si>
  <si>
    <t>C09.1</t>
  </si>
  <si>
    <t>Hodowla owadów użytkowych</t>
  </si>
  <si>
    <t>C09.2</t>
  </si>
  <si>
    <t>Podstawy chowu i hodowli świń</t>
  </si>
  <si>
    <t>C09.3</t>
  </si>
  <si>
    <t>Użytkowanie koni i kuców</t>
  </si>
  <si>
    <t>C09.4</t>
  </si>
  <si>
    <t>Chów ptaków użytkowych i ozdobnych</t>
  </si>
  <si>
    <t>C10.1</t>
  </si>
  <si>
    <t>Chów bydła</t>
  </si>
  <si>
    <t>C10.2</t>
  </si>
  <si>
    <t>Fermowy chów jeleniowatych</t>
  </si>
  <si>
    <t>C10.3</t>
  </si>
  <si>
    <t>Chów alpak, lam, bawołów i wielbłądów</t>
  </si>
  <si>
    <t>C10.4</t>
  </si>
  <si>
    <t>Chów owiec i kóz</t>
  </si>
  <si>
    <t>C22.1</t>
  </si>
  <si>
    <t>Ksenobiotyki w karmach dla psów</t>
  </si>
  <si>
    <t>C22.2</t>
  </si>
  <si>
    <t>Podstawy toksykologii weterynaryjnej</t>
  </si>
  <si>
    <t>C22.3</t>
  </si>
  <si>
    <t>Profilaktyka żywieniowa i dietetyka</t>
  </si>
  <si>
    <t>C22.4</t>
  </si>
  <si>
    <t>Diagnostyka substancji antyodżywczych w karmach dla psów</t>
  </si>
  <si>
    <t>C22.5</t>
  </si>
  <si>
    <t>Alternatywne metody żywienia psów</t>
  </si>
  <si>
    <t>C24.1</t>
  </si>
  <si>
    <t>Środowiskowe przyczyny chorób psów</t>
  </si>
  <si>
    <t>C24.2</t>
  </si>
  <si>
    <t>Wybrane choroby wirusowe i bakteryjne psów</t>
  </si>
  <si>
    <t>C24.3</t>
  </si>
  <si>
    <t>Wybrane choroby psów</t>
  </si>
  <si>
    <t>C24.4</t>
  </si>
  <si>
    <t>Profilaktyka aparatu ruchu u psów</t>
  </si>
  <si>
    <t>C24.5</t>
  </si>
  <si>
    <t>Fizjologia wysiłku fizycznego i bezczynności ruchowej</t>
  </si>
  <si>
    <t>C35.1</t>
  </si>
  <si>
    <t>Bezpieczeństwo i higiena produkcji karm</t>
  </si>
  <si>
    <t>C35.2</t>
  </si>
  <si>
    <t>Mikrobiologia karm</t>
  </si>
  <si>
    <t>C35.3</t>
  </si>
  <si>
    <t>Surowce do produkcji karm</t>
  </si>
  <si>
    <t>C35.4</t>
  </si>
  <si>
    <t>Technologia produkcji karm przemysłowych dla psów</t>
  </si>
  <si>
    <t>C35.5</t>
  </si>
  <si>
    <t>Dodatki w żywieniu zwierząt domowych</t>
  </si>
  <si>
    <t>C44.1</t>
  </si>
  <si>
    <t>Terapie z udziałem zwierząt</t>
  </si>
  <si>
    <t>C44.2</t>
  </si>
  <si>
    <t>Hipoterapia</t>
  </si>
  <si>
    <t>C44.3</t>
  </si>
  <si>
    <t>Wykorzystanie zwierząt w służbach mundurowych i ratunkowych</t>
  </si>
  <si>
    <t>C45.1</t>
  </si>
  <si>
    <t>Genomika psowatych</t>
  </si>
  <si>
    <t>C45.2</t>
  </si>
  <si>
    <t>Epigenetyka i nutrigenomika psów i innych zwierząt udomowionych</t>
  </si>
  <si>
    <t>C45.3</t>
  </si>
  <si>
    <t>Filogenetyka i ewolucja psa</t>
  </si>
  <si>
    <t>Praktyki zawodowe</t>
  </si>
  <si>
    <t>C02</t>
  </si>
  <si>
    <t>Praktyka</t>
  </si>
  <si>
    <t>Przedmioty dodatkowe</t>
  </si>
  <si>
    <t>B11</t>
  </si>
  <si>
    <t>Szkolenie biblioteczne</t>
  </si>
  <si>
    <t>SUMA</t>
  </si>
  <si>
    <t>liczba obieranych elementów</t>
  </si>
  <si>
    <t>forma zaliczenia</t>
  </si>
  <si>
    <t>wykłady</t>
  </si>
  <si>
    <t>ćwiczenia audytoryjne</t>
  </si>
  <si>
    <t>seminaria dyplomowe</t>
  </si>
  <si>
    <t>laboratoria</t>
  </si>
  <si>
    <t>lektorat</t>
  </si>
  <si>
    <t>praca dyplomowa</t>
  </si>
  <si>
    <t>praktyki</t>
  </si>
  <si>
    <t>zajęcia terenowe</t>
  </si>
  <si>
    <t>Załącznik nr 7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</si>
</sst>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CB9DD26E-9687-4590-83A9-775714AD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AC6E81A4-81D5-46A4-9F61-B522F683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95"/>
  <sheetViews>
    <sheetView tabSelected="1" topLeftCell="AC1" workbookViewId="0">
      <selection activeCell="BM9" sqref="BM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88671875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88671875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88671875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2" width="3.88671875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5546875" customWidth="1"/>
    <col min="152" max="152" width="2" customWidth="1"/>
    <col min="153" max="153" width="3.88671875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hidden="1" customWidth="1"/>
    <col min="169" max="169" width="2" hidden="1" customWidth="1"/>
    <col min="170" max="170" width="3.5546875" hidden="1" customWidth="1"/>
    <col min="171" max="171" width="2" hidden="1" customWidth="1"/>
    <col min="172" max="172" width="3.5546875" hidden="1" customWidth="1"/>
    <col min="173" max="173" width="2" hidden="1" customWidth="1"/>
    <col min="174" max="174" width="3.88671875" hidden="1" customWidth="1"/>
    <col min="175" max="175" width="3.5546875" hidden="1" customWidth="1"/>
    <col min="176" max="176" width="2" hidden="1" customWidth="1"/>
    <col min="177" max="177" width="3.5546875" hidden="1" customWidth="1"/>
    <col min="178" max="178" width="2" hidden="1" customWidth="1"/>
    <col min="179" max="179" width="3.5546875" hidden="1" customWidth="1"/>
    <col min="180" max="180" width="2" hidden="1" customWidth="1"/>
    <col min="181" max="181" width="3.5546875" hidden="1" customWidth="1"/>
    <col min="182" max="182" width="2" hidden="1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8" width="3.88671875" hidden="1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2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15</v>
      </c>
      <c r="CG8" t="s">
        <v>16</v>
      </c>
    </row>
    <row r="9" spans="1:188" x14ac:dyDescent="0.25">
      <c r="E9" t="s">
        <v>17</v>
      </c>
      <c r="F9" s="1" t="s">
        <v>18</v>
      </c>
      <c r="CG9" t="s">
        <v>367</v>
      </c>
    </row>
    <row r="11" spans="1:188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</row>
    <row r="12" spans="1:188" ht="12" customHeight="1" x14ac:dyDescent="0.25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56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5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57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58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5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6" t="s">
        <v>47</v>
      </c>
      <c r="AB14" s="19" t="s">
        <v>33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47</v>
      </c>
      <c r="AO14" s="16" t="s">
        <v>48</v>
      </c>
      <c r="AP14" s="19" t="s">
        <v>32</v>
      </c>
      <c r="AQ14" s="19"/>
      <c r="AR14" s="19"/>
      <c r="AS14" s="19"/>
      <c r="AT14" s="19"/>
      <c r="AU14" s="19"/>
      <c r="AV14" s="16" t="s">
        <v>47</v>
      </c>
      <c r="AW14" s="19" t="s">
        <v>33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47</v>
      </c>
      <c r="BJ14" s="16" t="s">
        <v>48</v>
      </c>
      <c r="BK14" s="19" t="s">
        <v>32</v>
      </c>
      <c r="BL14" s="19"/>
      <c r="BM14" s="19"/>
      <c r="BN14" s="19"/>
      <c r="BO14" s="19"/>
      <c r="BP14" s="19"/>
      <c r="BQ14" s="16" t="s">
        <v>47</v>
      </c>
      <c r="BR14" s="19" t="s">
        <v>33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47</v>
      </c>
      <c r="CE14" s="16" t="s">
        <v>48</v>
      </c>
      <c r="CF14" s="19" t="s">
        <v>32</v>
      </c>
      <c r="CG14" s="19"/>
      <c r="CH14" s="19"/>
      <c r="CI14" s="19"/>
      <c r="CJ14" s="19"/>
      <c r="CK14" s="19"/>
      <c r="CL14" s="16" t="s">
        <v>47</v>
      </c>
      <c r="CM14" s="19" t="s">
        <v>33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47</v>
      </c>
      <c r="CZ14" s="16" t="s">
        <v>48</v>
      </c>
      <c r="DA14" s="19" t="s">
        <v>32</v>
      </c>
      <c r="DB14" s="19"/>
      <c r="DC14" s="19"/>
      <c r="DD14" s="19"/>
      <c r="DE14" s="19"/>
      <c r="DF14" s="19"/>
      <c r="DG14" s="16" t="s">
        <v>47</v>
      </c>
      <c r="DH14" s="19" t="s">
        <v>33</v>
      </c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47</v>
      </c>
      <c r="DU14" s="16" t="s">
        <v>48</v>
      </c>
      <c r="DV14" s="19" t="s">
        <v>32</v>
      </c>
      <c r="DW14" s="19"/>
      <c r="DX14" s="19"/>
      <c r="DY14" s="19"/>
      <c r="DZ14" s="19"/>
      <c r="EA14" s="19"/>
      <c r="EB14" s="16" t="s">
        <v>47</v>
      </c>
      <c r="EC14" s="19" t="s">
        <v>33</v>
      </c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47</v>
      </c>
      <c r="EP14" s="16" t="s">
        <v>48</v>
      </c>
      <c r="EQ14" s="19" t="s">
        <v>32</v>
      </c>
      <c r="ER14" s="19"/>
      <c r="ES14" s="19"/>
      <c r="ET14" s="19"/>
      <c r="EU14" s="19"/>
      <c r="EV14" s="19"/>
      <c r="EW14" s="16" t="s">
        <v>47</v>
      </c>
      <c r="EX14" s="19" t="s">
        <v>33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47</v>
      </c>
      <c r="FK14" s="16" t="s">
        <v>48</v>
      </c>
      <c r="FL14" s="19" t="s">
        <v>32</v>
      </c>
      <c r="FM14" s="19"/>
      <c r="FN14" s="19"/>
      <c r="FO14" s="19"/>
      <c r="FP14" s="19"/>
      <c r="FQ14" s="19"/>
      <c r="FR14" s="16" t="s">
        <v>47</v>
      </c>
      <c r="FS14" s="19" t="s">
        <v>33</v>
      </c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47</v>
      </c>
      <c r="GF14" s="16" t="s">
        <v>48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34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6"/>
      <c r="AB15" s="17" t="s">
        <v>34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6"/>
      <c r="AW15" s="17" t="s">
        <v>34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6"/>
      <c r="BR15" s="17" t="s">
        <v>34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6"/>
      <c r="CM15" s="17" t="s">
        <v>34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6"/>
      <c r="DH15" s="17" t="s">
        <v>34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6"/>
      <c r="EC15" s="17" t="s">
        <v>34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6"/>
      <c r="EX15" s="17" t="s">
        <v>34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6"/>
      <c r="FS15" s="17" t="s">
        <v>34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6"/>
      <c r="GF15" s="16"/>
    </row>
    <row r="16" spans="1:188" ht="20.100000000000001" customHeight="1" x14ac:dyDescent="0.25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4"/>
      <c r="GF16" s="15"/>
    </row>
    <row r="17" spans="1:188" x14ac:dyDescent="0.25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1</v>
      </c>
      <c r="H17" s="6">
        <f t="shared" ref="H17:H25" si="0">SUM(I17:Q17)</f>
        <v>9</v>
      </c>
      <c r="I17" s="6">
        <f t="shared" ref="I17:I25" si="1">U17+AP17+BK17+CF17+DA17+DV17+EQ17+FL17</f>
        <v>9</v>
      </c>
      <c r="J17" s="6">
        <f t="shared" ref="J17:J25" si="2">W17+AR17+BM17+CH17+DC17+DX17+ES17+FN17</f>
        <v>0</v>
      </c>
      <c r="K17" s="6">
        <f t="shared" ref="K17:K25" si="3">Y17+AT17+BO17+CJ17+DE17+DZ17+EU17+FP17</f>
        <v>0</v>
      </c>
      <c r="L17" s="6">
        <f t="shared" ref="L17:L25" si="4">AB17+AW17+BR17+CM17+DH17+EC17+EX17+FS17</f>
        <v>0</v>
      </c>
      <c r="M17" s="6">
        <f t="shared" ref="M17:M25" si="5">AD17+AY17+BT17+CO17+DJ17+EE17+EZ17+FU17</f>
        <v>0</v>
      </c>
      <c r="N17" s="6">
        <f t="shared" ref="N17:N25" si="6">AF17+BA17+BV17+CQ17+DL17+EG17+FB17+FW17</f>
        <v>0</v>
      </c>
      <c r="O17" s="6">
        <f t="shared" ref="O17:O25" si="7">AH17+BC17+BX17+CS17+DN17+EI17+FD17+FY17</f>
        <v>0</v>
      </c>
      <c r="P17" s="6">
        <f t="shared" ref="P17:P25" si="8">AJ17+BE17+BZ17+CU17+DP17+EK17+FF17+GA17</f>
        <v>0</v>
      </c>
      <c r="Q17" s="6">
        <f t="shared" ref="Q17:Q25" si="9">AL17+BG17+CB17+CW17+DR17+EM17+FH17+GC17</f>
        <v>0</v>
      </c>
      <c r="R17" s="7">
        <f t="shared" ref="R17:R25" si="10">AO17+BJ17+CE17+CZ17+DU17+EP17+FK17+GF17</f>
        <v>1</v>
      </c>
      <c r="S17" s="7">
        <f t="shared" ref="S17:S25" si="11">AN17+BI17+CD17+CY17+DT17+EO17+FJ17+GE17</f>
        <v>0</v>
      </c>
      <c r="T17" s="7">
        <v>0.37</v>
      </c>
      <c r="U17" s="11">
        <v>9</v>
      </c>
      <c r="V17" s="10" t="s">
        <v>60</v>
      </c>
      <c r="W17" s="11"/>
      <c r="X17" s="10"/>
      <c r="Y17" s="11"/>
      <c r="Z17" s="10"/>
      <c r="AA17" s="7">
        <v>1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5" si="12">AA17+AN17</f>
        <v>1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5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5" si="14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5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5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5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5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5" si="19">FR17+GE17</f>
        <v>0</v>
      </c>
    </row>
    <row r="18" spans="1:188" x14ac:dyDescent="0.25">
      <c r="A18" s="6"/>
      <c r="B18" s="6"/>
      <c r="C18" s="6"/>
      <c r="D18" s="6" t="s">
        <v>63</v>
      </c>
      <c r="E18" s="3" t="s">
        <v>64</v>
      </c>
      <c r="F18" s="6">
        <f>COUNTIF(U18:GD18,"e")</f>
        <v>0</v>
      </c>
      <c r="G18" s="6">
        <f>COUNTIF(U18:GD18,"z")</f>
        <v>2</v>
      </c>
      <c r="H18" s="6">
        <f t="shared" si="0"/>
        <v>10</v>
      </c>
      <c r="I18" s="6">
        <f t="shared" si="1"/>
        <v>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>
        <v>4</v>
      </c>
      <c r="BL18" s="10" t="s">
        <v>60</v>
      </c>
      <c r="BM18" s="11"/>
      <c r="BN18" s="10"/>
      <c r="BO18" s="11"/>
      <c r="BP18" s="10"/>
      <c r="BQ18" s="7">
        <v>0</v>
      </c>
      <c r="BR18" s="11"/>
      <c r="BS18" s="10"/>
      <c r="BT18" s="11">
        <v>6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>
        <v>1</v>
      </c>
      <c r="B19" s="6">
        <v>1</v>
      </c>
      <c r="C19" s="6"/>
      <c r="D19" s="6"/>
      <c r="E19" s="3" t="s">
        <v>65</v>
      </c>
      <c r="F19" s="6">
        <f>$B$19*COUNTIF(U19:GD19,"e")</f>
        <v>0</v>
      </c>
      <c r="G19" s="6">
        <f>$B$19*COUNTIF(U19:GD19,"z")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f>$B$19*0.83</f>
        <v>0.83</v>
      </c>
      <c r="U19" s="11">
        <f>$B$19*15</f>
        <v>15</v>
      </c>
      <c r="V19" s="10" t="s">
        <v>60</v>
      </c>
      <c r="W19" s="11"/>
      <c r="X19" s="10"/>
      <c r="Y19" s="11"/>
      <c r="Z19" s="10"/>
      <c r="AA19" s="7">
        <f>$B$19*2</f>
        <v>2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/>
      <c r="B20" s="6"/>
      <c r="C20" s="6"/>
      <c r="D20" s="6" t="s">
        <v>66</v>
      </c>
      <c r="E20" s="3" t="s">
        <v>67</v>
      </c>
      <c r="F20" s="6">
        <f>COUNTIF(U20:GD20,"e")</f>
        <v>0</v>
      </c>
      <c r="G20" s="6">
        <f>COUNTIF(U20:GD20,"z")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0.3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>
        <v>9</v>
      </c>
      <c r="AQ20" s="10" t="s">
        <v>60</v>
      </c>
      <c r="AR20" s="11"/>
      <c r="AS20" s="10"/>
      <c r="AT20" s="11"/>
      <c r="AU20" s="10"/>
      <c r="AV20" s="7">
        <v>1</v>
      </c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1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5">
      <c r="A21" s="6">
        <v>5</v>
      </c>
      <c r="B21" s="6">
        <v>1</v>
      </c>
      <c r="C21" s="6"/>
      <c r="D21" s="6"/>
      <c r="E21" s="3" t="s">
        <v>68</v>
      </c>
      <c r="F21" s="6">
        <f>$B$21*COUNTIF(U21:GD21,"e")</f>
        <v>1</v>
      </c>
      <c r="G21" s="6">
        <f>$B$21*COUNTIF(U21:GD21,"z")</f>
        <v>2</v>
      </c>
      <c r="H21" s="6">
        <f t="shared" si="0"/>
        <v>100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100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7</v>
      </c>
      <c r="S21" s="7">
        <f t="shared" si="11"/>
        <v>7</v>
      </c>
      <c r="T21" s="7">
        <f>$B$21*4</f>
        <v>4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>
        <f>$B$21*30</f>
        <v>30</v>
      </c>
      <c r="BW21" s="10" t="s">
        <v>60</v>
      </c>
      <c r="BX21" s="11"/>
      <c r="BY21" s="10"/>
      <c r="BZ21" s="11"/>
      <c r="CA21" s="10"/>
      <c r="CB21" s="11"/>
      <c r="CC21" s="10"/>
      <c r="CD21" s="7">
        <f>$B$21*2</f>
        <v>2</v>
      </c>
      <c r="CE21" s="7">
        <f t="shared" si="14"/>
        <v>2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>
        <f>$B$21*30</f>
        <v>30</v>
      </c>
      <c r="CR21" s="10" t="s">
        <v>60</v>
      </c>
      <c r="CS21" s="11"/>
      <c r="CT21" s="10"/>
      <c r="CU21" s="11"/>
      <c r="CV21" s="10"/>
      <c r="CW21" s="11"/>
      <c r="CX21" s="10"/>
      <c r="CY21" s="7">
        <f>$B$21*2</f>
        <v>2</v>
      </c>
      <c r="CZ21" s="7">
        <f t="shared" si="15"/>
        <v>2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>
        <f>$B$21*40</f>
        <v>40</v>
      </c>
      <c r="DM21" s="10" t="s">
        <v>69</v>
      </c>
      <c r="DN21" s="11"/>
      <c r="DO21" s="10"/>
      <c r="DP21" s="11"/>
      <c r="DQ21" s="10"/>
      <c r="DR21" s="11"/>
      <c r="DS21" s="10"/>
      <c r="DT21" s="7">
        <f>$B$21*3</f>
        <v>3</v>
      </c>
      <c r="DU21" s="7">
        <f t="shared" si="16"/>
        <v>3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>
        <v>6</v>
      </c>
      <c r="B22" s="6">
        <v>1</v>
      </c>
      <c r="C22" s="6"/>
      <c r="D22" s="6"/>
      <c r="E22" s="3" t="s">
        <v>70</v>
      </c>
      <c r="F22" s="6">
        <f>$B$22*COUNTIF(U22:GD22,"e")</f>
        <v>0</v>
      </c>
      <c r="G22" s="6">
        <f>$B$22*COUNTIF(U22:GD22,"z")</f>
        <v>1</v>
      </c>
      <c r="H22" s="6">
        <f t="shared" si="0"/>
        <v>12</v>
      </c>
      <c r="I22" s="6">
        <f t="shared" si="1"/>
        <v>12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$B$22*0.47</f>
        <v>0.47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>
        <f>$B$22*12</f>
        <v>12</v>
      </c>
      <c r="BL22" s="10" t="s">
        <v>60</v>
      </c>
      <c r="BM22" s="11"/>
      <c r="BN22" s="10"/>
      <c r="BO22" s="11"/>
      <c r="BP22" s="10"/>
      <c r="BQ22" s="7">
        <f>$B$22*1</f>
        <v>1</v>
      </c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1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71</v>
      </c>
      <c r="E23" s="3" t="s">
        <v>72</v>
      </c>
      <c r="F23" s="6">
        <f>COUNTIF(U23:GD23,"e")</f>
        <v>0</v>
      </c>
      <c r="G23" s="6">
        <f>COUNTIF(U23:GD23,"z")</f>
        <v>1</v>
      </c>
      <c r="H23" s="6">
        <f t="shared" si="0"/>
        <v>2</v>
      </c>
      <c r="I23" s="6">
        <f t="shared" si="1"/>
        <v>2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>
        <v>2</v>
      </c>
      <c r="DB23" s="10" t="s">
        <v>60</v>
      </c>
      <c r="DC23" s="11"/>
      <c r="DD23" s="10"/>
      <c r="DE23" s="11"/>
      <c r="DF23" s="10"/>
      <c r="DG23" s="7">
        <v>0</v>
      </c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/>
      <c r="B24" s="6"/>
      <c r="C24" s="6"/>
      <c r="D24" s="6" t="s">
        <v>73</v>
      </c>
      <c r="E24" s="3" t="s">
        <v>74</v>
      </c>
      <c r="F24" s="6">
        <f>COUNTIF(U24:GD24,"e")</f>
        <v>0</v>
      </c>
      <c r="G24" s="6">
        <f>COUNTIF(U24:GD24,"z")</f>
        <v>1</v>
      </c>
      <c r="H24" s="6">
        <f t="shared" si="0"/>
        <v>8</v>
      </c>
      <c r="I24" s="6">
        <f t="shared" si="1"/>
        <v>8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v>0.27</v>
      </c>
      <c r="U24" s="11">
        <v>8</v>
      </c>
      <c r="V24" s="10" t="s">
        <v>60</v>
      </c>
      <c r="W24" s="11"/>
      <c r="X24" s="10"/>
      <c r="Y24" s="11"/>
      <c r="Z24" s="10"/>
      <c r="AA24" s="7">
        <v>1</v>
      </c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1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5">
      <c r="A25" s="6"/>
      <c r="B25" s="6"/>
      <c r="C25" s="6"/>
      <c r="D25" s="6" t="s">
        <v>75</v>
      </c>
      <c r="E25" s="3" t="s">
        <v>76</v>
      </c>
      <c r="F25" s="6">
        <f>COUNTIF(U25:GD25,"e")</f>
        <v>0</v>
      </c>
      <c r="G25" s="6">
        <f>COUNTIF(U25:GD25,"z")</f>
        <v>1</v>
      </c>
      <c r="H25" s="6">
        <f t="shared" si="0"/>
        <v>10</v>
      </c>
      <c r="I25" s="6">
        <f t="shared" si="1"/>
        <v>10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0.47</v>
      </c>
      <c r="U25" s="11">
        <v>10</v>
      </c>
      <c r="V25" s="10" t="s">
        <v>60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1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ht="15.9" customHeight="1" x14ac:dyDescent="0.25">
      <c r="A26" s="6"/>
      <c r="B26" s="6"/>
      <c r="C26" s="6"/>
      <c r="D26" s="6"/>
      <c r="E26" s="6" t="s">
        <v>77</v>
      </c>
      <c r="F26" s="6">
        <f t="shared" ref="F26:AK26" si="20">SUM(F17:F25)</f>
        <v>1</v>
      </c>
      <c r="G26" s="6">
        <f t="shared" si="20"/>
        <v>11</v>
      </c>
      <c r="H26" s="6">
        <f t="shared" si="20"/>
        <v>175</v>
      </c>
      <c r="I26" s="6">
        <f t="shared" si="20"/>
        <v>69</v>
      </c>
      <c r="J26" s="6">
        <f t="shared" si="20"/>
        <v>0</v>
      </c>
      <c r="K26" s="6">
        <f t="shared" si="20"/>
        <v>0</v>
      </c>
      <c r="L26" s="6">
        <f t="shared" si="20"/>
        <v>0</v>
      </c>
      <c r="M26" s="6">
        <f t="shared" si="20"/>
        <v>6</v>
      </c>
      <c r="N26" s="6">
        <f t="shared" si="20"/>
        <v>100</v>
      </c>
      <c r="O26" s="6">
        <f t="shared" si="20"/>
        <v>0</v>
      </c>
      <c r="P26" s="6">
        <f t="shared" si="20"/>
        <v>0</v>
      </c>
      <c r="Q26" s="6">
        <f t="shared" si="20"/>
        <v>0</v>
      </c>
      <c r="R26" s="7">
        <f t="shared" si="20"/>
        <v>14</v>
      </c>
      <c r="S26" s="7">
        <f t="shared" si="20"/>
        <v>7</v>
      </c>
      <c r="T26" s="7">
        <f t="shared" si="20"/>
        <v>6.71</v>
      </c>
      <c r="U26" s="11">
        <f t="shared" si="20"/>
        <v>42</v>
      </c>
      <c r="V26" s="10">
        <f t="shared" si="20"/>
        <v>0</v>
      </c>
      <c r="W26" s="11">
        <f t="shared" si="20"/>
        <v>0</v>
      </c>
      <c r="X26" s="10">
        <f t="shared" si="20"/>
        <v>0</v>
      </c>
      <c r="Y26" s="11">
        <f t="shared" si="20"/>
        <v>0</v>
      </c>
      <c r="Z26" s="10">
        <f t="shared" si="20"/>
        <v>0</v>
      </c>
      <c r="AA26" s="7">
        <f t="shared" si="20"/>
        <v>5</v>
      </c>
      <c r="AB26" s="11">
        <f t="shared" si="20"/>
        <v>0</v>
      </c>
      <c r="AC26" s="10">
        <f t="shared" si="20"/>
        <v>0</v>
      </c>
      <c r="AD26" s="11">
        <f t="shared" si="20"/>
        <v>0</v>
      </c>
      <c r="AE26" s="10">
        <f t="shared" si="20"/>
        <v>0</v>
      </c>
      <c r="AF26" s="11">
        <f t="shared" si="20"/>
        <v>0</v>
      </c>
      <c r="AG26" s="10">
        <f t="shared" si="20"/>
        <v>0</v>
      </c>
      <c r="AH26" s="11">
        <f t="shared" si="20"/>
        <v>0</v>
      </c>
      <c r="AI26" s="10">
        <f t="shared" si="20"/>
        <v>0</v>
      </c>
      <c r="AJ26" s="11">
        <f t="shared" si="20"/>
        <v>0</v>
      </c>
      <c r="AK26" s="10">
        <f t="shared" si="20"/>
        <v>0</v>
      </c>
      <c r="AL26" s="11">
        <f t="shared" ref="AL26:BQ26" si="21">SUM(AL17:AL25)</f>
        <v>0</v>
      </c>
      <c r="AM26" s="10">
        <f t="shared" si="21"/>
        <v>0</v>
      </c>
      <c r="AN26" s="7">
        <f t="shared" si="21"/>
        <v>0</v>
      </c>
      <c r="AO26" s="7">
        <f t="shared" si="21"/>
        <v>5</v>
      </c>
      <c r="AP26" s="11">
        <f t="shared" si="21"/>
        <v>9</v>
      </c>
      <c r="AQ26" s="10">
        <f t="shared" si="21"/>
        <v>0</v>
      </c>
      <c r="AR26" s="11">
        <f t="shared" si="21"/>
        <v>0</v>
      </c>
      <c r="AS26" s="10">
        <f t="shared" si="21"/>
        <v>0</v>
      </c>
      <c r="AT26" s="11">
        <f t="shared" si="21"/>
        <v>0</v>
      </c>
      <c r="AU26" s="10">
        <f t="shared" si="21"/>
        <v>0</v>
      </c>
      <c r="AV26" s="7">
        <f t="shared" si="21"/>
        <v>1</v>
      </c>
      <c r="AW26" s="11">
        <f t="shared" si="21"/>
        <v>0</v>
      </c>
      <c r="AX26" s="10">
        <f t="shared" si="21"/>
        <v>0</v>
      </c>
      <c r="AY26" s="11">
        <f t="shared" si="21"/>
        <v>0</v>
      </c>
      <c r="AZ26" s="10">
        <f t="shared" si="21"/>
        <v>0</v>
      </c>
      <c r="BA26" s="11">
        <f t="shared" si="21"/>
        <v>0</v>
      </c>
      <c r="BB26" s="10">
        <f t="shared" si="21"/>
        <v>0</v>
      </c>
      <c r="BC26" s="11">
        <f t="shared" si="21"/>
        <v>0</v>
      </c>
      <c r="BD26" s="10">
        <f t="shared" si="21"/>
        <v>0</v>
      </c>
      <c r="BE26" s="11">
        <f t="shared" si="21"/>
        <v>0</v>
      </c>
      <c r="BF26" s="10">
        <f t="shared" si="21"/>
        <v>0</v>
      </c>
      <c r="BG26" s="11">
        <f t="shared" si="21"/>
        <v>0</v>
      </c>
      <c r="BH26" s="10">
        <f t="shared" si="21"/>
        <v>0</v>
      </c>
      <c r="BI26" s="7">
        <f t="shared" si="21"/>
        <v>0</v>
      </c>
      <c r="BJ26" s="7">
        <f t="shared" si="21"/>
        <v>1</v>
      </c>
      <c r="BK26" s="11">
        <f t="shared" si="21"/>
        <v>16</v>
      </c>
      <c r="BL26" s="10">
        <f t="shared" si="21"/>
        <v>0</v>
      </c>
      <c r="BM26" s="11">
        <f t="shared" si="21"/>
        <v>0</v>
      </c>
      <c r="BN26" s="10">
        <f t="shared" si="21"/>
        <v>0</v>
      </c>
      <c r="BO26" s="11">
        <f t="shared" si="21"/>
        <v>0</v>
      </c>
      <c r="BP26" s="10">
        <f t="shared" si="21"/>
        <v>0</v>
      </c>
      <c r="BQ26" s="7">
        <f t="shared" si="21"/>
        <v>1</v>
      </c>
      <c r="BR26" s="11">
        <f t="shared" ref="BR26:CW26" si="22">SUM(BR17:BR25)</f>
        <v>0</v>
      </c>
      <c r="BS26" s="10">
        <f t="shared" si="22"/>
        <v>0</v>
      </c>
      <c r="BT26" s="11">
        <f t="shared" si="22"/>
        <v>6</v>
      </c>
      <c r="BU26" s="10">
        <f t="shared" si="22"/>
        <v>0</v>
      </c>
      <c r="BV26" s="11">
        <f t="shared" si="22"/>
        <v>30</v>
      </c>
      <c r="BW26" s="10">
        <f t="shared" si="22"/>
        <v>0</v>
      </c>
      <c r="BX26" s="11">
        <f t="shared" si="22"/>
        <v>0</v>
      </c>
      <c r="BY26" s="10">
        <f t="shared" si="22"/>
        <v>0</v>
      </c>
      <c r="BZ26" s="11">
        <f t="shared" si="22"/>
        <v>0</v>
      </c>
      <c r="CA26" s="10">
        <f t="shared" si="22"/>
        <v>0</v>
      </c>
      <c r="CB26" s="11">
        <f t="shared" si="22"/>
        <v>0</v>
      </c>
      <c r="CC26" s="10">
        <f t="shared" si="22"/>
        <v>0</v>
      </c>
      <c r="CD26" s="7">
        <f t="shared" si="22"/>
        <v>2</v>
      </c>
      <c r="CE26" s="7">
        <f t="shared" si="22"/>
        <v>3</v>
      </c>
      <c r="CF26" s="11">
        <f t="shared" si="22"/>
        <v>0</v>
      </c>
      <c r="CG26" s="10">
        <f t="shared" si="22"/>
        <v>0</v>
      </c>
      <c r="CH26" s="11">
        <f t="shared" si="22"/>
        <v>0</v>
      </c>
      <c r="CI26" s="10">
        <f t="shared" si="22"/>
        <v>0</v>
      </c>
      <c r="CJ26" s="11">
        <f t="shared" si="22"/>
        <v>0</v>
      </c>
      <c r="CK26" s="10">
        <f t="shared" si="22"/>
        <v>0</v>
      </c>
      <c r="CL26" s="7">
        <f t="shared" si="22"/>
        <v>0</v>
      </c>
      <c r="CM26" s="11">
        <f t="shared" si="22"/>
        <v>0</v>
      </c>
      <c r="CN26" s="10">
        <f t="shared" si="22"/>
        <v>0</v>
      </c>
      <c r="CO26" s="11">
        <f t="shared" si="22"/>
        <v>0</v>
      </c>
      <c r="CP26" s="10">
        <f t="shared" si="22"/>
        <v>0</v>
      </c>
      <c r="CQ26" s="11">
        <f t="shared" si="22"/>
        <v>30</v>
      </c>
      <c r="CR26" s="10">
        <f t="shared" si="22"/>
        <v>0</v>
      </c>
      <c r="CS26" s="11">
        <f t="shared" si="22"/>
        <v>0</v>
      </c>
      <c r="CT26" s="10">
        <f t="shared" si="22"/>
        <v>0</v>
      </c>
      <c r="CU26" s="11">
        <f t="shared" si="22"/>
        <v>0</v>
      </c>
      <c r="CV26" s="10">
        <f t="shared" si="22"/>
        <v>0</v>
      </c>
      <c r="CW26" s="11">
        <f t="shared" si="22"/>
        <v>0</v>
      </c>
      <c r="CX26" s="10">
        <f t="shared" ref="CX26:EC26" si="23">SUM(CX17:CX25)</f>
        <v>0</v>
      </c>
      <c r="CY26" s="7">
        <f t="shared" si="23"/>
        <v>2</v>
      </c>
      <c r="CZ26" s="7">
        <f t="shared" si="23"/>
        <v>2</v>
      </c>
      <c r="DA26" s="11">
        <f t="shared" si="23"/>
        <v>2</v>
      </c>
      <c r="DB26" s="10">
        <f t="shared" si="23"/>
        <v>0</v>
      </c>
      <c r="DC26" s="11">
        <f t="shared" si="23"/>
        <v>0</v>
      </c>
      <c r="DD26" s="10">
        <f t="shared" si="23"/>
        <v>0</v>
      </c>
      <c r="DE26" s="11">
        <f t="shared" si="23"/>
        <v>0</v>
      </c>
      <c r="DF26" s="10">
        <f t="shared" si="23"/>
        <v>0</v>
      </c>
      <c r="DG26" s="7">
        <f t="shared" si="23"/>
        <v>0</v>
      </c>
      <c r="DH26" s="11">
        <f t="shared" si="23"/>
        <v>0</v>
      </c>
      <c r="DI26" s="10">
        <f t="shared" si="23"/>
        <v>0</v>
      </c>
      <c r="DJ26" s="11">
        <f t="shared" si="23"/>
        <v>0</v>
      </c>
      <c r="DK26" s="10">
        <f t="shared" si="23"/>
        <v>0</v>
      </c>
      <c r="DL26" s="11">
        <f t="shared" si="23"/>
        <v>40</v>
      </c>
      <c r="DM26" s="10">
        <f t="shared" si="23"/>
        <v>0</v>
      </c>
      <c r="DN26" s="11">
        <f t="shared" si="23"/>
        <v>0</v>
      </c>
      <c r="DO26" s="10">
        <f t="shared" si="23"/>
        <v>0</v>
      </c>
      <c r="DP26" s="11">
        <f t="shared" si="23"/>
        <v>0</v>
      </c>
      <c r="DQ26" s="10">
        <f t="shared" si="23"/>
        <v>0</v>
      </c>
      <c r="DR26" s="11">
        <f t="shared" si="23"/>
        <v>0</v>
      </c>
      <c r="DS26" s="10">
        <f t="shared" si="23"/>
        <v>0</v>
      </c>
      <c r="DT26" s="7">
        <f t="shared" si="23"/>
        <v>3</v>
      </c>
      <c r="DU26" s="7">
        <f t="shared" si="23"/>
        <v>3</v>
      </c>
      <c r="DV26" s="11">
        <f t="shared" si="23"/>
        <v>0</v>
      </c>
      <c r="DW26" s="10">
        <f t="shared" si="23"/>
        <v>0</v>
      </c>
      <c r="DX26" s="11">
        <f t="shared" si="23"/>
        <v>0</v>
      </c>
      <c r="DY26" s="10">
        <f t="shared" si="23"/>
        <v>0</v>
      </c>
      <c r="DZ26" s="11">
        <f t="shared" si="23"/>
        <v>0</v>
      </c>
      <c r="EA26" s="10">
        <f t="shared" si="23"/>
        <v>0</v>
      </c>
      <c r="EB26" s="7">
        <f t="shared" si="23"/>
        <v>0</v>
      </c>
      <c r="EC26" s="11">
        <f t="shared" si="23"/>
        <v>0</v>
      </c>
      <c r="ED26" s="10">
        <f t="shared" ref="ED26:FI26" si="24">SUM(ED17:ED25)</f>
        <v>0</v>
      </c>
      <c r="EE26" s="11">
        <f t="shared" si="24"/>
        <v>0</v>
      </c>
      <c r="EF26" s="10">
        <f t="shared" si="24"/>
        <v>0</v>
      </c>
      <c r="EG26" s="11">
        <f t="shared" si="24"/>
        <v>0</v>
      </c>
      <c r="EH26" s="10">
        <f t="shared" si="24"/>
        <v>0</v>
      </c>
      <c r="EI26" s="11">
        <f t="shared" si="24"/>
        <v>0</v>
      </c>
      <c r="EJ26" s="10">
        <f t="shared" si="24"/>
        <v>0</v>
      </c>
      <c r="EK26" s="11">
        <f t="shared" si="24"/>
        <v>0</v>
      </c>
      <c r="EL26" s="10">
        <f t="shared" si="24"/>
        <v>0</v>
      </c>
      <c r="EM26" s="11">
        <f t="shared" si="24"/>
        <v>0</v>
      </c>
      <c r="EN26" s="10">
        <f t="shared" si="24"/>
        <v>0</v>
      </c>
      <c r="EO26" s="7">
        <f t="shared" si="24"/>
        <v>0</v>
      </c>
      <c r="EP26" s="7">
        <f t="shared" si="24"/>
        <v>0</v>
      </c>
      <c r="EQ26" s="11">
        <f t="shared" si="24"/>
        <v>0</v>
      </c>
      <c r="ER26" s="10">
        <f t="shared" si="24"/>
        <v>0</v>
      </c>
      <c r="ES26" s="11">
        <f t="shared" si="24"/>
        <v>0</v>
      </c>
      <c r="ET26" s="10">
        <f t="shared" si="24"/>
        <v>0</v>
      </c>
      <c r="EU26" s="11">
        <f t="shared" si="24"/>
        <v>0</v>
      </c>
      <c r="EV26" s="10">
        <f t="shared" si="24"/>
        <v>0</v>
      </c>
      <c r="EW26" s="7">
        <f t="shared" si="24"/>
        <v>0</v>
      </c>
      <c r="EX26" s="11">
        <f t="shared" si="24"/>
        <v>0</v>
      </c>
      <c r="EY26" s="10">
        <f t="shared" si="24"/>
        <v>0</v>
      </c>
      <c r="EZ26" s="11">
        <f t="shared" si="24"/>
        <v>0</v>
      </c>
      <c r="FA26" s="10">
        <f t="shared" si="24"/>
        <v>0</v>
      </c>
      <c r="FB26" s="11">
        <f t="shared" si="24"/>
        <v>0</v>
      </c>
      <c r="FC26" s="10">
        <f t="shared" si="24"/>
        <v>0</v>
      </c>
      <c r="FD26" s="11">
        <f t="shared" si="24"/>
        <v>0</v>
      </c>
      <c r="FE26" s="10">
        <f t="shared" si="24"/>
        <v>0</v>
      </c>
      <c r="FF26" s="11">
        <f t="shared" si="24"/>
        <v>0</v>
      </c>
      <c r="FG26" s="10">
        <f t="shared" si="24"/>
        <v>0</v>
      </c>
      <c r="FH26" s="11">
        <f t="shared" si="24"/>
        <v>0</v>
      </c>
      <c r="FI26" s="10">
        <f t="shared" si="24"/>
        <v>0</v>
      </c>
      <c r="FJ26" s="7">
        <f t="shared" ref="FJ26:GF26" si="25">SUM(FJ17:FJ25)</f>
        <v>0</v>
      </c>
      <c r="FK26" s="7">
        <f t="shared" si="25"/>
        <v>0</v>
      </c>
      <c r="FL26" s="11">
        <f t="shared" si="25"/>
        <v>0</v>
      </c>
      <c r="FM26" s="10">
        <f t="shared" si="25"/>
        <v>0</v>
      </c>
      <c r="FN26" s="11">
        <f t="shared" si="25"/>
        <v>0</v>
      </c>
      <c r="FO26" s="10">
        <f t="shared" si="25"/>
        <v>0</v>
      </c>
      <c r="FP26" s="11">
        <f t="shared" si="25"/>
        <v>0</v>
      </c>
      <c r="FQ26" s="10">
        <f t="shared" si="25"/>
        <v>0</v>
      </c>
      <c r="FR26" s="7">
        <f t="shared" si="25"/>
        <v>0</v>
      </c>
      <c r="FS26" s="11">
        <f t="shared" si="25"/>
        <v>0</v>
      </c>
      <c r="FT26" s="10">
        <f t="shared" si="25"/>
        <v>0</v>
      </c>
      <c r="FU26" s="11">
        <f t="shared" si="25"/>
        <v>0</v>
      </c>
      <c r="FV26" s="10">
        <f t="shared" si="25"/>
        <v>0</v>
      </c>
      <c r="FW26" s="11">
        <f t="shared" si="25"/>
        <v>0</v>
      </c>
      <c r="FX26" s="10">
        <f t="shared" si="25"/>
        <v>0</v>
      </c>
      <c r="FY26" s="11">
        <f t="shared" si="25"/>
        <v>0</v>
      </c>
      <c r="FZ26" s="10">
        <f t="shared" si="25"/>
        <v>0</v>
      </c>
      <c r="GA26" s="11">
        <f t="shared" si="25"/>
        <v>0</v>
      </c>
      <c r="GB26" s="10">
        <f t="shared" si="25"/>
        <v>0</v>
      </c>
      <c r="GC26" s="11">
        <f t="shared" si="25"/>
        <v>0</v>
      </c>
      <c r="GD26" s="10">
        <f t="shared" si="25"/>
        <v>0</v>
      </c>
      <c r="GE26" s="7">
        <f t="shared" si="25"/>
        <v>0</v>
      </c>
      <c r="GF26" s="7">
        <f t="shared" si="25"/>
        <v>0</v>
      </c>
    </row>
    <row r="27" spans="1:188" ht="20.100000000000001" customHeight="1" x14ac:dyDescent="0.25">
      <c r="A27" s="14" t="s">
        <v>78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4"/>
      <c r="GF27" s="15"/>
    </row>
    <row r="28" spans="1:188" x14ac:dyDescent="0.25">
      <c r="A28" s="6"/>
      <c r="B28" s="6"/>
      <c r="C28" s="6"/>
      <c r="D28" s="6" t="s">
        <v>79</v>
      </c>
      <c r="E28" s="3" t="s">
        <v>80</v>
      </c>
      <c r="F28" s="6">
        <f t="shared" ref="F28:F34" si="26">COUNTIF(U28:GD28,"e")</f>
        <v>0</v>
      </c>
      <c r="G28" s="6">
        <f t="shared" ref="G28:G34" si="27">COUNTIF(U28:GD28,"z")</f>
        <v>2</v>
      </c>
      <c r="H28" s="6">
        <f t="shared" ref="H28:H58" si="28">SUM(I28:Q28)</f>
        <v>18</v>
      </c>
      <c r="I28" s="6">
        <f t="shared" ref="I28:I58" si="29">U28+AP28+BK28+CF28+DA28+DV28+EQ28+FL28</f>
        <v>8</v>
      </c>
      <c r="J28" s="6">
        <f t="shared" ref="J28:J58" si="30">W28+AR28+BM28+CH28+DC28+DX28+ES28+FN28</f>
        <v>0</v>
      </c>
      <c r="K28" s="6">
        <f t="shared" ref="K28:K58" si="31">Y28+AT28+BO28+CJ28+DE28+DZ28+EU28+FP28</f>
        <v>0</v>
      </c>
      <c r="L28" s="6">
        <f t="shared" ref="L28:L58" si="32">AB28+AW28+BR28+CM28+DH28+EC28+EX28+FS28</f>
        <v>0</v>
      </c>
      <c r="M28" s="6">
        <f t="shared" ref="M28:M58" si="33">AD28+AY28+BT28+CO28+DJ28+EE28+EZ28+FU28</f>
        <v>10</v>
      </c>
      <c r="N28" s="6">
        <f t="shared" ref="N28:N58" si="34">AF28+BA28+BV28+CQ28+DL28+EG28+FB28+FW28</f>
        <v>0</v>
      </c>
      <c r="O28" s="6">
        <f t="shared" ref="O28:O58" si="35">AH28+BC28+BX28+CS28+DN28+EI28+FD28+FY28</f>
        <v>0</v>
      </c>
      <c r="P28" s="6">
        <f t="shared" ref="P28:P58" si="36">AJ28+BE28+BZ28+CU28+DP28+EK28+FF28+GA28</f>
        <v>0</v>
      </c>
      <c r="Q28" s="6">
        <f t="shared" ref="Q28:Q58" si="37">AL28+BG28+CB28+CW28+DR28+EM28+FH28+GC28</f>
        <v>0</v>
      </c>
      <c r="R28" s="7">
        <f t="shared" ref="R28:R58" si="38">AO28+BJ28+CE28+CZ28+DU28+EP28+FK28+GF28</f>
        <v>3</v>
      </c>
      <c r="S28" s="7">
        <f t="shared" ref="S28:S58" si="39">AN28+BI28+CD28+CY28+DT28+EO28+FJ28+GE28</f>
        <v>2</v>
      </c>
      <c r="T28" s="7">
        <v>0.87</v>
      </c>
      <c r="U28" s="11">
        <v>8</v>
      </c>
      <c r="V28" s="10" t="s">
        <v>60</v>
      </c>
      <c r="W28" s="11"/>
      <c r="X28" s="10"/>
      <c r="Y28" s="11"/>
      <c r="Z28" s="10"/>
      <c r="AA28" s="7">
        <v>1</v>
      </c>
      <c r="AB28" s="11"/>
      <c r="AC28" s="10"/>
      <c r="AD28" s="11">
        <v>10</v>
      </c>
      <c r="AE28" s="10" t="s">
        <v>60</v>
      </c>
      <c r="AF28" s="11"/>
      <c r="AG28" s="10"/>
      <c r="AH28" s="11"/>
      <c r="AI28" s="10"/>
      <c r="AJ28" s="11"/>
      <c r="AK28" s="10"/>
      <c r="AL28" s="11"/>
      <c r="AM28" s="10"/>
      <c r="AN28" s="7">
        <v>2</v>
      </c>
      <c r="AO28" s="7">
        <f t="shared" ref="AO28:AO58" si="40">AA28+AN28</f>
        <v>3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ref="BJ28:BJ58" si="41">AV28+BI28</f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ref="CE28:CE58" si="42">BQ28+CD28</f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ref="CZ28:CZ58" si="43">CL28+CY28</f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ref="DU28:DU58" si="44">DG28+DT28</f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ref="EP28:EP58" si="45">EB28+EO28</f>
        <v>0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ref="FK28:FK58" si="46">EW28+FJ28</f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ref="GF28:GF58" si="47">FR28+GE28</f>
        <v>0</v>
      </c>
    </row>
    <row r="29" spans="1:188" x14ac:dyDescent="0.25">
      <c r="A29" s="6"/>
      <c r="B29" s="6"/>
      <c r="C29" s="6"/>
      <c r="D29" s="6" t="s">
        <v>81</v>
      </c>
      <c r="E29" s="3" t="s">
        <v>82</v>
      </c>
      <c r="F29" s="6">
        <f t="shared" si="26"/>
        <v>0</v>
      </c>
      <c r="G29" s="6">
        <f t="shared" si="27"/>
        <v>3</v>
      </c>
      <c r="H29" s="6">
        <f t="shared" si="28"/>
        <v>12</v>
      </c>
      <c r="I29" s="6">
        <f t="shared" si="29"/>
        <v>4</v>
      </c>
      <c r="J29" s="6">
        <f t="shared" si="30"/>
        <v>4</v>
      </c>
      <c r="K29" s="6">
        <f t="shared" si="31"/>
        <v>0</v>
      </c>
      <c r="L29" s="6">
        <f t="shared" si="32"/>
        <v>0</v>
      </c>
      <c r="M29" s="6">
        <f t="shared" si="33"/>
        <v>4</v>
      </c>
      <c r="N29" s="6">
        <f t="shared" si="34"/>
        <v>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2</v>
      </c>
      <c r="S29" s="7">
        <f t="shared" si="39"/>
        <v>1</v>
      </c>
      <c r="T29" s="7">
        <v>0.46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>
        <v>4</v>
      </c>
      <c r="AQ29" s="10" t="s">
        <v>60</v>
      </c>
      <c r="AR29" s="11">
        <v>4</v>
      </c>
      <c r="AS29" s="10" t="s">
        <v>60</v>
      </c>
      <c r="AT29" s="11"/>
      <c r="AU29" s="10"/>
      <c r="AV29" s="7">
        <v>1</v>
      </c>
      <c r="AW29" s="11"/>
      <c r="AX29" s="10"/>
      <c r="AY29" s="11">
        <v>4</v>
      </c>
      <c r="AZ29" s="10" t="s">
        <v>60</v>
      </c>
      <c r="BA29" s="11"/>
      <c r="BB29" s="10"/>
      <c r="BC29" s="11"/>
      <c r="BD29" s="10"/>
      <c r="BE29" s="11"/>
      <c r="BF29" s="10"/>
      <c r="BG29" s="11"/>
      <c r="BH29" s="10"/>
      <c r="BI29" s="7">
        <v>1</v>
      </c>
      <c r="BJ29" s="7">
        <f t="shared" si="41"/>
        <v>2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42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5">
      <c r="A30" s="6"/>
      <c r="B30" s="6"/>
      <c r="C30" s="6"/>
      <c r="D30" s="6" t="s">
        <v>83</v>
      </c>
      <c r="E30" s="3" t="s">
        <v>84</v>
      </c>
      <c r="F30" s="6">
        <f t="shared" si="26"/>
        <v>0</v>
      </c>
      <c r="G30" s="6">
        <f t="shared" si="27"/>
        <v>2</v>
      </c>
      <c r="H30" s="6">
        <f t="shared" si="28"/>
        <v>18</v>
      </c>
      <c r="I30" s="6">
        <f t="shared" si="29"/>
        <v>10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8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0.93</v>
      </c>
      <c r="U30" s="11">
        <v>10</v>
      </c>
      <c r="V30" s="10" t="s">
        <v>60</v>
      </c>
      <c r="W30" s="11"/>
      <c r="X30" s="10"/>
      <c r="Y30" s="11"/>
      <c r="Z30" s="10"/>
      <c r="AA30" s="7">
        <v>2</v>
      </c>
      <c r="AB30" s="11"/>
      <c r="AC30" s="10"/>
      <c r="AD30" s="11">
        <v>8</v>
      </c>
      <c r="AE30" s="10" t="s">
        <v>60</v>
      </c>
      <c r="AF30" s="11"/>
      <c r="AG30" s="10"/>
      <c r="AH30" s="11"/>
      <c r="AI30" s="10"/>
      <c r="AJ30" s="11"/>
      <c r="AK30" s="10"/>
      <c r="AL30" s="11"/>
      <c r="AM30" s="10"/>
      <c r="AN30" s="7">
        <v>1</v>
      </c>
      <c r="AO30" s="7">
        <f t="shared" si="40"/>
        <v>3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5">
      <c r="A31" s="6"/>
      <c r="B31" s="6"/>
      <c r="C31" s="6"/>
      <c r="D31" s="6" t="s">
        <v>85</v>
      </c>
      <c r="E31" s="3" t="s">
        <v>86</v>
      </c>
      <c r="F31" s="6">
        <f t="shared" si="26"/>
        <v>1</v>
      </c>
      <c r="G31" s="6">
        <f t="shared" si="27"/>
        <v>1</v>
      </c>
      <c r="H31" s="6">
        <f t="shared" si="28"/>
        <v>25</v>
      </c>
      <c r="I31" s="6">
        <f t="shared" si="29"/>
        <v>8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17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3</v>
      </c>
      <c r="S31" s="7">
        <f t="shared" si="39"/>
        <v>2</v>
      </c>
      <c r="T31" s="7">
        <v>1.1599999999999999</v>
      </c>
      <c r="U31" s="11">
        <v>8</v>
      </c>
      <c r="V31" s="10" t="s">
        <v>69</v>
      </c>
      <c r="W31" s="11"/>
      <c r="X31" s="10"/>
      <c r="Y31" s="11"/>
      <c r="Z31" s="10"/>
      <c r="AA31" s="7">
        <v>1</v>
      </c>
      <c r="AB31" s="11"/>
      <c r="AC31" s="10"/>
      <c r="AD31" s="11">
        <v>17</v>
      </c>
      <c r="AE31" s="10" t="s">
        <v>60</v>
      </c>
      <c r="AF31" s="11"/>
      <c r="AG31" s="10"/>
      <c r="AH31" s="11"/>
      <c r="AI31" s="10"/>
      <c r="AJ31" s="11"/>
      <c r="AK31" s="10"/>
      <c r="AL31" s="11"/>
      <c r="AM31" s="10"/>
      <c r="AN31" s="7">
        <v>2</v>
      </c>
      <c r="AO31" s="7">
        <f t="shared" si="40"/>
        <v>3</v>
      </c>
      <c r="AP31" s="11"/>
      <c r="AQ31" s="10"/>
      <c r="AR31" s="11"/>
      <c r="AS31" s="10"/>
      <c r="AT31" s="11"/>
      <c r="AU31" s="10"/>
      <c r="AV31" s="7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5">
      <c r="A32" s="6"/>
      <c r="B32" s="6"/>
      <c r="C32" s="6"/>
      <c r="D32" s="6" t="s">
        <v>87</v>
      </c>
      <c r="E32" s="3" t="s">
        <v>88</v>
      </c>
      <c r="F32" s="6">
        <f t="shared" si="26"/>
        <v>0</v>
      </c>
      <c r="G32" s="6">
        <f t="shared" si="27"/>
        <v>2</v>
      </c>
      <c r="H32" s="6">
        <f t="shared" si="28"/>
        <v>25</v>
      </c>
      <c r="I32" s="6">
        <f t="shared" si="29"/>
        <v>8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17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2</v>
      </c>
      <c r="T32" s="7">
        <v>0.84</v>
      </c>
      <c r="U32" s="11">
        <v>8</v>
      </c>
      <c r="V32" s="10" t="s">
        <v>60</v>
      </c>
      <c r="W32" s="11"/>
      <c r="X32" s="10"/>
      <c r="Y32" s="11"/>
      <c r="Z32" s="10"/>
      <c r="AA32" s="7">
        <v>1</v>
      </c>
      <c r="AB32" s="11"/>
      <c r="AC32" s="10"/>
      <c r="AD32" s="11">
        <v>17</v>
      </c>
      <c r="AE32" s="10" t="s">
        <v>60</v>
      </c>
      <c r="AF32" s="11"/>
      <c r="AG32" s="10"/>
      <c r="AH32" s="11"/>
      <c r="AI32" s="10"/>
      <c r="AJ32" s="11"/>
      <c r="AK32" s="10"/>
      <c r="AL32" s="11"/>
      <c r="AM32" s="10"/>
      <c r="AN32" s="7">
        <v>2</v>
      </c>
      <c r="AO32" s="7">
        <f t="shared" si="40"/>
        <v>3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5">
      <c r="A33" s="6"/>
      <c r="B33" s="6"/>
      <c r="C33" s="6"/>
      <c r="D33" s="6" t="s">
        <v>89</v>
      </c>
      <c r="E33" s="3" t="s">
        <v>90</v>
      </c>
      <c r="F33" s="6">
        <f t="shared" si="26"/>
        <v>0</v>
      </c>
      <c r="G33" s="6">
        <f t="shared" si="27"/>
        <v>2</v>
      </c>
      <c r="H33" s="6">
        <f t="shared" si="28"/>
        <v>18</v>
      </c>
      <c r="I33" s="6">
        <f t="shared" si="29"/>
        <v>8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10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2</v>
      </c>
      <c r="S33" s="7">
        <f t="shared" si="39"/>
        <v>1</v>
      </c>
      <c r="T33" s="7">
        <v>0.73</v>
      </c>
      <c r="U33" s="11">
        <v>8</v>
      </c>
      <c r="V33" s="10" t="s">
        <v>60</v>
      </c>
      <c r="W33" s="11"/>
      <c r="X33" s="10"/>
      <c r="Y33" s="11"/>
      <c r="Z33" s="10"/>
      <c r="AA33" s="7">
        <v>1</v>
      </c>
      <c r="AB33" s="11"/>
      <c r="AC33" s="10"/>
      <c r="AD33" s="11">
        <v>10</v>
      </c>
      <c r="AE33" s="10" t="s">
        <v>60</v>
      </c>
      <c r="AF33" s="11"/>
      <c r="AG33" s="10"/>
      <c r="AH33" s="11"/>
      <c r="AI33" s="10"/>
      <c r="AJ33" s="11"/>
      <c r="AK33" s="10"/>
      <c r="AL33" s="11"/>
      <c r="AM33" s="10"/>
      <c r="AN33" s="7">
        <v>1</v>
      </c>
      <c r="AO33" s="7">
        <f t="shared" si="40"/>
        <v>2</v>
      </c>
      <c r="AP33" s="11"/>
      <c r="AQ33" s="10"/>
      <c r="AR33" s="11"/>
      <c r="AS33" s="10"/>
      <c r="AT33" s="11"/>
      <c r="AU33" s="10"/>
      <c r="AV33" s="7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5">
      <c r="A34" s="6"/>
      <c r="B34" s="6"/>
      <c r="C34" s="6"/>
      <c r="D34" s="6" t="s">
        <v>91</v>
      </c>
      <c r="E34" s="3" t="s">
        <v>92</v>
      </c>
      <c r="F34" s="6">
        <f t="shared" si="26"/>
        <v>0</v>
      </c>
      <c r="G34" s="6">
        <f t="shared" si="27"/>
        <v>1</v>
      </c>
      <c r="H34" s="6">
        <f t="shared" si="28"/>
        <v>12</v>
      </c>
      <c r="I34" s="6">
        <f t="shared" si="29"/>
        <v>0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12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2</v>
      </c>
      <c r="S34" s="7">
        <f t="shared" si="39"/>
        <v>2</v>
      </c>
      <c r="T34" s="7">
        <v>1</v>
      </c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>
        <v>12</v>
      </c>
      <c r="AZ34" s="10" t="s">
        <v>60</v>
      </c>
      <c r="BA34" s="11"/>
      <c r="BB34" s="10"/>
      <c r="BC34" s="11"/>
      <c r="BD34" s="10"/>
      <c r="BE34" s="11"/>
      <c r="BF34" s="10"/>
      <c r="BG34" s="11"/>
      <c r="BH34" s="10"/>
      <c r="BI34" s="7">
        <v>2</v>
      </c>
      <c r="BJ34" s="7">
        <f t="shared" si="41"/>
        <v>2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5">
      <c r="A35" s="6">
        <v>2</v>
      </c>
      <c r="B35" s="6">
        <v>1</v>
      </c>
      <c r="C35" s="6"/>
      <c r="D35" s="6"/>
      <c r="E35" s="3" t="s">
        <v>93</v>
      </c>
      <c r="F35" s="6">
        <f>$B$35*COUNTIF(U35:GD35,"e")</f>
        <v>0</v>
      </c>
      <c r="G35" s="6">
        <f>$B$35*COUNTIF(U35:GD35,"z")</f>
        <v>1</v>
      </c>
      <c r="H35" s="6">
        <f t="shared" si="28"/>
        <v>18</v>
      </c>
      <c r="I35" s="6">
        <f t="shared" si="29"/>
        <v>0</v>
      </c>
      <c r="J35" s="6">
        <f t="shared" si="30"/>
        <v>0</v>
      </c>
      <c r="K35" s="6">
        <f t="shared" si="31"/>
        <v>0</v>
      </c>
      <c r="L35" s="6">
        <f t="shared" si="32"/>
        <v>0</v>
      </c>
      <c r="M35" s="6">
        <f t="shared" si="33"/>
        <v>18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2</v>
      </c>
      <c r="S35" s="7">
        <f t="shared" si="39"/>
        <v>2</v>
      </c>
      <c r="T35" s="7">
        <f>$B$35*1.1</f>
        <v>1.1000000000000001</v>
      </c>
      <c r="U35" s="11"/>
      <c r="V35" s="10"/>
      <c r="W35" s="11"/>
      <c r="X35" s="10"/>
      <c r="Y35" s="11"/>
      <c r="Z35" s="10"/>
      <c r="AA35" s="7"/>
      <c r="AB35" s="11"/>
      <c r="AC35" s="10"/>
      <c r="AD35" s="11">
        <f>$B$35*18</f>
        <v>18</v>
      </c>
      <c r="AE35" s="10" t="s">
        <v>60</v>
      </c>
      <c r="AF35" s="11"/>
      <c r="AG35" s="10"/>
      <c r="AH35" s="11"/>
      <c r="AI35" s="10"/>
      <c r="AJ35" s="11"/>
      <c r="AK35" s="10"/>
      <c r="AL35" s="11"/>
      <c r="AM35" s="10"/>
      <c r="AN35" s="7">
        <f>$B$35*2</f>
        <v>2</v>
      </c>
      <c r="AO35" s="7">
        <f t="shared" si="40"/>
        <v>2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5">
      <c r="A36" s="6"/>
      <c r="B36" s="6"/>
      <c r="C36" s="6"/>
      <c r="D36" s="6" t="s">
        <v>94</v>
      </c>
      <c r="E36" s="3" t="s">
        <v>95</v>
      </c>
      <c r="F36" s="6">
        <f t="shared" ref="F36:F47" si="48">COUNTIF(U36:GD36,"e")</f>
        <v>0</v>
      </c>
      <c r="G36" s="6">
        <f t="shared" ref="G36:G47" si="49">COUNTIF(U36:GD36,"z")</f>
        <v>3</v>
      </c>
      <c r="H36" s="6">
        <f t="shared" si="28"/>
        <v>25</v>
      </c>
      <c r="I36" s="6">
        <f t="shared" si="29"/>
        <v>10</v>
      </c>
      <c r="J36" s="6">
        <f t="shared" si="30"/>
        <v>5</v>
      </c>
      <c r="K36" s="6">
        <f t="shared" si="31"/>
        <v>0</v>
      </c>
      <c r="L36" s="6">
        <f t="shared" si="32"/>
        <v>0</v>
      </c>
      <c r="M36" s="6">
        <f t="shared" si="33"/>
        <v>10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1</v>
      </c>
      <c r="T36" s="7">
        <v>1.74</v>
      </c>
      <c r="U36" s="11">
        <v>10</v>
      </c>
      <c r="V36" s="10" t="s">
        <v>60</v>
      </c>
      <c r="W36" s="11">
        <v>5</v>
      </c>
      <c r="X36" s="10" t="s">
        <v>60</v>
      </c>
      <c r="Y36" s="11"/>
      <c r="Z36" s="10"/>
      <c r="AA36" s="7">
        <v>2</v>
      </c>
      <c r="AB36" s="11"/>
      <c r="AC36" s="10"/>
      <c r="AD36" s="11">
        <v>10</v>
      </c>
      <c r="AE36" s="10" t="s">
        <v>60</v>
      </c>
      <c r="AF36" s="11"/>
      <c r="AG36" s="10"/>
      <c r="AH36" s="11"/>
      <c r="AI36" s="10"/>
      <c r="AJ36" s="11"/>
      <c r="AK36" s="10"/>
      <c r="AL36" s="11"/>
      <c r="AM36" s="10"/>
      <c r="AN36" s="7">
        <v>1</v>
      </c>
      <c r="AO36" s="7">
        <f t="shared" si="40"/>
        <v>3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5">
      <c r="A37" s="6"/>
      <c r="B37" s="6"/>
      <c r="C37" s="6"/>
      <c r="D37" s="6" t="s">
        <v>96</v>
      </c>
      <c r="E37" s="3" t="s">
        <v>97</v>
      </c>
      <c r="F37" s="6">
        <f t="shared" si="48"/>
        <v>0</v>
      </c>
      <c r="G37" s="6">
        <f t="shared" si="49"/>
        <v>2</v>
      </c>
      <c r="H37" s="6">
        <f t="shared" si="28"/>
        <v>25</v>
      </c>
      <c r="I37" s="6">
        <f t="shared" si="29"/>
        <v>7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18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4</v>
      </c>
      <c r="S37" s="7">
        <f t="shared" si="39"/>
        <v>2.5</v>
      </c>
      <c r="T37" s="7">
        <v>1.53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7</v>
      </c>
      <c r="AQ37" s="10" t="s">
        <v>60</v>
      </c>
      <c r="AR37" s="11"/>
      <c r="AS37" s="10"/>
      <c r="AT37" s="11"/>
      <c r="AU37" s="10"/>
      <c r="AV37" s="7">
        <v>1.5</v>
      </c>
      <c r="AW37" s="11"/>
      <c r="AX37" s="10"/>
      <c r="AY37" s="11">
        <v>18</v>
      </c>
      <c r="AZ37" s="10" t="s">
        <v>60</v>
      </c>
      <c r="BA37" s="11"/>
      <c r="BB37" s="10"/>
      <c r="BC37" s="11"/>
      <c r="BD37" s="10"/>
      <c r="BE37" s="11"/>
      <c r="BF37" s="10"/>
      <c r="BG37" s="11"/>
      <c r="BH37" s="10"/>
      <c r="BI37" s="7">
        <v>2.5</v>
      </c>
      <c r="BJ37" s="7">
        <f t="shared" si="41"/>
        <v>4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5">
      <c r="A38" s="6"/>
      <c r="B38" s="6"/>
      <c r="C38" s="6"/>
      <c r="D38" s="6" t="s">
        <v>98</v>
      </c>
      <c r="E38" s="3" t="s">
        <v>99</v>
      </c>
      <c r="F38" s="6">
        <f t="shared" si="48"/>
        <v>1</v>
      </c>
      <c r="G38" s="6">
        <f t="shared" si="49"/>
        <v>1</v>
      </c>
      <c r="H38" s="6">
        <f t="shared" si="28"/>
        <v>27</v>
      </c>
      <c r="I38" s="6">
        <f t="shared" si="29"/>
        <v>8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19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4</v>
      </c>
      <c r="S38" s="7">
        <f t="shared" si="39"/>
        <v>2</v>
      </c>
      <c r="T38" s="7">
        <v>1.17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>
        <v>8</v>
      </c>
      <c r="AQ38" s="10" t="s">
        <v>69</v>
      </c>
      <c r="AR38" s="11"/>
      <c r="AS38" s="10"/>
      <c r="AT38" s="11"/>
      <c r="AU38" s="10"/>
      <c r="AV38" s="7">
        <v>2</v>
      </c>
      <c r="AW38" s="11"/>
      <c r="AX38" s="10"/>
      <c r="AY38" s="11">
        <v>19</v>
      </c>
      <c r="AZ38" s="10" t="s">
        <v>60</v>
      </c>
      <c r="BA38" s="11"/>
      <c r="BB38" s="10"/>
      <c r="BC38" s="11"/>
      <c r="BD38" s="10"/>
      <c r="BE38" s="11"/>
      <c r="BF38" s="10"/>
      <c r="BG38" s="11"/>
      <c r="BH38" s="10"/>
      <c r="BI38" s="7">
        <v>2</v>
      </c>
      <c r="BJ38" s="7">
        <f t="shared" si="41"/>
        <v>4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5">
      <c r="A39" s="6"/>
      <c r="B39" s="6"/>
      <c r="C39" s="6"/>
      <c r="D39" s="6" t="s">
        <v>100</v>
      </c>
      <c r="E39" s="3" t="s">
        <v>101</v>
      </c>
      <c r="F39" s="6">
        <f t="shared" si="48"/>
        <v>0</v>
      </c>
      <c r="G39" s="6">
        <f t="shared" si="49"/>
        <v>2</v>
      </c>
      <c r="H39" s="6">
        <f t="shared" si="28"/>
        <v>25</v>
      </c>
      <c r="I39" s="6">
        <f t="shared" si="29"/>
        <v>8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17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3</v>
      </c>
      <c r="S39" s="7">
        <f t="shared" si="39"/>
        <v>2</v>
      </c>
      <c r="T39" s="7">
        <v>0.87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>
        <v>8</v>
      </c>
      <c r="AQ39" s="10" t="s">
        <v>60</v>
      </c>
      <c r="AR39" s="11"/>
      <c r="AS39" s="10"/>
      <c r="AT39" s="11"/>
      <c r="AU39" s="10"/>
      <c r="AV39" s="7">
        <v>1</v>
      </c>
      <c r="AW39" s="11"/>
      <c r="AX39" s="10"/>
      <c r="AY39" s="11">
        <v>17</v>
      </c>
      <c r="AZ39" s="10" t="s">
        <v>60</v>
      </c>
      <c r="BA39" s="11"/>
      <c r="BB39" s="10"/>
      <c r="BC39" s="11"/>
      <c r="BD39" s="10"/>
      <c r="BE39" s="11"/>
      <c r="BF39" s="10"/>
      <c r="BG39" s="11"/>
      <c r="BH39" s="10"/>
      <c r="BI39" s="7">
        <v>2</v>
      </c>
      <c r="BJ39" s="7">
        <f t="shared" si="41"/>
        <v>3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5">
      <c r="A40" s="6"/>
      <c r="B40" s="6"/>
      <c r="C40" s="6"/>
      <c r="D40" s="6" t="s">
        <v>102</v>
      </c>
      <c r="E40" s="3" t="s">
        <v>103</v>
      </c>
      <c r="F40" s="6">
        <f t="shared" si="48"/>
        <v>0</v>
      </c>
      <c r="G40" s="6">
        <f t="shared" si="49"/>
        <v>2</v>
      </c>
      <c r="H40" s="6">
        <f t="shared" si="28"/>
        <v>12</v>
      </c>
      <c r="I40" s="6">
        <f t="shared" si="29"/>
        <v>4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8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2</v>
      </c>
      <c r="S40" s="7">
        <f t="shared" si="39"/>
        <v>1.3</v>
      </c>
      <c r="T40" s="7">
        <v>0.47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>
        <v>4</v>
      </c>
      <c r="AQ40" s="10" t="s">
        <v>60</v>
      </c>
      <c r="AR40" s="11"/>
      <c r="AS40" s="10"/>
      <c r="AT40" s="11"/>
      <c r="AU40" s="10"/>
      <c r="AV40" s="7">
        <v>0.7</v>
      </c>
      <c r="AW40" s="11"/>
      <c r="AX40" s="10"/>
      <c r="AY40" s="11">
        <v>8</v>
      </c>
      <c r="AZ40" s="10" t="s">
        <v>60</v>
      </c>
      <c r="BA40" s="11"/>
      <c r="BB40" s="10"/>
      <c r="BC40" s="11"/>
      <c r="BD40" s="10"/>
      <c r="BE40" s="11"/>
      <c r="BF40" s="10"/>
      <c r="BG40" s="11"/>
      <c r="BH40" s="10"/>
      <c r="BI40" s="7">
        <v>1.3</v>
      </c>
      <c r="BJ40" s="7">
        <f t="shared" si="41"/>
        <v>2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x14ac:dyDescent="0.25">
      <c r="A41" s="6"/>
      <c r="B41" s="6"/>
      <c r="C41" s="6"/>
      <c r="D41" s="6" t="s">
        <v>104</v>
      </c>
      <c r="E41" s="3" t="s">
        <v>105</v>
      </c>
      <c r="F41" s="6">
        <f t="shared" si="48"/>
        <v>1</v>
      </c>
      <c r="G41" s="6">
        <f t="shared" si="49"/>
        <v>1</v>
      </c>
      <c r="H41" s="6">
        <f t="shared" si="28"/>
        <v>27</v>
      </c>
      <c r="I41" s="6">
        <f t="shared" si="29"/>
        <v>8</v>
      </c>
      <c r="J41" s="6">
        <f t="shared" si="30"/>
        <v>0</v>
      </c>
      <c r="K41" s="6">
        <f t="shared" si="31"/>
        <v>0</v>
      </c>
      <c r="L41" s="6">
        <f t="shared" si="32"/>
        <v>0</v>
      </c>
      <c r="M41" s="6">
        <f t="shared" si="33"/>
        <v>19</v>
      </c>
      <c r="N41" s="6">
        <f t="shared" si="34"/>
        <v>0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7">
        <f t="shared" si="38"/>
        <v>4</v>
      </c>
      <c r="S41" s="7">
        <f t="shared" si="39"/>
        <v>2.5</v>
      </c>
      <c r="T41" s="7">
        <v>0.9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0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1"/>
        <v>0</v>
      </c>
      <c r="BK41" s="11">
        <v>8</v>
      </c>
      <c r="BL41" s="10" t="s">
        <v>69</v>
      </c>
      <c r="BM41" s="11"/>
      <c r="BN41" s="10"/>
      <c r="BO41" s="11"/>
      <c r="BP41" s="10"/>
      <c r="BQ41" s="7">
        <v>1.5</v>
      </c>
      <c r="BR41" s="11"/>
      <c r="BS41" s="10"/>
      <c r="BT41" s="11">
        <v>19</v>
      </c>
      <c r="BU41" s="10" t="s">
        <v>60</v>
      </c>
      <c r="BV41" s="11"/>
      <c r="BW41" s="10"/>
      <c r="BX41" s="11"/>
      <c r="BY41" s="10"/>
      <c r="BZ41" s="11"/>
      <c r="CA41" s="10"/>
      <c r="CB41" s="11"/>
      <c r="CC41" s="10"/>
      <c r="CD41" s="7">
        <v>2.5</v>
      </c>
      <c r="CE41" s="7">
        <f t="shared" si="42"/>
        <v>4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3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4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5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6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7"/>
        <v>0</v>
      </c>
    </row>
    <row r="42" spans="1:188" x14ac:dyDescent="0.25">
      <c r="A42" s="6"/>
      <c r="B42" s="6"/>
      <c r="C42" s="6"/>
      <c r="D42" s="6" t="s">
        <v>106</v>
      </c>
      <c r="E42" s="3" t="s">
        <v>107</v>
      </c>
      <c r="F42" s="6">
        <f t="shared" si="48"/>
        <v>0</v>
      </c>
      <c r="G42" s="6">
        <f t="shared" si="49"/>
        <v>2</v>
      </c>
      <c r="H42" s="6">
        <f t="shared" si="28"/>
        <v>25</v>
      </c>
      <c r="I42" s="6">
        <f t="shared" si="29"/>
        <v>8</v>
      </c>
      <c r="J42" s="6">
        <f t="shared" si="30"/>
        <v>0</v>
      </c>
      <c r="K42" s="6">
        <f t="shared" si="31"/>
        <v>0</v>
      </c>
      <c r="L42" s="6">
        <f t="shared" si="32"/>
        <v>0</v>
      </c>
      <c r="M42" s="6">
        <f t="shared" si="33"/>
        <v>17</v>
      </c>
      <c r="N42" s="6">
        <f t="shared" si="34"/>
        <v>0</v>
      </c>
      <c r="O42" s="6">
        <f t="shared" si="35"/>
        <v>0</v>
      </c>
      <c r="P42" s="6">
        <f t="shared" si="36"/>
        <v>0</v>
      </c>
      <c r="Q42" s="6">
        <f t="shared" si="37"/>
        <v>0</v>
      </c>
      <c r="R42" s="7">
        <f t="shared" si="38"/>
        <v>3</v>
      </c>
      <c r="S42" s="7">
        <f t="shared" si="39"/>
        <v>2</v>
      </c>
      <c r="T42" s="7">
        <v>0.84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0"/>
        <v>0</v>
      </c>
      <c r="AP42" s="11">
        <v>8</v>
      </c>
      <c r="AQ42" s="10" t="s">
        <v>60</v>
      </c>
      <c r="AR42" s="11"/>
      <c r="AS42" s="10"/>
      <c r="AT42" s="11"/>
      <c r="AU42" s="10"/>
      <c r="AV42" s="7">
        <v>1</v>
      </c>
      <c r="AW42" s="11"/>
      <c r="AX42" s="10"/>
      <c r="AY42" s="11">
        <v>17</v>
      </c>
      <c r="AZ42" s="10" t="s">
        <v>60</v>
      </c>
      <c r="BA42" s="11"/>
      <c r="BB42" s="10"/>
      <c r="BC42" s="11"/>
      <c r="BD42" s="10"/>
      <c r="BE42" s="11"/>
      <c r="BF42" s="10"/>
      <c r="BG42" s="11"/>
      <c r="BH42" s="10"/>
      <c r="BI42" s="7">
        <v>2</v>
      </c>
      <c r="BJ42" s="7">
        <f t="shared" si="41"/>
        <v>3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2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3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4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5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6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7"/>
        <v>0</v>
      </c>
    </row>
    <row r="43" spans="1:188" x14ac:dyDescent="0.25">
      <c r="A43" s="6"/>
      <c r="B43" s="6"/>
      <c r="C43" s="6"/>
      <c r="D43" s="6" t="s">
        <v>108</v>
      </c>
      <c r="E43" s="3" t="s">
        <v>109</v>
      </c>
      <c r="F43" s="6">
        <f t="shared" si="48"/>
        <v>0</v>
      </c>
      <c r="G43" s="6">
        <f t="shared" si="49"/>
        <v>3</v>
      </c>
      <c r="H43" s="6">
        <f t="shared" si="28"/>
        <v>18</v>
      </c>
      <c r="I43" s="6">
        <f t="shared" si="29"/>
        <v>5</v>
      </c>
      <c r="J43" s="6">
        <f t="shared" si="30"/>
        <v>5</v>
      </c>
      <c r="K43" s="6">
        <f t="shared" si="31"/>
        <v>0</v>
      </c>
      <c r="L43" s="6">
        <f t="shared" si="32"/>
        <v>0</v>
      </c>
      <c r="M43" s="6">
        <f t="shared" si="33"/>
        <v>8</v>
      </c>
      <c r="N43" s="6">
        <f t="shared" si="34"/>
        <v>0</v>
      </c>
      <c r="O43" s="6">
        <f t="shared" si="35"/>
        <v>0</v>
      </c>
      <c r="P43" s="6">
        <f t="shared" si="36"/>
        <v>0</v>
      </c>
      <c r="Q43" s="6">
        <f t="shared" si="37"/>
        <v>0</v>
      </c>
      <c r="R43" s="7">
        <f t="shared" si="38"/>
        <v>2</v>
      </c>
      <c r="S43" s="7">
        <f t="shared" si="39"/>
        <v>1</v>
      </c>
      <c r="T43" s="7">
        <v>0.77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0"/>
        <v>0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1"/>
        <v>0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2"/>
        <v>0</v>
      </c>
      <c r="CF43" s="11">
        <v>5</v>
      </c>
      <c r="CG43" s="10" t="s">
        <v>60</v>
      </c>
      <c r="CH43" s="11">
        <v>5</v>
      </c>
      <c r="CI43" s="10" t="s">
        <v>60</v>
      </c>
      <c r="CJ43" s="11"/>
      <c r="CK43" s="10"/>
      <c r="CL43" s="7">
        <v>1</v>
      </c>
      <c r="CM43" s="11"/>
      <c r="CN43" s="10"/>
      <c r="CO43" s="11">
        <v>8</v>
      </c>
      <c r="CP43" s="10" t="s">
        <v>60</v>
      </c>
      <c r="CQ43" s="11"/>
      <c r="CR43" s="10"/>
      <c r="CS43" s="11"/>
      <c r="CT43" s="10"/>
      <c r="CU43" s="11"/>
      <c r="CV43" s="10"/>
      <c r="CW43" s="11"/>
      <c r="CX43" s="10"/>
      <c r="CY43" s="7">
        <v>1</v>
      </c>
      <c r="CZ43" s="7">
        <f t="shared" si="43"/>
        <v>2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4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5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6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7"/>
        <v>0</v>
      </c>
    </row>
    <row r="44" spans="1:188" x14ac:dyDescent="0.25">
      <c r="A44" s="6"/>
      <c r="B44" s="6"/>
      <c r="C44" s="6"/>
      <c r="D44" s="6" t="s">
        <v>110</v>
      </c>
      <c r="E44" s="3" t="s">
        <v>111</v>
      </c>
      <c r="F44" s="6">
        <f t="shared" si="48"/>
        <v>1</v>
      </c>
      <c r="G44" s="6">
        <f t="shared" si="49"/>
        <v>2</v>
      </c>
      <c r="H44" s="6">
        <f t="shared" si="28"/>
        <v>23</v>
      </c>
      <c r="I44" s="6">
        <f t="shared" si="29"/>
        <v>8</v>
      </c>
      <c r="J44" s="6">
        <f t="shared" si="30"/>
        <v>5</v>
      </c>
      <c r="K44" s="6">
        <f t="shared" si="31"/>
        <v>0</v>
      </c>
      <c r="L44" s="6">
        <f t="shared" si="32"/>
        <v>0</v>
      </c>
      <c r="M44" s="6">
        <f t="shared" si="33"/>
        <v>10</v>
      </c>
      <c r="N44" s="6">
        <f t="shared" si="34"/>
        <v>0</v>
      </c>
      <c r="O44" s="6">
        <f t="shared" si="35"/>
        <v>0</v>
      </c>
      <c r="P44" s="6">
        <f t="shared" si="36"/>
        <v>0</v>
      </c>
      <c r="Q44" s="6">
        <f t="shared" si="37"/>
        <v>0</v>
      </c>
      <c r="R44" s="7">
        <f t="shared" si="38"/>
        <v>4</v>
      </c>
      <c r="S44" s="7">
        <f t="shared" si="39"/>
        <v>2</v>
      </c>
      <c r="T44" s="7">
        <v>0.84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0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1"/>
        <v>0</v>
      </c>
      <c r="BK44" s="11">
        <v>8</v>
      </c>
      <c r="BL44" s="10" t="s">
        <v>69</v>
      </c>
      <c r="BM44" s="11">
        <v>5</v>
      </c>
      <c r="BN44" s="10" t="s">
        <v>60</v>
      </c>
      <c r="BO44" s="11"/>
      <c r="BP44" s="10"/>
      <c r="BQ44" s="7">
        <v>2</v>
      </c>
      <c r="BR44" s="11"/>
      <c r="BS44" s="10"/>
      <c r="BT44" s="11">
        <v>10</v>
      </c>
      <c r="BU44" s="10" t="s">
        <v>60</v>
      </c>
      <c r="BV44" s="11"/>
      <c r="BW44" s="10"/>
      <c r="BX44" s="11"/>
      <c r="BY44" s="10"/>
      <c r="BZ44" s="11"/>
      <c r="CA44" s="10"/>
      <c r="CB44" s="11"/>
      <c r="CC44" s="10"/>
      <c r="CD44" s="7">
        <v>2</v>
      </c>
      <c r="CE44" s="7">
        <f t="shared" si="42"/>
        <v>4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3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4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5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6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7"/>
        <v>0</v>
      </c>
    </row>
    <row r="45" spans="1:188" x14ac:dyDescent="0.25">
      <c r="A45" s="6"/>
      <c r="B45" s="6"/>
      <c r="C45" s="6"/>
      <c r="D45" s="6" t="s">
        <v>112</v>
      </c>
      <c r="E45" s="3" t="s">
        <v>113</v>
      </c>
      <c r="F45" s="6">
        <f t="shared" si="48"/>
        <v>0</v>
      </c>
      <c r="G45" s="6">
        <f t="shared" si="49"/>
        <v>2</v>
      </c>
      <c r="H45" s="6">
        <f t="shared" si="28"/>
        <v>22</v>
      </c>
      <c r="I45" s="6">
        <f t="shared" si="29"/>
        <v>6</v>
      </c>
      <c r="J45" s="6">
        <f t="shared" si="30"/>
        <v>0</v>
      </c>
      <c r="K45" s="6">
        <f t="shared" si="31"/>
        <v>0</v>
      </c>
      <c r="L45" s="6">
        <f t="shared" si="32"/>
        <v>0</v>
      </c>
      <c r="M45" s="6">
        <f t="shared" si="33"/>
        <v>16</v>
      </c>
      <c r="N45" s="6">
        <f t="shared" si="34"/>
        <v>0</v>
      </c>
      <c r="O45" s="6">
        <f t="shared" si="35"/>
        <v>0</v>
      </c>
      <c r="P45" s="6">
        <f t="shared" si="36"/>
        <v>0</v>
      </c>
      <c r="Q45" s="6">
        <f t="shared" si="37"/>
        <v>0</v>
      </c>
      <c r="R45" s="7">
        <f t="shared" si="38"/>
        <v>3</v>
      </c>
      <c r="S45" s="7">
        <f t="shared" si="39"/>
        <v>2.4</v>
      </c>
      <c r="T45" s="7">
        <v>0.8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40"/>
        <v>0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1"/>
        <v>0</v>
      </c>
      <c r="BK45" s="11">
        <v>6</v>
      </c>
      <c r="BL45" s="10" t="s">
        <v>60</v>
      </c>
      <c r="BM45" s="11"/>
      <c r="BN45" s="10"/>
      <c r="BO45" s="11"/>
      <c r="BP45" s="10"/>
      <c r="BQ45" s="7">
        <v>0.6</v>
      </c>
      <c r="BR45" s="11"/>
      <c r="BS45" s="10"/>
      <c r="BT45" s="11">
        <v>16</v>
      </c>
      <c r="BU45" s="10" t="s">
        <v>60</v>
      </c>
      <c r="BV45" s="11"/>
      <c r="BW45" s="10"/>
      <c r="BX45" s="11"/>
      <c r="BY45" s="10"/>
      <c r="BZ45" s="11"/>
      <c r="CA45" s="10"/>
      <c r="CB45" s="11"/>
      <c r="CC45" s="10"/>
      <c r="CD45" s="7">
        <v>2.4</v>
      </c>
      <c r="CE45" s="7">
        <f t="shared" si="42"/>
        <v>3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3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4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5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6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7"/>
        <v>0</v>
      </c>
    </row>
    <row r="46" spans="1:188" x14ac:dyDescent="0.25">
      <c r="A46" s="6"/>
      <c r="B46" s="6"/>
      <c r="C46" s="6"/>
      <c r="D46" s="6" t="s">
        <v>114</v>
      </c>
      <c r="E46" s="3" t="s">
        <v>115</v>
      </c>
      <c r="F46" s="6">
        <f t="shared" si="48"/>
        <v>0</v>
      </c>
      <c r="G46" s="6">
        <f t="shared" si="49"/>
        <v>2</v>
      </c>
      <c r="H46" s="6">
        <f t="shared" si="28"/>
        <v>23</v>
      </c>
      <c r="I46" s="6">
        <f t="shared" si="29"/>
        <v>10</v>
      </c>
      <c r="J46" s="6">
        <f t="shared" si="30"/>
        <v>0</v>
      </c>
      <c r="K46" s="6">
        <f t="shared" si="31"/>
        <v>0</v>
      </c>
      <c r="L46" s="6">
        <f t="shared" si="32"/>
        <v>0</v>
      </c>
      <c r="M46" s="6">
        <f t="shared" si="33"/>
        <v>13</v>
      </c>
      <c r="N46" s="6">
        <f t="shared" si="34"/>
        <v>0</v>
      </c>
      <c r="O46" s="6">
        <f t="shared" si="35"/>
        <v>0</v>
      </c>
      <c r="P46" s="6">
        <f t="shared" si="36"/>
        <v>0</v>
      </c>
      <c r="Q46" s="6">
        <f t="shared" si="37"/>
        <v>0</v>
      </c>
      <c r="R46" s="7">
        <f t="shared" si="38"/>
        <v>3</v>
      </c>
      <c r="S46" s="7">
        <f t="shared" si="39"/>
        <v>2.2000000000000002</v>
      </c>
      <c r="T46" s="7">
        <v>0.76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40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1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42"/>
        <v>0</v>
      </c>
      <c r="CF46" s="11">
        <v>10</v>
      </c>
      <c r="CG46" s="10" t="s">
        <v>60</v>
      </c>
      <c r="CH46" s="11"/>
      <c r="CI46" s="10"/>
      <c r="CJ46" s="11"/>
      <c r="CK46" s="10"/>
      <c r="CL46" s="7">
        <v>0.8</v>
      </c>
      <c r="CM46" s="11"/>
      <c r="CN46" s="10"/>
      <c r="CO46" s="11">
        <v>13</v>
      </c>
      <c r="CP46" s="10" t="s">
        <v>60</v>
      </c>
      <c r="CQ46" s="11"/>
      <c r="CR46" s="10"/>
      <c r="CS46" s="11"/>
      <c r="CT46" s="10"/>
      <c r="CU46" s="11"/>
      <c r="CV46" s="10"/>
      <c r="CW46" s="11"/>
      <c r="CX46" s="10"/>
      <c r="CY46" s="7">
        <v>2.2000000000000002</v>
      </c>
      <c r="CZ46" s="7">
        <f t="shared" si="43"/>
        <v>3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4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5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6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7"/>
        <v>0</v>
      </c>
    </row>
    <row r="47" spans="1:188" x14ac:dyDescent="0.25">
      <c r="A47" s="6"/>
      <c r="B47" s="6"/>
      <c r="C47" s="6"/>
      <c r="D47" s="6" t="s">
        <v>116</v>
      </c>
      <c r="E47" s="3" t="s">
        <v>117</v>
      </c>
      <c r="F47" s="6">
        <f t="shared" si="48"/>
        <v>0</v>
      </c>
      <c r="G47" s="6">
        <f t="shared" si="49"/>
        <v>2</v>
      </c>
      <c r="H47" s="6">
        <f t="shared" si="28"/>
        <v>12</v>
      </c>
      <c r="I47" s="6">
        <f t="shared" si="29"/>
        <v>4</v>
      </c>
      <c r="J47" s="6">
        <f t="shared" si="30"/>
        <v>0</v>
      </c>
      <c r="K47" s="6">
        <f t="shared" si="31"/>
        <v>0</v>
      </c>
      <c r="L47" s="6">
        <f t="shared" si="32"/>
        <v>0</v>
      </c>
      <c r="M47" s="6">
        <f t="shared" si="33"/>
        <v>8</v>
      </c>
      <c r="N47" s="6">
        <f t="shared" si="34"/>
        <v>0</v>
      </c>
      <c r="O47" s="6">
        <f t="shared" si="35"/>
        <v>0</v>
      </c>
      <c r="P47" s="6">
        <f t="shared" si="36"/>
        <v>0</v>
      </c>
      <c r="Q47" s="6">
        <f t="shared" si="37"/>
        <v>0</v>
      </c>
      <c r="R47" s="7">
        <f t="shared" si="38"/>
        <v>1</v>
      </c>
      <c r="S47" s="7">
        <f t="shared" si="39"/>
        <v>0.6</v>
      </c>
      <c r="T47" s="7">
        <v>0.4</v>
      </c>
      <c r="U47" s="11">
        <v>4</v>
      </c>
      <c r="V47" s="10" t="s">
        <v>60</v>
      </c>
      <c r="W47" s="11"/>
      <c r="X47" s="10"/>
      <c r="Y47" s="11"/>
      <c r="Z47" s="10"/>
      <c r="AA47" s="7">
        <v>0.4</v>
      </c>
      <c r="AB47" s="11"/>
      <c r="AC47" s="10"/>
      <c r="AD47" s="11">
        <v>8</v>
      </c>
      <c r="AE47" s="10" t="s">
        <v>60</v>
      </c>
      <c r="AF47" s="11"/>
      <c r="AG47" s="10"/>
      <c r="AH47" s="11"/>
      <c r="AI47" s="10"/>
      <c r="AJ47" s="11"/>
      <c r="AK47" s="10"/>
      <c r="AL47" s="11"/>
      <c r="AM47" s="10"/>
      <c r="AN47" s="7">
        <v>0.6</v>
      </c>
      <c r="AO47" s="7">
        <f t="shared" si="40"/>
        <v>1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1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42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3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4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5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6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7"/>
        <v>0</v>
      </c>
    </row>
    <row r="48" spans="1:188" x14ac:dyDescent="0.25">
      <c r="A48" s="6">
        <v>11</v>
      </c>
      <c r="B48" s="6">
        <v>1</v>
      </c>
      <c r="C48" s="6"/>
      <c r="D48" s="6"/>
      <c r="E48" s="3" t="s">
        <v>118</v>
      </c>
      <c r="F48" s="6">
        <f>$B$48*COUNTIF(U48:GD48,"e")</f>
        <v>0</v>
      </c>
      <c r="G48" s="6">
        <f>$B$48*COUNTIF(U48:GD48,"z")</f>
        <v>2</v>
      </c>
      <c r="H48" s="6">
        <f t="shared" si="28"/>
        <v>18</v>
      </c>
      <c r="I48" s="6">
        <f t="shared" si="29"/>
        <v>8</v>
      </c>
      <c r="J48" s="6">
        <f t="shared" si="30"/>
        <v>10</v>
      </c>
      <c r="K48" s="6">
        <f t="shared" si="31"/>
        <v>0</v>
      </c>
      <c r="L48" s="6">
        <f t="shared" si="32"/>
        <v>0</v>
      </c>
      <c r="M48" s="6">
        <f t="shared" si="33"/>
        <v>0</v>
      </c>
      <c r="N48" s="6">
        <f t="shared" si="34"/>
        <v>0</v>
      </c>
      <c r="O48" s="6">
        <f t="shared" si="35"/>
        <v>0</v>
      </c>
      <c r="P48" s="6">
        <f t="shared" si="36"/>
        <v>0</v>
      </c>
      <c r="Q48" s="6">
        <f t="shared" si="37"/>
        <v>0</v>
      </c>
      <c r="R48" s="7">
        <f t="shared" si="38"/>
        <v>2</v>
      </c>
      <c r="S48" s="7">
        <f t="shared" si="39"/>
        <v>0</v>
      </c>
      <c r="T48" s="7">
        <f>$B$48*0.87</f>
        <v>0.87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40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41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42"/>
        <v>0</v>
      </c>
      <c r="CF48" s="11">
        <f>$B$48*8</f>
        <v>8</v>
      </c>
      <c r="CG48" s="10" t="s">
        <v>60</v>
      </c>
      <c r="CH48" s="11">
        <f>$B$48*10</f>
        <v>10</v>
      </c>
      <c r="CI48" s="10" t="s">
        <v>60</v>
      </c>
      <c r="CJ48" s="11"/>
      <c r="CK48" s="10"/>
      <c r="CL48" s="7">
        <f>$B$48*2</f>
        <v>2</v>
      </c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3"/>
        <v>2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4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5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46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47"/>
        <v>0</v>
      </c>
    </row>
    <row r="49" spans="1:188" x14ac:dyDescent="0.25">
      <c r="A49" s="6"/>
      <c r="B49" s="6"/>
      <c r="C49" s="6"/>
      <c r="D49" s="6" t="s">
        <v>119</v>
      </c>
      <c r="E49" s="3" t="s">
        <v>120</v>
      </c>
      <c r="F49" s="6">
        <f>COUNTIF(U49:GD49,"e")</f>
        <v>0</v>
      </c>
      <c r="G49" s="6">
        <f>COUNTIF(U49:GD49,"z")</f>
        <v>3</v>
      </c>
      <c r="H49" s="6">
        <f t="shared" si="28"/>
        <v>23</v>
      </c>
      <c r="I49" s="6">
        <f t="shared" si="29"/>
        <v>5</v>
      </c>
      <c r="J49" s="6">
        <f t="shared" si="30"/>
        <v>6</v>
      </c>
      <c r="K49" s="6">
        <f t="shared" si="31"/>
        <v>0</v>
      </c>
      <c r="L49" s="6">
        <f t="shared" si="32"/>
        <v>0</v>
      </c>
      <c r="M49" s="6">
        <f t="shared" si="33"/>
        <v>12</v>
      </c>
      <c r="N49" s="6">
        <f t="shared" si="34"/>
        <v>0</v>
      </c>
      <c r="O49" s="6">
        <f t="shared" si="35"/>
        <v>0</v>
      </c>
      <c r="P49" s="6">
        <f t="shared" si="36"/>
        <v>0</v>
      </c>
      <c r="Q49" s="6">
        <f t="shared" si="37"/>
        <v>0</v>
      </c>
      <c r="R49" s="7">
        <f t="shared" si="38"/>
        <v>3</v>
      </c>
      <c r="S49" s="7">
        <f t="shared" si="39"/>
        <v>1.4</v>
      </c>
      <c r="T49" s="7">
        <v>0.87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40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1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42"/>
        <v>0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3"/>
        <v>0</v>
      </c>
      <c r="DA49" s="11">
        <v>5</v>
      </c>
      <c r="DB49" s="10" t="s">
        <v>60</v>
      </c>
      <c r="DC49" s="11">
        <v>6</v>
      </c>
      <c r="DD49" s="10" t="s">
        <v>60</v>
      </c>
      <c r="DE49" s="11"/>
      <c r="DF49" s="10"/>
      <c r="DG49" s="7">
        <v>1.6</v>
      </c>
      <c r="DH49" s="11"/>
      <c r="DI49" s="10"/>
      <c r="DJ49" s="11">
        <v>12</v>
      </c>
      <c r="DK49" s="10" t="s">
        <v>60</v>
      </c>
      <c r="DL49" s="11"/>
      <c r="DM49" s="10"/>
      <c r="DN49" s="11"/>
      <c r="DO49" s="10"/>
      <c r="DP49" s="11"/>
      <c r="DQ49" s="10"/>
      <c r="DR49" s="11"/>
      <c r="DS49" s="10"/>
      <c r="DT49" s="7">
        <v>1.4</v>
      </c>
      <c r="DU49" s="7">
        <f t="shared" si="44"/>
        <v>3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5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46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47"/>
        <v>0</v>
      </c>
    </row>
    <row r="50" spans="1:188" x14ac:dyDescent="0.25">
      <c r="A50" s="6"/>
      <c r="B50" s="6"/>
      <c r="C50" s="6"/>
      <c r="D50" s="6" t="s">
        <v>121</v>
      </c>
      <c r="E50" s="3" t="s">
        <v>122</v>
      </c>
      <c r="F50" s="6">
        <f>COUNTIF(U50:GD50,"e")</f>
        <v>0</v>
      </c>
      <c r="G50" s="6">
        <f>COUNTIF(U50:GD50,"z")</f>
        <v>2</v>
      </c>
      <c r="H50" s="6">
        <f t="shared" si="28"/>
        <v>10</v>
      </c>
      <c r="I50" s="6">
        <f t="shared" si="29"/>
        <v>5</v>
      </c>
      <c r="J50" s="6">
        <f t="shared" si="30"/>
        <v>0</v>
      </c>
      <c r="K50" s="6">
        <f t="shared" si="31"/>
        <v>0</v>
      </c>
      <c r="L50" s="6">
        <f t="shared" si="32"/>
        <v>0</v>
      </c>
      <c r="M50" s="6">
        <f t="shared" si="33"/>
        <v>5</v>
      </c>
      <c r="N50" s="6">
        <f t="shared" si="34"/>
        <v>0</v>
      </c>
      <c r="O50" s="6">
        <f t="shared" si="35"/>
        <v>0</v>
      </c>
      <c r="P50" s="6">
        <f t="shared" si="36"/>
        <v>0</v>
      </c>
      <c r="Q50" s="6">
        <f t="shared" si="37"/>
        <v>0</v>
      </c>
      <c r="R50" s="7">
        <f t="shared" si="38"/>
        <v>1</v>
      </c>
      <c r="S50" s="7">
        <f t="shared" si="39"/>
        <v>0.5</v>
      </c>
      <c r="T50" s="7">
        <v>0.4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40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1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2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43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4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5"/>
        <v>0</v>
      </c>
      <c r="EQ50" s="11">
        <v>5</v>
      </c>
      <c r="ER50" s="10" t="s">
        <v>60</v>
      </c>
      <c r="ES50" s="11"/>
      <c r="ET50" s="10"/>
      <c r="EU50" s="11"/>
      <c r="EV50" s="10"/>
      <c r="EW50" s="7">
        <v>0.5</v>
      </c>
      <c r="EX50" s="11"/>
      <c r="EY50" s="10"/>
      <c r="EZ50" s="11">
        <v>5</v>
      </c>
      <c r="FA50" s="10" t="s">
        <v>60</v>
      </c>
      <c r="FB50" s="11"/>
      <c r="FC50" s="10"/>
      <c r="FD50" s="11"/>
      <c r="FE50" s="10"/>
      <c r="FF50" s="11"/>
      <c r="FG50" s="10"/>
      <c r="FH50" s="11"/>
      <c r="FI50" s="10"/>
      <c r="FJ50" s="7">
        <v>0.5</v>
      </c>
      <c r="FK50" s="7">
        <f t="shared" si="46"/>
        <v>1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47"/>
        <v>0</v>
      </c>
    </row>
    <row r="51" spans="1:188" x14ac:dyDescent="0.25">
      <c r="A51" s="6"/>
      <c r="B51" s="6"/>
      <c r="C51" s="6"/>
      <c r="D51" s="6" t="s">
        <v>123</v>
      </c>
      <c r="E51" s="3" t="s">
        <v>124</v>
      </c>
      <c r="F51" s="6">
        <f>COUNTIF(U51:GD51,"e")</f>
        <v>0</v>
      </c>
      <c r="G51" s="6">
        <f>COUNTIF(U51:GD51,"z")</f>
        <v>2</v>
      </c>
      <c r="H51" s="6">
        <f t="shared" si="28"/>
        <v>18</v>
      </c>
      <c r="I51" s="6">
        <f t="shared" si="29"/>
        <v>8</v>
      </c>
      <c r="J51" s="6">
        <f t="shared" si="30"/>
        <v>10</v>
      </c>
      <c r="K51" s="6">
        <f t="shared" si="31"/>
        <v>0</v>
      </c>
      <c r="L51" s="6">
        <f t="shared" si="32"/>
        <v>0</v>
      </c>
      <c r="M51" s="6">
        <f t="shared" si="33"/>
        <v>0</v>
      </c>
      <c r="N51" s="6">
        <f t="shared" si="34"/>
        <v>0</v>
      </c>
      <c r="O51" s="6">
        <f t="shared" si="35"/>
        <v>0</v>
      </c>
      <c r="P51" s="6">
        <f t="shared" si="36"/>
        <v>0</v>
      </c>
      <c r="Q51" s="6">
        <f t="shared" si="37"/>
        <v>0</v>
      </c>
      <c r="R51" s="7">
        <f t="shared" si="38"/>
        <v>2</v>
      </c>
      <c r="S51" s="7">
        <f t="shared" si="39"/>
        <v>0</v>
      </c>
      <c r="T51" s="7">
        <v>0.8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40"/>
        <v>0</v>
      </c>
      <c r="AP51" s="11">
        <v>8</v>
      </c>
      <c r="AQ51" s="10" t="s">
        <v>60</v>
      </c>
      <c r="AR51" s="11">
        <v>10</v>
      </c>
      <c r="AS51" s="10" t="s">
        <v>60</v>
      </c>
      <c r="AT51" s="11"/>
      <c r="AU51" s="10"/>
      <c r="AV51" s="7">
        <v>2</v>
      </c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1"/>
        <v>2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2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43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4"/>
        <v>0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5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46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47"/>
        <v>0</v>
      </c>
    </row>
    <row r="52" spans="1:188" x14ac:dyDescent="0.25">
      <c r="A52" s="6">
        <v>20</v>
      </c>
      <c r="B52" s="6">
        <v>1</v>
      </c>
      <c r="C52" s="6"/>
      <c r="D52" s="6"/>
      <c r="E52" s="3" t="s">
        <v>125</v>
      </c>
      <c r="F52" s="6">
        <f>$B$52*COUNTIF(U52:GD52,"e")</f>
        <v>0</v>
      </c>
      <c r="G52" s="6">
        <f>$B$52*COUNTIF(U52:GD52,"z")</f>
        <v>2</v>
      </c>
      <c r="H52" s="6">
        <f t="shared" si="28"/>
        <v>18</v>
      </c>
      <c r="I52" s="6">
        <f t="shared" si="29"/>
        <v>8</v>
      </c>
      <c r="J52" s="6">
        <f t="shared" si="30"/>
        <v>10</v>
      </c>
      <c r="K52" s="6">
        <f t="shared" si="31"/>
        <v>0</v>
      </c>
      <c r="L52" s="6">
        <f t="shared" si="32"/>
        <v>0</v>
      </c>
      <c r="M52" s="6">
        <f t="shared" si="33"/>
        <v>0</v>
      </c>
      <c r="N52" s="6">
        <f t="shared" si="34"/>
        <v>0</v>
      </c>
      <c r="O52" s="6">
        <f t="shared" si="35"/>
        <v>0</v>
      </c>
      <c r="P52" s="6">
        <f t="shared" si="36"/>
        <v>0</v>
      </c>
      <c r="Q52" s="6">
        <f t="shared" si="37"/>
        <v>0</v>
      </c>
      <c r="R52" s="7">
        <f t="shared" si="38"/>
        <v>2</v>
      </c>
      <c r="S52" s="7">
        <f t="shared" si="39"/>
        <v>0</v>
      </c>
      <c r="T52" s="7">
        <f>$B$52*0.77</f>
        <v>0.77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40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1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2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43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44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5"/>
        <v>0</v>
      </c>
      <c r="EQ52" s="11">
        <f>$B$52*8</f>
        <v>8</v>
      </c>
      <c r="ER52" s="10" t="s">
        <v>60</v>
      </c>
      <c r="ES52" s="11">
        <f>$B$52*10</f>
        <v>10</v>
      </c>
      <c r="ET52" s="10" t="s">
        <v>60</v>
      </c>
      <c r="EU52" s="11"/>
      <c r="EV52" s="10"/>
      <c r="EW52" s="7">
        <f>$B$52*2</f>
        <v>2</v>
      </c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46"/>
        <v>2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47"/>
        <v>0</v>
      </c>
    </row>
    <row r="53" spans="1:188" x14ac:dyDescent="0.25">
      <c r="A53" s="6">
        <v>13</v>
      </c>
      <c r="B53" s="6">
        <v>1</v>
      </c>
      <c r="C53" s="6"/>
      <c r="D53" s="6"/>
      <c r="E53" s="3" t="s">
        <v>126</v>
      </c>
      <c r="F53" s="6">
        <f>$B$53*COUNTIF(U53:GD53,"e")</f>
        <v>0</v>
      </c>
      <c r="G53" s="6">
        <f>$B$53*COUNTIF(U53:GD53,"z")</f>
        <v>2</v>
      </c>
      <c r="H53" s="6">
        <f t="shared" si="28"/>
        <v>10</v>
      </c>
      <c r="I53" s="6">
        <f t="shared" si="29"/>
        <v>4</v>
      </c>
      <c r="J53" s="6">
        <f t="shared" si="30"/>
        <v>6</v>
      </c>
      <c r="K53" s="6">
        <f t="shared" si="31"/>
        <v>0</v>
      </c>
      <c r="L53" s="6">
        <f t="shared" si="32"/>
        <v>0</v>
      </c>
      <c r="M53" s="6">
        <f t="shared" si="33"/>
        <v>0</v>
      </c>
      <c r="N53" s="6">
        <f t="shared" si="34"/>
        <v>0</v>
      </c>
      <c r="O53" s="6">
        <f t="shared" si="35"/>
        <v>0</v>
      </c>
      <c r="P53" s="6">
        <f t="shared" si="36"/>
        <v>0</v>
      </c>
      <c r="Q53" s="6">
        <f t="shared" si="37"/>
        <v>0</v>
      </c>
      <c r="R53" s="7">
        <f t="shared" si="38"/>
        <v>1</v>
      </c>
      <c r="S53" s="7">
        <f t="shared" si="39"/>
        <v>0</v>
      </c>
      <c r="T53" s="7">
        <f>$B$53*0.33</f>
        <v>0.33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40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1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42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3"/>
        <v>0</v>
      </c>
      <c r="DA53" s="11">
        <f>$B$53*4</f>
        <v>4</v>
      </c>
      <c r="DB53" s="10" t="s">
        <v>60</v>
      </c>
      <c r="DC53" s="11">
        <f>$B$53*6</f>
        <v>6</v>
      </c>
      <c r="DD53" s="10" t="s">
        <v>60</v>
      </c>
      <c r="DE53" s="11"/>
      <c r="DF53" s="10"/>
      <c r="DG53" s="7">
        <f>$B$53*1</f>
        <v>1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44"/>
        <v>1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5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46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47"/>
        <v>0</v>
      </c>
    </row>
    <row r="54" spans="1:188" x14ac:dyDescent="0.25">
      <c r="A54" s="6">
        <v>10</v>
      </c>
      <c r="B54" s="6">
        <v>1</v>
      </c>
      <c r="C54" s="6"/>
      <c r="D54" s="6"/>
      <c r="E54" s="3" t="s">
        <v>127</v>
      </c>
      <c r="F54" s="6">
        <f>$B$54*COUNTIF(U54:GD54,"e")</f>
        <v>0</v>
      </c>
      <c r="G54" s="6">
        <f>$B$54*COUNTIF(U54:GD54,"z")</f>
        <v>2</v>
      </c>
      <c r="H54" s="6">
        <f t="shared" si="28"/>
        <v>18</v>
      </c>
      <c r="I54" s="6">
        <f t="shared" si="29"/>
        <v>8</v>
      </c>
      <c r="J54" s="6">
        <f t="shared" si="30"/>
        <v>0</v>
      </c>
      <c r="K54" s="6">
        <f t="shared" si="31"/>
        <v>0</v>
      </c>
      <c r="L54" s="6">
        <f t="shared" si="32"/>
        <v>0</v>
      </c>
      <c r="M54" s="6">
        <f t="shared" si="33"/>
        <v>10</v>
      </c>
      <c r="N54" s="6">
        <f t="shared" si="34"/>
        <v>0</v>
      </c>
      <c r="O54" s="6">
        <f t="shared" si="35"/>
        <v>0</v>
      </c>
      <c r="P54" s="6">
        <f t="shared" si="36"/>
        <v>0</v>
      </c>
      <c r="Q54" s="6">
        <f t="shared" si="37"/>
        <v>0</v>
      </c>
      <c r="R54" s="7">
        <f t="shared" si="38"/>
        <v>3</v>
      </c>
      <c r="S54" s="7">
        <f t="shared" si="39"/>
        <v>2</v>
      </c>
      <c r="T54" s="7">
        <f>$B$54*0.94</f>
        <v>0.94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40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1"/>
        <v>0</v>
      </c>
      <c r="BK54" s="11">
        <f>$B$54*8</f>
        <v>8</v>
      </c>
      <c r="BL54" s="10" t="s">
        <v>60</v>
      </c>
      <c r="BM54" s="11"/>
      <c r="BN54" s="10"/>
      <c r="BO54" s="11"/>
      <c r="BP54" s="10"/>
      <c r="BQ54" s="7">
        <f>$B$54*1</f>
        <v>1</v>
      </c>
      <c r="BR54" s="11"/>
      <c r="BS54" s="10"/>
      <c r="BT54" s="11">
        <f>$B$54*10</f>
        <v>10</v>
      </c>
      <c r="BU54" s="10" t="s">
        <v>60</v>
      </c>
      <c r="BV54" s="11"/>
      <c r="BW54" s="10"/>
      <c r="BX54" s="11"/>
      <c r="BY54" s="10"/>
      <c r="BZ54" s="11"/>
      <c r="CA54" s="10"/>
      <c r="CB54" s="11"/>
      <c r="CC54" s="10"/>
      <c r="CD54" s="7">
        <f>$B$54*2</f>
        <v>2</v>
      </c>
      <c r="CE54" s="7">
        <f t="shared" si="42"/>
        <v>3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3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4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45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46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47"/>
        <v>0</v>
      </c>
    </row>
    <row r="55" spans="1:188" x14ac:dyDescent="0.25">
      <c r="A55" s="6">
        <v>15</v>
      </c>
      <c r="B55" s="6">
        <v>2</v>
      </c>
      <c r="C55" s="6"/>
      <c r="D55" s="6"/>
      <c r="E55" s="3" t="s">
        <v>128</v>
      </c>
      <c r="F55" s="6">
        <f>$B$55*COUNTIF(U55:GD55,"e")</f>
        <v>0</v>
      </c>
      <c r="G55" s="6">
        <f>$B$55*COUNTIF(U55:GD55,"z")</f>
        <v>4</v>
      </c>
      <c r="H55" s="6">
        <f t="shared" si="28"/>
        <v>20</v>
      </c>
      <c r="I55" s="6">
        <f t="shared" si="29"/>
        <v>10</v>
      </c>
      <c r="J55" s="6">
        <f t="shared" si="30"/>
        <v>0</v>
      </c>
      <c r="K55" s="6">
        <f t="shared" si="31"/>
        <v>0</v>
      </c>
      <c r="L55" s="6">
        <f t="shared" si="32"/>
        <v>0</v>
      </c>
      <c r="M55" s="6">
        <f t="shared" si="33"/>
        <v>10</v>
      </c>
      <c r="N55" s="6">
        <f t="shared" si="34"/>
        <v>0</v>
      </c>
      <c r="O55" s="6">
        <f t="shared" si="35"/>
        <v>0</v>
      </c>
      <c r="P55" s="6">
        <f t="shared" si="36"/>
        <v>0</v>
      </c>
      <c r="Q55" s="6">
        <f t="shared" si="37"/>
        <v>0</v>
      </c>
      <c r="R55" s="7">
        <f t="shared" si="38"/>
        <v>4</v>
      </c>
      <c r="S55" s="7">
        <f t="shared" si="39"/>
        <v>2</v>
      </c>
      <c r="T55" s="7">
        <f>$B$55*0.34</f>
        <v>0.68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40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1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2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3"/>
        <v>0</v>
      </c>
      <c r="DA55" s="11">
        <f>$B$55*5</f>
        <v>10</v>
      </c>
      <c r="DB55" s="10" t="s">
        <v>60</v>
      </c>
      <c r="DC55" s="11"/>
      <c r="DD55" s="10"/>
      <c r="DE55" s="11"/>
      <c r="DF55" s="10"/>
      <c r="DG55" s="7">
        <f>$B$55*1</f>
        <v>2</v>
      </c>
      <c r="DH55" s="11"/>
      <c r="DI55" s="10"/>
      <c r="DJ55" s="11">
        <f>$B$55*5</f>
        <v>10</v>
      </c>
      <c r="DK55" s="10" t="s">
        <v>60</v>
      </c>
      <c r="DL55" s="11"/>
      <c r="DM55" s="10"/>
      <c r="DN55" s="11"/>
      <c r="DO55" s="10"/>
      <c r="DP55" s="11"/>
      <c r="DQ55" s="10"/>
      <c r="DR55" s="11"/>
      <c r="DS55" s="10"/>
      <c r="DT55" s="7">
        <f>$B$55*1</f>
        <v>2</v>
      </c>
      <c r="DU55" s="7">
        <f t="shared" si="44"/>
        <v>4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5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46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47"/>
        <v>0</v>
      </c>
    </row>
    <row r="56" spans="1:188" x14ac:dyDescent="0.25">
      <c r="A56" s="6">
        <v>16</v>
      </c>
      <c r="B56" s="6">
        <v>1</v>
      </c>
      <c r="C56" s="6"/>
      <c r="D56" s="6"/>
      <c r="E56" s="3" t="s">
        <v>129</v>
      </c>
      <c r="F56" s="6">
        <f>$B$56*COUNTIF(U56:GD56,"e")</f>
        <v>0</v>
      </c>
      <c r="G56" s="6">
        <f>$B$56*COUNTIF(U56:GD56,"z")</f>
        <v>3</v>
      </c>
      <c r="H56" s="6">
        <f t="shared" si="28"/>
        <v>10</v>
      </c>
      <c r="I56" s="6">
        <f t="shared" si="29"/>
        <v>4</v>
      </c>
      <c r="J56" s="6">
        <f t="shared" si="30"/>
        <v>4</v>
      </c>
      <c r="K56" s="6">
        <f t="shared" si="31"/>
        <v>0</v>
      </c>
      <c r="L56" s="6">
        <f t="shared" si="32"/>
        <v>0</v>
      </c>
      <c r="M56" s="6">
        <f t="shared" si="33"/>
        <v>2</v>
      </c>
      <c r="N56" s="6">
        <f t="shared" si="34"/>
        <v>0</v>
      </c>
      <c r="O56" s="6">
        <f t="shared" si="35"/>
        <v>0</v>
      </c>
      <c r="P56" s="6">
        <f t="shared" si="36"/>
        <v>0</v>
      </c>
      <c r="Q56" s="6">
        <f t="shared" si="37"/>
        <v>0</v>
      </c>
      <c r="R56" s="7">
        <f t="shared" si="38"/>
        <v>2</v>
      </c>
      <c r="S56" s="7">
        <f t="shared" si="39"/>
        <v>0.4</v>
      </c>
      <c r="T56" s="7">
        <f>$B$56*0.327</f>
        <v>0.32700000000000001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40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1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2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3"/>
        <v>0</v>
      </c>
      <c r="DA56" s="11">
        <f>$B$56*4</f>
        <v>4</v>
      </c>
      <c r="DB56" s="10" t="s">
        <v>60</v>
      </c>
      <c r="DC56" s="11">
        <f>$B$56*4</f>
        <v>4</v>
      </c>
      <c r="DD56" s="10" t="s">
        <v>60</v>
      </c>
      <c r="DE56" s="11"/>
      <c r="DF56" s="10"/>
      <c r="DG56" s="7">
        <f>$B$56*1.6</f>
        <v>1.6</v>
      </c>
      <c r="DH56" s="11"/>
      <c r="DI56" s="10"/>
      <c r="DJ56" s="11">
        <f>$B$56*2</f>
        <v>2</v>
      </c>
      <c r="DK56" s="10" t="s">
        <v>60</v>
      </c>
      <c r="DL56" s="11"/>
      <c r="DM56" s="10"/>
      <c r="DN56" s="11"/>
      <c r="DO56" s="10"/>
      <c r="DP56" s="11"/>
      <c r="DQ56" s="10"/>
      <c r="DR56" s="11"/>
      <c r="DS56" s="10"/>
      <c r="DT56" s="7">
        <f>$B$56*0.4</f>
        <v>0.4</v>
      </c>
      <c r="DU56" s="7">
        <f t="shared" si="44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5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46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47"/>
        <v>0</v>
      </c>
    </row>
    <row r="57" spans="1:188" x14ac:dyDescent="0.25">
      <c r="A57" s="6"/>
      <c r="B57" s="6"/>
      <c r="C57" s="6"/>
      <c r="D57" s="6" t="s">
        <v>130</v>
      </c>
      <c r="E57" s="3" t="s">
        <v>131</v>
      </c>
      <c r="F57" s="6">
        <f>COUNTIF(U57:GD57,"e")</f>
        <v>0</v>
      </c>
      <c r="G57" s="6">
        <f>COUNTIF(U57:GD57,"z")</f>
        <v>2</v>
      </c>
      <c r="H57" s="6">
        <f t="shared" si="28"/>
        <v>18</v>
      </c>
      <c r="I57" s="6">
        <f t="shared" si="29"/>
        <v>8</v>
      </c>
      <c r="J57" s="6">
        <f t="shared" si="30"/>
        <v>0</v>
      </c>
      <c r="K57" s="6">
        <f t="shared" si="31"/>
        <v>0</v>
      </c>
      <c r="L57" s="6">
        <f t="shared" si="32"/>
        <v>0</v>
      </c>
      <c r="M57" s="6">
        <f t="shared" si="33"/>
        <v>10</v>
      </c>
      <c r="N57" s="6">
        <f t="shared" si="34"/>
        <v>0</v>
      </c>
      <c r="O57" s="6">
        <f t="shared" si="35"/>
        <v>0</v>
      </c>
      <c r="P57" s="6">
        <f t="shared" si="36"/>
        <v>0</v>
      </c>
      <c r="Q57" s="6">
        <f t="shared" si="37"/>
        <v>0</v>
      </c>
      <c r="R57" s="7">
        <f t="shared" si="38"/>
        <v>2</v>
      </c>
      <c r="S57" s="7">
        <f t="shared" si="39"/>
        <v>1.5</v>
      </c>
      <c r="T57" s="7">
        <v>1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40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1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2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3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4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45"/>
        <v>0</v>
      </c>
      <c r="EQ57" s="11">
        <v>8</v>
      </c>
      <c r="ER57" s="10" t="s">
        <v>60</v>
      </c>
      <c r="ES57" s="11"/>
      <c r="ET57" s="10"/>
      <c r="EU57" s="11"/>
      <c r="EV57" s="10"/>
      <c r="EW57" s="7">
        <v>0.5</v>
      </c>
      <c r="EX57" s="11"/>
      <c r="EY57" s="10"/>
      <c r="EZ57" s="11">
        <v>10</v>
      </c>
      <c r="FA57" s="10" t="s">
        <v>60</v>
      </c>
      <c r="FB57" s="11"/>
      <c r="FC57" s="10"/>
      <c r="FD57" s="11"/>
      <c r="FE57" s="10"/>
      <c r="FF57" s="11"/>
      <c r="FG57" s="10"/>
      <c r="FH57" s="11"/>
      <c r="FI57" s="10"/>
      <c r="FJ57" s="7">
        <v>1.5</v>
      </c>
      <c r="FK57" s="7">
        <f t="shared" si="46"/>
        <v>2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47"/>
        <v>0</v>
      </c>
    </row>
    <row r="58" spans="1:188" x14ac:dyDescent="0.25">
      <c r="A58" s="6"/>
      <c r="B58" s="6"/>
      <c r="C58" s="6"/>
      <c r="D58" s="6" t="s">
        <v>132</v>
      </c>
      <c r="E58" s="3" t="s">
        <v>133</v>
      </c>
      <c r="F58" s="6">
        <f>COUNTIF(U58:GD58,"e")</f>
        <v>0</v>
      </c>
      <c r="G58" s="6">
        <f>COUNTIF(U58:GD58,"z")</f>
        <v>2</v>
      </c>
      <c r="H58" s="6">
        <f t="shared" si="28"/>
        <v>10</v>
      </c>
      <c r="I58" s="6">
        <f t="shared" si="29"/>
        <v>5</v>
      </c>
      <c r="J58" s="6">
        <f t="shared" si="30"/>
        <v>0</v>
      </c>
      <c r="K58" s="6">
        <f t="shared" si="31"/>
        <v>0</v>
      </c>
      <c r="L58" s="6">
        <f t="shared" si="32"/>
        <v>0</v>
      </c>
      <c r="M58" s="6">
        <f t="shared" si="33"/>
        <v>0</v>
      </c>
      <c r="N58" s="6">
        <f t="shared" si="34"/>
        <v>0</v>
      </c>
      <c r="O58" s="6">
        <f t="shared" si="35"/>
        <v>0</v>
      </c>
      <c r="P58" s="6">
        <f t="shared" si="36"/>
        <v>0</v>
      </c>
      <c r="Q58" s="6">
        <f t="shared" si="37"/>
        <v>5</v>
      </c>
      <c r="R58" s="7">
        <f t="shared" si="38"/>
        <v>1</v>
      </c>
      <c r="S58" s="7">
        <f t="shared" si="39"/>
        <v>0.5</v>
      </c>
      <c r="T58" s="7">
        <v>0.4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40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1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2"/>
        <v>0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43"/>
        <v>0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4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5"/>
        <v>0</v>
      </c>
      <c r="EQ58" s="11">
        <v>5</v>
      </c>
      <c r="ER58" s="10" t="s">
        <v>60</v>
      </c>
      <c r="ES58" s="11"/>
      <c r="ET58" s="10"/>
      <c r="EU58" s="11"/>
      <c r="EV58" s="10"/>
      <c r="EW58" s="7">
        <v>0.5</v>
      </c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>
        <v>5</v>
      </c>
      <c r="FI58" s="10" t="s">
        <v>60</v>
      </c>
      <c r="FJ58" s="7">
        <v>0.5</v>
      </c>
      <c r="FK58" s="7">
        <f t="shared" si="46"/>
        <v>1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47"/>
        <v>0</v>
      </c>
    </row>
    <row r="59" spans="1:188" ht="15.9" customHeight="1" x14ac:dyDescent="0.25">
      <c r="A59" s="6"/>
      <c r="B59" s="6"/>
      <c r="C59" s="6"/>
      <c r="D59" s="6"/>
      <c r="E59" s="6" t="s">
        <v>77</v>
      </c>
      <c r="F59" s="6">
        <f t="shared" ref="F59:AK59" si="50">SUM(F28:F58)</f>
        <v>4</v>
      </c>
      <c r="G59" s="6">
        <f t="shared" si="50"/>
        <v>64</v>
      </c>
      <c r="H59" s="6">
        <f t="shared" si="50"/>
        <v>583</v>
      </c>
      <c r="I59" s="6">
        <f t="shared" si="50"/>
        <v>205</v>
      </c>
      <c r="J59" s="6">
        <f t="shared" si="50"/>
        <v>65</v>
      </c>
      <c r="K59" s="6">
        <f t="shared" si="50"/>
        <v>0</v>
      </c>
      <c r="L59" s="6">
        <f t="shared" si="50"/>
        <v>0</v>
      </c>
      <c r="M59" s="6">
        <f t="shared" si="50"/>
        <v>308</v>
      </c>
      <c r="N59" s="6">
        <f t="shared" si="50"/>
        <v>0</v>
      </c>
      <c r="O59" s="6">
        <f t="shared" si="50"/>
        <v>0</v>
      </c>
      <c r="P59" s="6">
        <f t="shared" si="50"/>
        <v>0</v>
      </c>
      <c r="Q59" s="6">
        <f t="shared" si="50"/>
        <v>5</v>
      </c>
      <c r="R59" s="7">
        <f t="shared" si="50"/>
        <v>79</v>
      </c>
      <c r="S59" s="7">
        <f t="shared" si="50"/>
        <v>42.8</v>
      </c>
      <c r="T59" s="7">
        <f t="shared" si="50"/>
        <v>25.567</v>
      </c>
      <c r="U59" s="11">
        <f t="shared" si="50"/>
        <v>56</v>
      </c>
      <c r="V59" s="10">
        <f t="shared" si="50"/>
        <v>0</v>
      </c>
      <c r="W59" s="11">
        <f t="shared" si="50"/>
        <v>5</v>
      </c>
      <c r="X59" s="10">
        <f t="shared" si="50"/>
        <v>0</v>
      </c>
      <c r="Y59" s="11">
        <f t="shared" si="50"/>
        <v>0</v>
      </c>
      <c r="Z59" s="10">
        <f t="shared" si="50"/>
        <v>0</v>
      </c>
      <c r="AA59" s="7">
        <f t="shared" si="50"/>
        <v>8.4</v>
      </c>
      <c r="AB59" s="11">
        <f t="shared" si="50"/>
        <v>0</v>
      </c>
      <c r="AC59" s="10">
        <f t="shared" si="50"/>
        <v>0</v>
      </c>
      <c r="AD59" s="11">
        <f t="shared" si="50"/>
        <v>98</v>
      </c>
      <c r="AE59" s="10">
        <f t="shared" si="50"/>
        <v>0</v>
      </c>
      <c r="AF59" s="11">
        <f t="shared" si="50"/>
        <v>0</v>
      </c>
      <c r="AG59" s="10">
        <f t="shared" si="50"/>
        <v>0</v>
      </c>
      <c r="AH59" s="11">
        <f t="shared" si="50"/>
        <v>0</v>
      </c>
      <c r="AI59" s="10">
        <f t="shared" si="50"/>
        <v>0</v>
      </c>
      <c r="AJ59" s="11">
        <f t="shared" si="50"/>
        <v>0</v>
      </c>
      <c r="AK59" s="10">
        <f t="shared" si="50"/>
        <v>0</v>
      </c>
      <c r="AL59" s="11">
        <f t="shared" ref="AL59:BQ59" si="51">SUM(AL28:AL58)</f>
        <v>0</v>
      </c>
      <c r="AM59" s="10">
        <f t="shared" si="51"/>
        <v>0</v>
      </c>
      <c r="AN59" s="7">
        <f t="shared" si="51"/>
        <v>11.6</v>
      </c>
      <c r="AO59" s="7">
        <f t="shared" si="51"/>
        <v>20</v>
      </c>
      <c r="AP59" s="11">
        <f t="shared" si="51"/>
        <v>47</v>
      </c>
      <c r="AQ59" s="10">
        <f t="shared" si="51"/>
        <v>0</v>
      </c>
      <c r="AR59" s="11">
        <f t="shared" si="51"/>
        <v>14</v>
      </c>
      <c r="AS59" s="10">
        <f t="shared" si="51"/>
        <v>0</v>
      </c>
      <c r="AT59" s="11">
        <f t="shared" si="51"/>
        <v>0</v>
      </c>
      <c r="AU59" s="10">
        <f t="shared" si="51"/>
        <v>0</v>
      </c>
      <c r="AV59" s="7">
        <f t="shared" si="51"/>
        <v>9.1999999999999993</v>
      </c>
      <c r="AW59" s="11">
        <f t="shared" si="51"/>
        <v>0</v>
      </c>
      <c r="AX59" s="10">
        <f t="shared" si="51"/>
        <v>0</v>
      </c>
      <c r="AY59" s="11">
        <f t="shared" si="51"/>
        <v>95</v>
      </c>
      <c r="AZ59" s="10">
        <f t="shared" si="51"/>
        <v>0</v>
      </c>
      <c r="BA59" s="11">
        <f t="shared" si="51"/>
        <v>0</v>
      </c>
      <c r="BB59" s="10">
        <f t="shared" si="51"/>
        <v>0</v>
      </c>
      <c r="BC59" s="11">
        <f t="shared" si="51"/>
        <v>0</v>
      </c>
      <c r="BD59" s="10">
        <f t="shared" si="51"/>
        <v>0</v>
      </c>
      <c r="BE59" s="11">
        <f t="shared" si="51"/>
        <v>0</v>
      </c>
      <c r="BF59" s="10">
        <f t="shared" si="51"/>
        <v>0</v>
      </c>
      <c r="BG59" s="11">
        <f t="shared" si="51"/>
        <v>0</v>
      </c>
      <c r="BH59" s="10">
        <f t="shared" si="51"/>
        <v>0</v>
      </c>
      <c r="BI59" s="7">
        <f t="shared" si="51"/>
        <v>12.8</v>
      </c>
      <c r="BJ59" s="7">
        <f t="shared" si="51"/>
        <v>22</v>
      </c>
      <c r="BK59" s="11">
        <f t="shared" si="51"/>
        <v>30</v>
      </c>
      <c r="BL59" s="10">
        <f t="shared" si="51"/>
        <v>0</v>
      </c>
      <c r="BM59" s="11">
        <f t="shared" si="51"/>
        <v>5</v>
      </c>
      <c r="BN59" s="10">
        <f t="shared" si="51"/>
        <v>0</v>
      </c>
      <c r="BO59" s="11">
        <f t="shared" si="51"/>
        <v>0</v>
      </c>
      <c r="BP59" s="10">
        <f t="shared" si="51"/>
        <v>0</v>
      </c>
      <c r="BQ59" s="7">
        <f t="shared" si="51"/>
        <v>5.0999999999999996</v>
      </c>
      <c r="BR59" s="11">
        <f t="shared" ref="BR59:CW59" si="52">SUM(BR28:BR58)</f>
        <v>0</v>
      </c>
      <c r="BS59" s="10">
        <f t="shared" si="52"/>
        <v>0</v>
      </c>
      <c r="BT59" s="11">
        <f t="shared" si="52"/>
        <v>55</v>
      </c>
      <c r="BU59" s="10">
        <f t="shared" si="52"/>
        <v>0</v>
      </c>
      <c r="BV59" s="11">
        <f t="shared" si="52"/>
        <v>0</v>
      </c>
      <c r="BW59" s="10">
        <f t="shared" si="52"/>
        <v>0</v>
      </c>
      <c r="BX59" s="11">
        <f t="shared" si="52"/>
        <v>0</v>
      </c>
      <c r="BY59" s="10">
        <f t="shared" si="52"/>
        <v>0</v>
      </c>
      <c r="BZ59" s="11">
        <f t="shared" si="52"/>
        <v>0</v>
      </c>
      <c r="CA59" s="10">
        <f t="shared" si="52"/>
        <v>0</v>
      </c>
      <c r="CB59" s="11">
        <f t="shared" si="52"/>
        <v>0</v>
      </c>
      <c r="CC59" s="10">
        <f t="shared" si="52"/>
        <v>0</v>
      </c>
      <c r="CD59" s="7">
        <f t="shared" si="52"/>
        <v>8.9</v>
      </c>
      <c r="CE59" s="7">
        <f t="shared" si="52"/>
        <v>14</v>
      </c>
      <c r="CF59" s="11">
        <f t="shared" si="52"/>
        <v>23</v>
      </c>
      <c r="CG59" s="10">
        <f t="shared" si="52"/>
        <v>0</v>
      </c>
      <c r="CH59" s="11">
        <f t="shared" si="52"/>
        <v>15</v>
      </c>
      <c r="CI59" s="10">
        <f t="shared" si="52"/>
        <v>0</v>
      </c>
      <c r="CJ59" s="11">
        <f t="shared" si="52"/>
        <v>0</v>
      </c>
      <c r="CK59" s="10">
        <f t="shared" si="52"/>
        <v>0</v>
      </c>
      <c r="CL59" s="7">
        <f t="shared" si="52"/>
        <v>3.8</v>
      </c>
      <c r="CM59" s="11">
        <f t="shared" si="52"/>
        <v>0</v>
      </c>
      <c r="CN59" s="10">
        <f t="shared" si="52"/>
        <v>0</v>
      </c>
      <c r="CO59" s="11">
        <f t="shared" si="52"/>
        <v>21</v>
      </c>
      <c r="CP59" s="10">
        <f t="shared" si="52"/>
        <v>0</v>
      </c>
      <c r="CQ59" s="11">
        <f t="shared" si="52"/>
        <v>0</v>
      </c>
      <c r="CR59" s="10">
        <f t="shared" si="52"/>
        <v>0</v>
      </c>
      <c r="CS59" s="11">
        <f t="shared" si="52"/>
        <v>0</v>
      </c>
      <c r="CT59" s="10">
        <f t="shared" si="52"/>
        <v>0</v>
      </c>
      <c r="CU59" s="11">
        <f t="shared" si="52"/>
        <v>0</v>
      </c>
      <c r="CV59" s="10">
        <f t="shared" si="52"/>
        <v>0</v>
      </c>
      <c r="CW59" s="11">
        <f t="shared" si="52"/>
        <v>0</v>
      </c>
      <c r="CX59" s="10">
        <f t="shared" ref="CX59:EC59" si="53">SUM(CX28:CX58)</f>
        <v>0</v>
      </c>
      <c r="CY59" s="7">
        <f t="shared" si="53"/>
        <v>3.2</v>
      </c>
      <c r="CZ59" s="7">
        <f t="shared" si="53"/>
        <v>7</v>
      </c>
      <c r="DA59" s="11">
        <f t="shared" si="53"/>
        <v>23</v>
      </c>
      <c r="DB59" s="10">
        <f t="shared" si="53"/>
        <v>0</v>
      </c>
      <c r="DC59" s="11">
        <f t="shared" si="53"/>
        <v>16</v>
      </c>
      <c r="DD59" s="10">
        <f t="shared" si="53"/>
        <v>0</v>
      </c>
      <c r="DE59" s="11">
        <f t="shared" si="53"/>
        <v>0</v>
      </c>
      <c r="DF59" s="10">
        <f t="shared" si="53"/>
        <v>0</v>
      </c>
      <c r="DG59" s="7">
        <f t="shared" si="53"/>
        <v>6.1999999999999993</v>
      </c>
      <c r="DH59" s="11">
        <f t="shared" si="53"/>
        <v>0</v>
      </c>
      <c r="DI59" s="10">
        <f t="shared" si="53"/>
        <v>0</v>
      </c>
      <c r="DJ59" s="11">
        <f t="shared" si="53"/>
        <v>24</v>
      </c>
      <c r="DK59" s="10">
        <f t="shared" si="53"/>
        <v>0</v>
      </c>
      <c r="DL59" s="11">
        <f t="shared" si="53"/>
        <v>0</v>
      </c>
      <c r="DM59" s="10">
        <f t="shared" si="53"/>
        <v>0</v>
      </c>
      <c r="DN59" s="11">
        <f t="shared" si="53"/>
        <v>0</v>
      </c>
      <c r="DO59" s="10">
        <f t="shared" si="53"/>
        <v>0</v>
      </c>
      <c r="DP59" s="11">
        <f t="shared" si="53"/>
        <v>0</v>
      </c>
      <c r="DQ59" s="10">
        <f t="shared" si="53"/>
        <v>0</v>
      </c>
      <c r="DR59" s="11">
        <f t="shared" si="53"/>
        <v>0</v>
      </c>
      <c r="DS59" s="10">
        <f t="shared" si="53"/>
        <v>0</v>
      </c>
      <c r="DT59" s="7">
        <f t="shared" si="53"/>
        <v>3.8</v>
      </c>
      <c r="DU59" s="7">
        <f t="shared" si="53"/>
        <v>10</v>
      </c>
      <c r="DV59" s="11">
        <f t="shared" si="53"/>
        <v>0</v>
      </c>
      <c r="DW59" s="10">
        <f t="shared" si="53"/>
        <v>0</v>
      </c>
      <c r="DX59" s="11">
        <f t="shared" si="53"/>
        <v>0</v>
      </c>
      <c r="DY59" s="10">
        <f t="shared" si="53"/>
        <v>0</v>
      </c>
      <c r="DZ59" s="11">
        <f t="shared" si="53"/>
        <v>0</v>
      </c>
      <c r="EA59" s="10">
        <f t="shared" si="53"/>
        <v>0</v>
      </c>
      <c r="EB59" s="7">
        <f t="shared" si="53"/>
        <v>0</v>
      </c>
      <c r="EC59" s="11">
        <f t="shared" si="53"/>
        <v>0</v>
      </c>
      <c r="ED59" s="10">
        <f t="shared" ref="ED59:FI59" si="54">SUM(ED28:ED58)</f>
        <v>0</v>
      </c>
      <c r="EE59" s="11">
        <f t="shared" si="54"/>
        <v>0</v>
      </c>
      <c r="EF59" s="10">
        <f t="shared" si="54"/>
        <v>0</v>
      </c>
      <c r="EG59" s="11">
        <f t="shared" si="54"/>
        <v>0</v>
      </c>
      <c r="EH59" s="10">
        <f t="shared" si="54"/>
        <v>0</v>
      </c>
      <c r="EI59" s="11">
        <f t="shared" si="54"/>
        <v>0</v>
      </c>
      <c r="EJ59" s="10">
        <f t="shared" si="54"/>
        <v>0</v>
      </c>
      <c r="EK59" s="11">
        <f t="shared" si="54"/>
        <v>0</v>
      </c>
      <c r="EL59" s="10">
        <f t="shared" si="54"/>
        <v>0</v>
      </c>
      <c r="EM59" s="11">
        <f t="shared" si="54"/>
        <v>0</v>
      </c>
      <c r="EN59" s="10">
        <f t="shared" si="54"/>
        <v>0</v>
      </c>
      <c r="EO59" s="7">
        <f t="shared" si="54"/>
        <v>0</v>
      </c>
      <c r="EP59" s="7">
        <f t="shared" si="54"/>
        <v>0</v>
      </c>
      <c r="EQ59" s="11">
        <f t="shared" si="54"/>
        <v>26</v>
      </c>
      <c r="ER59" s="10">
        <f t="shared" si="54"/>
        <v>0</v>
      </c>
      <c r="ES59" s="11">
        <f t="shared" si="54"/>
        <v>10</v>
      </c>
      <c r="ET59" s="10">
        <f t="shared" si="54"/>
        <v>0</v>
      </c>
      <c r="EU59" s="11">
        <f t="shared" si="54"/>
        <v>0</v>
      </c>
      <c r="EV59" s="10">
        <f t="shared" si="54"/>
        <v>0</v>
      </c>
      <c r="EW59" s="7">
        <f t="shared" si="54"/>
        <v>3.5</v>
      </c>
      <c r="EX59" s="11">
        <f t="shared" si="54"/>
        <v>0</v>
      </c>
      <c r="EY59" s="10">
        <f t="shared" si="54"/>
        <v>0</v>
      </c>
      <c r="EZ59" s="11">
        <f t="shared" si="54"/>
        <v>15</v>
      </c>
      <c r="FA59" s="10">
        <f t="shared" si="54"/>
        <v>0</v>
      </c>
      <c r="FB59" s="11">
        <f t="shared" si="54"/>
        <v>0</v>
      </c>
      <c r="FC59" s="10">
        <f t="shared" si="54"/>
        <v>0</v>
      </c>
      <c r="FD59" s="11">
        <f t="shared" si="54"/>
        <v>0</v>
      </c>
      <c r="FE59" s="10">
        <f t="shared" si="54"/>
        <v>0</v>
      </c>
      <c r="FF59" s="11">
        <f t="shared" si="54"/>
        <v>0</v>
      </c>
      <c r="FG59" s="10">
        <f t="shared" si="54"/>
        <v>0</v>
      </c>
      <c r="FH59" s="11">
        <f t="shared" si="54"/>
        <v>5</v>
      </c>
      <c r="FI59" s="10">
        <f t="shared" si="54"/>
        <v>0</v>
      </c>
      <c r="FJ59" s="7">
        <f t="shared" ref="FJ59:GF59" si="55">SUM(FJ28:FJ58)</f>
        <v>2.5</v>
      </c>
      <c r="FK59" s="7">
        <f t="shared" si="55"/>
        <v>6</v>
      </c>
      <c r="FL59" s="11">
        <f t="shared" si="55"/>
        <v>0</v>
      </c>
      <c r="FM59" s="10">
        <f t="shared" si="55"/>
        <v>0</v>
      </c>
      <c r="FN59" s="11">
        <f t="shared" si="55"/>
        <v>0</v>
      </c>
      <c r="FO59" s="10">
        <f t="shared" si="55"/>
        <v>0</v>
      </c>
      <c r="FP59" s="11">
        <f t="shared" si="55"/>
        <v>0</v>
      </c>
      <c r="FQ59" s="10">
        <f t="shared" si="55"/>
        <v>0</v>
      </c>
      <c r="FR59" s="7">
        <f t="shared" si="55"/>
        <v>0</v>
      </c>
      <c r="FS59" s="11">
        <f t="shared" si="55"/>
        <v>0</v>
      </c>
      <c r="FT59" s="10">
        <f t="shared" si="55"/>
        <v>0</v>
      </c>
      <c r="FU59" s="11">
        <f t="shared" si="55"/>
        <v>0</v>
      </c>
      <c r="FV59" s="10">
        <f t="shared" si="55"/>
        <v>0</v>
      </c>
      <c r="FW59" s="11">
        <f t="shared" si="55"/>
        <v>0</v>
      </c>
      <c r="FX59" s="10">
        <f t="shared" si="55"/>
        <v>0</v>
      </c>
      <c r="FY59" s="11">
        <f t="shared" si="55"/>
        <v>0</v>
      </c>
      <c r="FZ59" s="10">
        <f t="shared" si="55"/>
        <v>0</v>
      </c>
      <c r="GA59" s="11">
        <f t="shared" si="55"/>
        <v>0</v>
      </c>
      <c r="GB59" s="10">
        <f t="shared" si="55"/>
        <v>0</v>
      </c>
      <c r="GC59" s="11">
        <f t="shared" si="55"/>
        <v>0</v>
      </c>
      <c r="GD59" s="10">
        <f t="shared" si="55"/>
        <v>0</v>
      </c>
      <c r="GE59" s="7">
        <f t="shared" si="55"/>
        <v>0</v>
      </c>
      <c r="GF59" s="7">
        <f t="shared" si="55"/>
        <v>0</v>
      </c>
    </row>
    <row r="60" spans="1:188" ht="20.100000000000001" customHeight="1" x14ac:dyDescent="0.25">
      <c r="A60" s="14" t="s">
        <v>134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4"/>
      <c r="GF60" s="15"/>
    </row>
    <row r="61" spans="1:188" x14ac:dyDescent="0.25">
      <c r="A61" s="6"/>
      <c r="B61" s="6"/>
      <c r="C61" s="6"/>
      <c r="D61" s="6" t="s">
        <v>135</v>
      </c>
      <c r="E61" s="3" t="s">
        <v>136</v>
      </c>
      <c r="F61" s="6">
        <f>COUNTIF(U61:GD61,"e")</f>
        <v>1</v>
      </c>
      <c r="G61" s="6">
        <f>COUNTIF(U61:GD61,"z")</f>
        <v>1</v>
      </c>
      <c r="H61" s="6">
        <f t="shared" ref="H61:H98" si="56">SUM(I61:Q61)</f>
        <v>25</v>
      </c>
      <c r="I61" s="6">
        <f t="shared" ref="I61:I98" si="57">U61+AP61+BK61+CF61+DA61+DV61+EQ61+FL61</f>
        <v>8</v>
      </c>
      <c r="J61" s="6">
        <f t="shared" ref="J61:J98" si="58">W61+AR61+BM61+CH61+DC61+DX61+ES61+FN61</f>
        <v>0</v>
      </c>
      <c r="K61" s="6">
        <f t="shared" ref="K61:K98" si="59">Y61+AT61+BO61+CJ61+DE61+DZ61+EU61+FP61</f>
        <v>0</v>
      </c>
      <c r="L61" s="6">
        <f t="shared" ref="L61:L98" si="60">AB61+AW61+BR61+CM61+DH61+EC61+EX61+FS61</f>
        <v>0</v>
      </c>
      <c r="M61" s="6">
        <f t="shared" ref="M61:M98" si="61">AD61+AY61+BT61+CO61+DJ61+EE61+EZ61+FU61</f>
        <v>17</v>
      </c>
      <c r="N61" s="6">
        <f t="shared" ref="N61:N98" si="62">AF61+BA61+BV61+CQ61+DL61+EG61+FB61+FW61</f>
        <v>0</v>
      </c>
      <c r="O61" s="6">
        <f t="shared" ref="O61:O98" si="63">AH61+BC61+BX61+CS61+DN61+EI61+FD61+FY61</f>
        <v>0</v>
      </c>
      <c r="P61" s="6">
        <f t="shared" ref="P61:P98" si="64">AJ61+BE61+BZ61+CU61+DP61+EK61+FF61+GA61</f>
        <v>0</v>
      </c>
      <c r="Q61" s="6">
        <f t="shared" ref="Q61:Q98" si="65">AL61+BG61+CB61+CW61+DR61+EM61+FH61+GC61</f>
        <v>0</v>
      </c>
      <c r="R61" s="7">
        <f t="shared" ref="R61:R98" si="66">AO61+BJ61+CE61+CZ61+DU61+EP61+FK61+GF61</f>
        <v>3</v>
      </c>
      <c r="S61" s="7">
        <f t="shared" ref="S61:S98" si="67">AN61+BI61+CD61+CY61+DT61+EO61+FJ61+GE61</f>
        <v>2.5</v>
      </c>
      <c r="T61" s="7">
        <v>1.83</v>
      </c>
      <c r="U61" s="11">
        <v>8</v>
      </c>
      <c r="V61" s="10" t="s">
        <v>69</v>
      </c>
      <c r="W61" s="11"/>
      <c r="X61" s="10"/>
      <c r="Y61" s="11"/>
      <c r="Z61" s="10"/>
      <c r="AA61" s="7">
        <v>0.5</v>
      </c>
      <c r="AB61" s="11"/>
      <c r="AC61" s="10"/>
      <c r="AD61" s="11">
        <v>17</v>
      </c>
      <c r="AE61" s="10" t="s">
        <v>60</v>
      </c>
      <c r="AF61" s="11"/>
      <c r="AG61" s="10"/>
      <c r="AH61" s="11"/>
      <c r="AI61" s="10"/>
      <c r="AJ61" s="11"/>
      <c r="AK61" s="10"/>
      <c r="AL61" s="11"/>
      <c r="AM61" s="10"/>
      <c r="AN61" s="7">
        <v>2.5</v>
      </c>
      <c r="AO61" s="7">
        <f t="shared" ref="AO61:AO98" si="68">AA61+AN61</f>
        <v>3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ref="BJ61:BJ98" si="69">AV61+BI61</f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ref="CE61:CE98" si="70">BQ61+CD61</f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ref="CZ61:CZ98" si="71">CL61+CY61</f>
        <v>0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ref="DU61:DU98" si="72">DG61+DT61</f>
        <v>0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ref="EP61:EP98" si="73">EB61+EO61</f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ref="FK61:FK98" si="74">EW61+FJ61</f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ref="GF61:GF98" si="75">FR61+GE61</f>
        <v>0</v>
      </c>
    </row>
    <row r="62" spans="1:188" x14ac:dyDescent="0.25">
      <c r="A62" s="6">
        <v>18</v>
      </c>
      <c r="B62" s="6">
        <v>1</v>
      </c>
      <c r="C62" s="6"/>
      <c r="D62" s="6"/>
      <c r="E62" s="3" t="s">
        <v>137</v>
      </c>
      <c r="F62" s="6">
        <f>$B$62*COUNTIF(U62:GD62,"e")</f>
        <v>0</v>
      </c>
      <c r="G62" s="6">
        <f>$B$62*COUNTIF(U62:GD62,"z")</f>
        <v>2</v>
      </c>
      <c r="H62" s="6">
        <f t="shared" si="56"/>
        <v>12</v>
      </c>
      <c r="I62" s="6">
        <f t="shared" si="57"/>
        <v>6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6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2</v>
      </c>
      <c r="S62" s="7">
        <f t="shared" si="67"/>
        <v>1</v>
      </c>
      <c r="T62" s="7">
        <f>$B$62*0.66</f>
        <v>0.66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>
        <f>$B$62*6</f>
        <v>6</v>
      </c>
      <c r="ER62" s="10" t="s">
        <v>60</v>
      </c>
      <c r="ES62" s="11"/>
      <c r="ET62" s="10"/>
      <c r="EU62" s="11"/>
      <c r="EV62" s="10"/>
      <c r="EW62" s="7">
        <f>$B$62*1</f>
        <v>1</v>
      </c>
      <c r="EX62" s="11"/>
      <c r="EY62" s="10"/>
      <c r="EZ62" s="11">
        <f>$B$62*6</f>
        <v>6</v>
      </c>
      <c r="FA62" s="10" t="s">
        <v>60</v>
      </c>
      <c r="FB62" s="11"/>
      <c r="FC62" s="10"/>
      <c r="FD62" s="11"/>
      <c r="FE62" s="10"/>
      <c r="FF62" s="11"/>
      <c r="FG62" s="10"/>
      <c r="FH62" s="11"/>
      <c r="FI62" s="10"/>
      <c r="FJ62" s="7">
        <f>$B$62*1</f>
        <v>1</v>
      </c>
      <c r="FK62" s="7">
        <f t="shared" si="74"/>
        <v>2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5">
      <c r="A63" s="6">
        <v>4</v>
      </c>
      <c r="B63" s="6">
        <v>1</v>
      </c>
      <c r="C63" s="6"/>
      <c r="D63" s="6"/>
      <c r="E63" s="3" t="s">
        <v>138</v>
      </c>
      <c r="F63" s="6">
        <f>$B$63*COUNTIF(U63:GD63,"e")</f>
        <v>0</v>
      </c>
      <c r="G63" s="6">
        <f>$B$63*COUNTIF(U63:GD63,"z")</f>
        <v>2</v>
      </c>
      <c r="H63" s="6">
        <f t="shared" si="56"/>
        <v>12</v>
      </c>
      <c r="I63" s="6">
        <f t="shared" si="57"/>
        <v>5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7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1</v>
      </c>
      <c r="S63" s="7">
        <f t="shared" si="67"/>
        <v>0.5</v>
      </c>
      <c r="T63" s="7">
        <f>$B$63*0.43</f>
        <v>0.43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>
        <f>$B$63*5</f>
        <v>5</v>
      </c>
      <c r="AQ63" s="10" t="s">
        <v>60</v>
      </c>
      <c r="AR63" s="11"/>
      <c r="AS63" s="10"/>
      <c r="AT63" s="11"/>
      <c r="AU63" s="10"/>
      <c r="AV63" s="7">
        <f>$B$63*0.5</f>
        <v>0.5</v>
      </c>
      <c r="AW63" s="11"/>
      <c r="AX63" s="10"/>
      <c r="AY63" s="11">
        <f>$B$63*7</f>
        <v>7</v>
      </c>
      <c r="AZ63" s="10" t="s">
        <v>60</v>
      </c>
      <c r="BA63" s="11"/>
      <c r="BB63" s="10"/>
      <c r="BC63" s="11"/>
      <c r="BD63" s="10"/>
      <c r="BE63" s="11"/>
      <c r="BF63" s="10"/>
      <c r="BG63" s="11"/>
      <c r="BH63" s="10"/>
      <c r="BI63" s="7">
        <f>$B$63*0.5</f>
        <v>0.5</v>
      </c>
      <c r="BJ63" s="7">
        <f t="shared" si="69"/>
        <v>1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5">
      <c r="A64" s="6"/>
      <c r="B64" s="6"/>
      <c r="C64" s="6"/>
      <c r="D64" s="6" t="s">
        <v>139</v>
      </c>
      <c r="E64" s="3" t="s">
        <v>140</v>
      </c>
      <c r="F64" s="6">
        <f>COUNTIF(U64:GD64,"e")</f>
        <v>0</v>
      </c>
      <c r="G64" s="6">
        <f>COUNTIF(U64:GD64,"z")</f>
        <v>2</v>
      </c>
      <c r="H64" s="6">
        <f t="shared" si="56"/>
        <v>16</v>
      </c>
      <c r="I64" s="6">
        <f t="shared" si="57"/>
        <v>6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10</v>
      </c>
      <c r="R64" s="7">
        <f t="shared" si="66"/>
        <v>2</v>
      </c>
      <c r="S64" s="7">
        <f t="shared" si="67"/>
        <v>1.3</v>
      </c>
      <c r="T64" s="7">
        <v>0.74</v>
      </c>
      <c r="U64" s="11">
        <v>6</v>
      </c>
      <c r="V64" s="10" t="s">
        <v>60</v>
      </c>
      <c r="W64" s="11"/>
      <c r="X64" s="10"/>
      <c r="Y64" s="11"/>
      <c r="Z64" s="10"/>
      <c r="AA64" s="7">
        <v>0.7</v>
      </c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>
        <v>10</v>
      </c>
      <c r="AM64" s="10" t="s">
        <v>60</v>
      </c>
      <c r="AN64" s="7">
        <v>1.3</v>
      </c>
      <c r="AO64" s="7">
        <f t="shared" si="68"/>
        <v>2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5">
      <c r="A65" s="6"/>
      <c r="B65" s="6"/>
      <c r="C65" s="6"/>
      <c r="D65" s="6" t="s">
        <v>141</v>
      </c>
      <c r="E65" s="3" t="s">
        <v>142</v>
      </c>
      <c r="F65" s="6">
        <f>COUNTIF(U65:GD65,"e")</f>
        <v>0</v>
      </c>
      <c r="G65" s="6">
        <f>COUNTIF(U65:GD65,"z")</f>
        <v>2</v>
      </c>
      <c r="H65" s="6">
        <f t="shared" si="56"/>
        <v>18</v>
      </c>
      <c r="I65" s="6">
        <f t="shared" si="57"/>
        <v>7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11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3</v>
      </c>
      <c r="S65" s="7">
        <f t="shared" si="67"/>
        <v>2</v>
      </c>
      <c r="T65" s="7">
        <v>0.94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>
        <v>7</v>
      </c>
      <c r="AQ65" s="10" t="s">
        <v>60</v>
      </c>
      <c r="AR65" s="11"/>
      <c r="AS65" s="10"/>
      <c r="AT65" s="11"/>
      <c r="AU65" s="10"/>
      <c r="AV65" s="7">
        <v>1</v>
      </c>
      <c r="AW65" s="11"/>
      <c r="AX65" s="10"/>
      <c r="AY65" s="11">
        <v>11</v>
      </c>
      <c r="AZ65" s="10" t="s">
        <v>60</v>
      </c>
      <c r="BA65" s="11"/>
      <c r="BB65" s="10"/>
      <c r="BC65" s="11"/>
      <c r="BD65" s="10"/>
      <c r="BE65" s="11"/>
      <c r="BF65" s="10"/>
      <c r="BG65" s="11"/>
      <c r="BH65" s="10"/>
      <c r="BI65" s="7">
        <v>2</v>
      </c>
      <c r="BJ65" s="7">
        <f t="shared" si="69"/>
        <v>3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5">
      <c r="A66" s="6"/>
      <c r="B66" s="6"/>
      <c r="C66" s="6"/>
      <c r="D66" s="6" t="s">
        <v>143</v>
      </c>
      <c r="E66" s="3" t="s">
        <v>144</v>
      </c>
      <c r="F66" s="6">
        <f>COUNTIF(U66:GD66,"e")</f>
        <v>1</v>
      </c>
      <c r="G66" s="6">
        <f>COUNTIF(U66:GD66,"z")</f>
        <v>3</v>
      </c>
      <c r="H66" s="6">
        <f t="shared" si="56"/>
        <v>36</v>
      </c>
      <c r="I66" s="6">
        <f t="shared" si="57"/>
        <v>12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24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7</v>
      </c>
      <c r="S66" s="7">
        <f t="shared" si="67"/>
        <v>5</v>
      </c>
      <c r="T66" s="7">
        <v>1.73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>
        <v>7</v>
      </c>
      <c r="BL66" s="10" t="s">
        <v>60</v>
      </c>
      <c r="BM66" s="11"/>
      <c r="BN66" s="10"/>
      <c r="BO66" s="11"/>
      <c r="BP66" s="10"/>
      <c r="BQ66" s="7">
        <v>1</v>
      </c>
      <c r="BR66" s="11"/>
      <c r="BS66" s="10"/>
      <c r="BT66" s="11">
        <v>11</v>
      </c>
      <c r="BU66" s="10" t="s">
        <v>60</v>
      </c>
      <c r="BV66" s="11"/>
      <c r="BW66" s="10"/>
      <c r="BX66" s="11"/>
      <c r="BY66" s="10"/>
      <c r="BZ66" s="11"/>
      <c r="CA66" s="10"/>
      <c r="CB66" s="11"/>
      <c r="CC66" s="10"/>
      <c r="CD66" s="7">
        <v>3</v>
      </c>
      <c r="CE66" s="7">
        <f t="shared" si="70"/>
        <v>4</v>
      </c>
      <c r="CF66" s="11">
        <v>5</v>
      </c>
      <c r="CG66" s="10" t="s">
        <v>69</v>
      </c>
      <c r="CH66" s="11"/>
      <c r="CI66" s="10"/>
      <c r="CJ66" s="11"/>
      <c r="CK66" s="10"/>
      <c r="CL66" s="7">
        <v>1</v>
      </c>
      <c r="CM66" s="11"/>
      <c r="CN66" s="10"/>
      <c r="CO66" s="11">
        <v>13</v>
      </c>
      <c r="CP66" s="10" t="s">
        <v>60</v>
      </c>
      <c r="CQ66" s="11"/>
      <c r="CR66" s="10"/>
      <c r="CS66" s="11"/>
      <c r="CT66" s="10"/>
      <c r="CU66" s="11"/>
      <c r="CV66" s="10"/>
      <c r="CW66" s="11"/>
      <c r="CX66" s="10"/>
      <c r="CY66" s="7">
        <v>2</v>
      </c>
      <c r="CZ66" s="7">
        <f t="shared" si="71"/>
        <v>3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5">
      <c r="A67" s="6">
        <v>7</v>
      </c>
      <c r="B67" s="6">
        <v>1</v>
      </c>
      <c r="C67" s="6"/>
      <c r="D67" s="6"/>
      <c r="E67" s="3" t="s">
        <v>145</v>
      </c>
      <c r="F67" s="6">
        <f>$B$67*COUNTIF(U67:GD67,"e")</f>
        <v>0</v>
      </c>
      <c r="G67" s="6">
        <f>$B$67*COUNTIF(U67:GD67,"z")</f>
        <v>2</v>
      </c>
      <c r="H67" s="6">
        <f t="shared" si="56"/>
        <v>18</v>
      </c>
      <c r="I67" s="6">
        <f t="shared" si="57"/>
        <v>8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10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2</v>
      </c>
      <c r="S67" s="7">
        <f t="shared" si="67"/>
        <v>1.2</v>
      </c>
      <c r="T67" s="7">
        <f>$B$67*0.97</f>
        <v>0.97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>
        <f>$B$67*8</f>
        <v>8</v>
      </c>
      <c r="BL67" s="10" t="s">
        <v>60</v>
      </c>
      <c r="BM67" s="11"/>
      <c r="BN67" s="10"/>
      <c r="BO67" s="11"/>
      <c r="BP67" s="10"/>
      <c r="BQ67" s="7">
        <f>$B$67*0.8</f>
        <v>0.8</v>
      </c>
      <c r="BR67" s="11"/>
      <c r="BS67" s="10"/>
      <c r="BT67" s="11">
        <f>$B$67*10</f>
        <v>10</v>
      </c>
      <c r="BU67" s="10" t="s">
        <v>60</v>
      </c>
      <c r="BV67" s="11"/>
      <c r="BW67" s="10"/>
      <c r="BX67" s="11"/>
      <c r="BY67" s="10"/>
      <c r="BZ67" s="11"/>
      <c r="CA67" s="10"/>
      <c r="CB67" s="11"/>
      <c r="CC67" s="10"/>
      <c r="CD67" s="7">
        <f>$B$67*1.2</f>
        <v>1.2</v>
      </c>
      <c r="CE67" s="7">
        <f t="shared" si="70"/>
        <v>2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5">
      <c r="A68" s="6">
        <v>8</v>
      </c>
      <c r="B68" s="6">
        <v>1</v>
      </c>
      <c r="C68" s="6"/>
      <c r="D68" s="6"/>
      <c r="E68" s="3" t="s">
        <v>146</v>
      </c>
      <c r="F68" s="6">
        <f>$B$68*COUNTIF(U68:GD68,"e")</f>
        <v>0</v>
      </c>
      <c r="G68" s="6">
        <f>$B$68*COUNTIF(U68:GD68,"z")</f>
        <v>2</v>
      </c>
      <c r="H68" s="6">
        <f t="shared" si="56"/>
        <v>18</v>
      </c>
      <c r="I68" s="6">
        <f t="shared" si="57"/>
        <v>8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10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2</v>
      </c>
      <c r="S68" s="7">
        <f t="shared" si="67"/>
        <v>1.2</v>
      </c>
      <c r="T68" s="7">
        <f>$B$68*0.6</f>
        <v>0.6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>
        <f>$B$68*8</f>
        <v>8</v>
      </c>
      <c r="BL68" s="10" t="s">
        <v>60</v>
      </c>
      <c r="BM68" s="11"/>
      <c r="BN68" s="10"/>
      <c r="BO68" s="11"/>
      <c r="BP68" s="10"/>
      <c r="BQ68" s="7">
        <f>$B$68*0.8</f>
        <v>0.8</v>
      </c>
      <c r="BR68" s="11"/>
      <c r="BS68" s="10"/>
      <c r="BT68" s="11">
        <f>$B$68*10</f>
        <v>10</v>
      </c>
      <c r="BU68" s="10" t="s">
        <v>60</v>
      </c>
      <c r="BV68" s="11"/>
      <c r="BW68" s="10"/>
      <c r="BX68" s="11"/>
      <c r="BY68" s="10"/>
      <c r="BZ68" s="11"/>
      <c r="CA68" s="10"/>
      <c r="CB68" s="11"/>
      <c r="CC68" s="10"/>
      <c r="CD68" s="7">
        <f>$B$68*1.2</f>
        <v>1.2</v>
      </c>
      <c r="CE68" s="7">
        <f t="shared" si="70"/>
        <v>2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5">
      <c r="A69" s="6">
        <v>9</v>
      </c>
      <c r="B69" s="6">
        <v>1</v>
      </c>
      <c r="C69" s="6"/>
      <c r="D69" s="6"/>
      <c r="E69" s="3" t="s">
        <v>147</v>
      </c>
      <c r="F69" s="6">
        <f>$B$69*COUNTIF(U69:GD69,"e")</f>
        <v>0</v>
      </c>
      <c r="G69" s="6">
        <f>$B$69*COUNTIF(U69:GD69,"z")</f>
        <v>2</v>
      </c>
      <c r="H69" s="6">
        <f t="shared" si="56"/>
        <v>18</v>
      </c>
      <c r="I69" s="6">
        <f t="shared" si="57"/>
        <v>8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10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2</v>
      </c>
      <c r="S69" s="7">
        <f t="shared" si="67"/>
        <v>1.2</v>
      </c>
      <c r="T69" s="7">
        <f>$B$69*0.87</f>
        <v>0.87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>
        <f>$B$69*8</f>
        <v>8</v>
      </c>
      <c r="BL69" s="10" t="s">
        <v>60</v>
      </c>
      <c r="BM69" s="11"/>
      <c r="BN69" s="10"/>
      <c r="BO69" s="11"/>
      <c r="BP69" s="10"/>
      <c r="BQ69" s="7">
        <f>$B$69*0.8</f>
        <v>0.8</v>
      </c>
      <c r="BR69" s="11"/>
      <c r="BS69" s="10"/>
      <c r="BT69" s="11">
        <f>$B$69*10</f>
        <v>10</v>
      </c>
      <c r="BU69" s="10" t="s">
        <v>60</v>
      </c>
      <c r="BV69" s="11"/>
      <c r="BW69" s="10"/>
      <c r="BX69" s="11"/>
      <c r="BY69" s="10"/>
      <c r="BZ69" s="11"/>
      <c r="CA69" s="10"/>
      <c r="CB69" s="11"/>
      <c r="CC69" s="10"/>
      <c r="CD69" s="7">
        <f>$B$69*1.2</f>
        <v>1.2</v>
      </c>
      <c r="CE69" s="7">
        <f t="shared" si="70"/>
        <v>2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3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5">
      <c r="A70" s="6"/>
      <c r="B70" s="6"/>
      <c r="C70" s="6"/>
      <c r="D70" s="6" t="s">
        <v>148</v>
      </c>
      <c r="E70" s="3" t="s">
        <v>149</v>
      </c>
      <c r="F70" s="6">
        <f t="shared" ref="F70:F78" si="76">COUNTIF(U70:GD70,"e")</f>
        <v>0</v>
      </c>
      <c r="G70" s="6">
        <f t="shared" ref="G70:G78" si="77">COUNTIF(U70:GD70,"z")</f>
        <v>2</v>
      </c>
      <c r="H70" s="6">
        <f t="shared" si="56"/>
        <v>23</v>
      </c>
      <c r="I70" s="6">
        <f t="shared" si="57"/>
        <v>8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15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3</v>
      </c>
      <c r="S70" s="7">
        <f t="shared" si="67"/>
        <v>2</v>
      </c>
      <c r="T70" s="7">
        <v>0.77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>
        <v>8</v>
      </c>
      <c r="BL70" s="10" t="s">
        <v>60</v>
      </c>
      <c r="BM70" s="11"/>
      <c r="BN70" s="10"/>
      <c r="BO70" s="11"/>
      <c r="BP70" s="10"/>
      <c r="BQ70" s="7">
        <v>1</v>
      </c>
      <c r="BR70" s="11"/>
      <c r="BS70" s="10"/>
      <c r="BT70" s="11">
        <v>15</v>
      </c>
      <c r="BU70" s="10" t="s">
        <v>60</v>
      </c>
      <c r="BV70" s="11"/>
      <c r="BW70" s="10"/>
      <c r="BX70" s="11"/>
      <c r="BY70" s="10"/>
      <c r="BZ70" s="11"/>
      <c r="CA70" s="10"/>
      <c r="CB70" s="11"/>
      <c r="CC70" s="10"/>
      <c r="CD70" s="7">
        <v>2</v>
      </c>
      <c r="CE70" s="7">
        <f t="shared" si="70"/>
        <v>3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5">
      <c r="A71" s="6"/>
      <c r="B71" s="6"/>
      <c r="C71" s="6"/>
      <c r="D71" s="6" t="s">
        <v>150</v>
      </c>
      <c r="E71" s="3" t="s">
        <v>151</v>
      </c>
      <c r="F71" s="6">
        <f t="shared" si="76"/>
        <v>1</v>
      </c>
      <c r="G71" s="6">
        <f t="shared" si="77"/>
        <v>2</v>
      </c>
      <c r="H71" s="6">
        <f t="shared" si="56"/>
        <v>27</v>
      </c>
      <c r="I71" s="6">
        <f t="shared" si="57"/>
        <v>8</v>
      </c>
      <c r="J71" s="6">
        <f t="shared" si="58"/>
        <v>5</v>
      </c>
      <c r="K71" s="6">
        <f t="shared" si="59"/>
        <v>0</v>
      </c>
      <c r="L71" s="6">
        <f t="shared" si="60"/>
        <v>0</v>
      </c>
      <c r="M71" s="6">
        <f t="shared" si="61"/>
        <v>14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4</v>
      </c>
      <c r="S71" s="7">
        <f t="shared" si="67"/>
        <v>3</v>
      </c>
      <c r="T71" s="7">
        <v>1.1299999999999999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>
        <v>8</v>
      </c>
      <c r="CG71" s="10" t="s">
        <v>69</v>
      </c>
      <c r="CH71" s="11">
        <v>5</v>
      </c>
      <c r="CI71" s="10" t="s">
        <v>60</v>
      </c>
      <c r="CJ71" s="11"/>
      <c r="CK71" s="10"/>
      <c r="CL71" s="7">
        <v>1</v>
      </c>
      <c r="CM71" s="11"/>
      <c r="CN71" s="10"/>
      <c r="CO71" s="11">
        <v>14</v>
      </c>
      <c r="CP71" s="10" t="s">
        <v>60</v>
      </c>
      <c r="CQ71" s="11"/>
      <c r="CR71" s="10"/>
      <c r="CS71" s="11"/>
      <c r="CT71" s="10"/>
      <c r="CU71" s="11"/>
      <c r="CV71" s="10"/>
      <c r="CW71" s="11"/>
      <c r="CX71" s="10"/>
      <c r="CY71" s="7">
        <v>3</v>
      </c>
      <c r="CZ71" s="7">
        <f t="shared" si="71"/>
        <v>4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5">
      <c r="A72" s="6"/>
      <c r="B72" s="6"/>
      <c r="C72" s="6"/>
      <c r="D72" s="6" t="s">
        <v>152</v>
      </c>
      <c r="E72" s="3" t="s">
        <v>153</v>
      </c>
      <c r="F72" s="6">
        <f t="shared" si="76"/>
        <v>1</v>
      </c>
      <c r="G72" s="6">
        <f t="shared" si="77"/>
        <v>1</v>
      </c>
      <c r="H72" s="6">
        <f t="shared" si="56"/>
        <v>25</v>
      </c>
      <c r="I72" s="6">
        <f t="shared" si="57"/>
        <v>7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18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3</v>
      </c>
      <c r="S72" s="7">
        <f t="shared" si="67"/>
        <v>2.5</v>
      </c>
      <c r="T72" s="7">
        <v>0.9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>
        <v>7</v>
      </c>
      <c r="DB72" s="10" t="s">
        <v>69</v>
      </c>
      <c r="DC72" s="11"/>
      <c r="DD72" s="10"/>
      <c r="DE72" s="11"/>
      <c r="DF72" s="10"/>
      <c r="DG72" s="7">
        <v>0.5</v>
      </c>
      <c r="DH72" s="11"/>
      <c r="DI72" s="10"/>
      <c r="DJ72" s="11">
        <v>18</v>
      </c>
      <c r="DK72" s="10" t="s">
        <v>60</v>
      </c>
      <c r="DL72" s="11"/>
      <c r="DM72" s="10"/>
      <c r="DN72" s="11"/>
      <c r="DO72" s="10"/>
      <c r="DP72" s="11"/>
      <c r="DQ72" s="10"/>
      <c r="DR72" s="11"/>
      <c r="DS72" s="10"/>
      <c r="DT72" s="7">
        <v>2.5</v>
      </c>
      <c r="DU72" s="7">
        <f t="shared" si="72"/>
        <v>3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5">
      <c r="A73" s="6"/>
      <c r="B73" s="6"/>
      <c r="C73" s="6"/>
      <c r="D73" s="6" t="s">
        <v>154</v>
      </c>
      <c r="E73" s="3" t="s">
        <v>155</v>
      </c>
      <c r="F73" s="6">
        <f t="shared" si="76"/>
        <v>0</v>
      </c>
      <c r="G73" s="6">
        <f t="shared" si="77"/>
        <v>2</v>
      </c>
      <c r="H73" s="6">
        <f t="shared" si="56"/>
        <v>18</v>
      </c>
      <c r="I73" s="6">
        <f t="shared" si="57"/>
        <v>7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11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2</v>
      </c>
      <c r="S73" s="7">
        <f t="shared" si="67"/>
        <v>1.2</v>
      </c>
      <c r="T73" s="7">
        <v>0.74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>
        <v>7</v>
      </c>
      <c r="DB73" s="10" t="s">
        <v>60</v>
      </c>
      <c r="DC73" s="11"/>
      <c r="DD73" s="10"/>
      <c r="DE73" s="11"/>
      <c r="DF73" s="10"/>
      <c r="DG73" s="7">
        <v>0.8</v>
      </c>
      <c r="DH73" s="11"/>
      <c r="DI73" s="10"/>
      <c r="DJ73" s="11">
        <v>11</v>
      </c>
      <c r="DK73" s="10" t="s">
        <v>60</v>
      </c>
      <c r="DL73" s="11"/>
      <c r="DM73" s="10"/>
      <c r="DN73" s="11"/>
      <c r="DO73" s="10"/>
      <c r="DP73" s="11"/>
      <c r="DQ73" s="10"/>
      <c r="DR73" s="11"/>
      <c r="DS73" s="10"/>
      <c r="DT73" s="7">
        <v>1.2</v>
      </c>
      <c r="DU73" s="7">
        <f t="shared" si="72"/>
        <v>2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/>
      <c r="ER73" s="10"/>
      <c r="ES73" s="11"/>
      <c r="ET73" s="10"/>
      <c r="EU73" s="11"/>
      <c r="EV73" s="10"/>
      <c r="EW73" s="7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4"/>
        <v>0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5">
      <c r="A74" s="6"/>
      <c r="B74" s="6"/>
      <c r="C74" s="6"/>
      <c r="D74" s="6" t="s">
        <v>156</v>
      </c>
      <c r="E74" s="3" t="s">
        <v>157</v>
      </c>
      <c r="F74" s="6">
        <f t="shared" si="76"/>
        <v>0</v>
      </c>
      <c r="G74" s="6">
        <f t="shared" si="77"/>
        <v>2</v>
      </c>
      <c r="H74" s="6">
        <f t="shared" si="56"/>
        <v>12</v>
      </c>
      <c r="I74" s="6">
        <f t="shared" si="57"/>
        <v>4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8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1.2</v>
      </c>
      <c r="T74" s="7">
        <v>0.77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>
        <v>4</v>
      </c>
      <c r="CG74" s="10" t="s">
        <v>60</v>
      </c>
      <c r="CH74" s="11"/>
      <c r="CI74" s="10"/>
      <c r="CJ74" s="11"/>
      <c r="CK74" s="10"/>
      <c r="CL74" s="7">
        <v>0.8</v>
      </c>
      <c r="CM74" s="11"/>
      <c r="CN74" s="10"/>
      <c r="CO74" s="11">
        <v>8</v>
      </c>
      <c r="CP74" s="10" t="s">
        <v>60</v>
      </c>
      <c r="CQ74" s="11"/>
      <c r="CR74" s="10"/>
      <c r="CS74" s="11"/>
      <c r="CT74" s="10"/>
      <c r="CU74" s="11"/>
      <c r="CV74" s="10"/>
      <c r="CW74" s="11"/>
      <c r="CX74" s="10"/>
      <c r="CY74" s="7">
        <v>1.2</v>
      </c>
      <c r="CZ74" s="7">
        <f t="shared" si="71"/>
        <v>2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5">
      <c r="A75" s="6"/>
      <c r="B75" s="6"/>
      <c r="C75" s="6"/>
      <c r="D75" s="6" t="s">
        <v>158</v>
      </c>
      <c r="E75" s="3" t="s">
        <v>159</v>
      </c>
      <c r="F75" s="6">
        <f t="shared" si="76"/>
        <v>0</v>
      </c>
      <c r="G75" s="6">
        <f t="shared" si="77"/>
        <v>2</v>
      </c>
      <c r="H75" s="6">
        <f t="shared" si="56"/>
        <v>12</v>
      </c>
      <c r="I75" s="6">
        <f t="shared" si="57"/>
        <v>4</v>
      </c>
      <c r="J75" s="6">
        <f t="shared" si="58"/>
        <v>8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2</v>
      </c>
      <c r="S75" s="7">
        <f t="shared" si="67"/>
        <v>0</v>
      </c>
      <c r="T75" s="7">
        <v>0.4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>
        <v>4</v>
      </c>
      <c r="CG75" s="10" t="s">
        <v>60</v>
      </c>
      <c r="CH75" s="11">
        <v>8</v>
      </c>
      <c r="CI75" s="10" t="s">
        <v>60</v>
      </c>
      <c r="CJ75" s="11"/>
      <c r="CK75" s="10"/>
      <c r="CL75" s="7">
        <v>2</v>
      </c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2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11"/>
      <c r="EV75" s="10"/>
      <c r="EW75" s="7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5">
      <c r="A76" s="6"/>
      <c r="B76" s="6"/>
      <c r="C76" s="6"/>
      <c r="D76" s="6" t="s">
        <v>160</v>
      </c>
      <c r="E76" s="3" t="s">
        <v>161</v>
      </c>
      <c r="F76" s="6">
        <f t="shared" si="76"/>
        <v>0</v>
      </c>
      <c r="G76" s="6">
        <f t="shared" si="77"/>
        <v>2</v>
      </c>
      <c r="H76" s="6">
        <f t="shared" si="56"/>
        <v>12</v>
      </c>
      <c r="I76" s="6">
        <f t="shared" si="57"/>
        <v>4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8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2</v>
      </c>
      <c r="S76" s="7">
        <f t="shared" si="67"/>
        <v>1.2</v>
      </c>
      <c r="T76" s="7">
        <v>1.07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>
        <v>4</v>
      </c>
      <c r="DB76" s="10" t="s">
        <v>60</v>
      </c>
      <c r="DC76" s="11"/>
      <c r="DD76" s="10"/>
      <c r="DE76" s="11"/>
      <c r="DF76" s="10"/>
      <c r="DG76" s="7">
        <v>0.8</v>
      </c>
      <c r="DH76" s="11"/>
      <c r="DI76" s="10"/>
      <c r="DJ76" s="11">
        <v>8</v>
      </c>
      <c r="DK76" s="10" t="s">
        <v>60</v>
      </c>
      <c r="DL76" s="11"/>
      <c r="DM76" s="10"/>
      <c r="DN76" s="11"/>
      <c r="DO76" s="10"/>
      <c r="DP76" s="11"/>
      <c r="DQ76" s="10"/>
      <c r="DR76" s="11"/>
      <c r="DS76" s="10"/>
      <c r="DT76" s="7">
        <v>1.2</v>
      </c>
      <c r="DU76" s="7">
        <f t="shared" si="72"/>
        <v>2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4"/>
        <v>0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5"/>
        <v>0</v>
      </c>
    </row>
    <row r="77" spans="1:188" x14ac:dyDescent="0.25">
      <c r="A77" s="6"/>
      <c r="B77" s="6"/>
      <c r="C77" s="6"/>
      <c r="D77" s="6" t="s">
        <v>162</v>
      </c>
      <c r="E77" s="3" t="s">
        <v>163</v>
      </c>
      <c r="F77" s="6">
        <f t="shared" si="76"/>
        <v>0</v>
      </c>
      <c r="G77" s="6">
        <f t="shared" si="77"/>
        <v>2</v>
      </c>
      <c r="H77" s="6">
        <f t="shared" si="56"/>
        <v>23</v>
      </c>
      <c r="I77" s="6">
        <f t="shared" si="57"/>
        <v>6</v>
      </c>
      <c r="J77" s="6">
        <f t="shared" si="58"/>
        <v>0</v>
      </c>
      <c r="K77" s="6">
        <f t="shared" si="59"/>
        <v>0</v>
      </c>
      <c r="L77" s="6">
        <f t="shared" si="60"/>
        <v>0</v>
      </c>
      <c r="M77" s="6">
        <f t="shared" si="61"/>
        <v>17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3</v>
      </c>
      <c r="S77" s="7">
        <f t="shared" si="67"/>
        <v>2.2000000000000002</v>
      </c>
      <c r="T77" s="7">
        <v>0.77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7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>
        <v>6</v>
      </c>
      <c r="DB77" s="10" t="s">
        <v>60</v>
      </c>
      <c r="DC77" s="11"/>
      <c r="DD77" s="10"/>
      <c r="DE77" s="11"/>
      <c r="DF77" s="10"/>
      <c r="DG77" s="7">
        <v>0.8</v>
      </c>
      <c r="DH77" s="11"/>
      <c r="DI77" s="10"/>
      <c r="DJ77" s="11">
        <v>17</v>
      </c>
      <c r="DK77" s="10" t="s">
        <v>60</v>
      </c>
      <c r="DL77" s="11"/>
      <c r="DM77" s="10"/>
      <c r="DN77" s="11"/>
      <c r="DO77" s="10"/>
      <c r="DP77" s="11"/>
      <c r="DQ77" s="10"/>
      <c r="DR77" s="11"/>
      <c r="DS77" s="10"/>
      <c r="DT77" s="7">
        <v>2.2000000000000002</v>
      </c>
      <c r="DU77" s="7">
        <f t="shared" si="72"/>
        <v>3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3"/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4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x14ac:dyDescent="0.25">
      <c r="A78" s="6"/>
      <c r="B78" s="6"/>
      <c r="C78" s="6"/>
      <c r="D78" s="6" t="s">
        <v>164</v>
      </c>
      <c r="E78" s="3" t="s">
        <v>165</v>
      </c>
      <c r="F78" s="6">
        <f t="shared" si="76"/>
        <v>0</v>
      </c>
      <c r="G78" s="6">
        <f t="shared" si="77"/>
        <v>2</v>
      </c>
      <c r="H78" s="6">
        <f t="shared" si="56"/>
        <v>20</v>
      </c>
      <c r="I78" s="6">
        <f t="shared" si="57"/>
        <v>6</v>
      </c>
      <c r="J78" s="6">
        <f t="shared" si="58"/>
        <v>0</v>
      </c>
      <c r="K78" s="6">
        <f t="shared" si="59"/>
        <v>0</v>
      </c>
      <c r="L78" s="6">
        <f t="shared" si="60"/>
        <v>0</v>
      </c>
      <c r="M78" s="6">
        <f t="shared" si="61"/>
        <v>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14</v>
      </c>
      <c r="R78" s="7">
        <f t="shared" si="66"/>
        <v>2</v>
      </c>
      <c r="S78" s="7">
        <f t="shared" si="67"/>
        <v>1.5</v>
      </c>
      <c r="T78" s="7">
        <v>0.67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8"/>
        <v>0</v>
      </c>
      <c r="AP78" s="11">
        <v>6</v>
      </c>
      <c r="AQ78" s="10" t="s">
        <v>60</v>
      </c>
      <c r="AR78" s="11"/>
      <c r="AS78" s="10"/>
      <c r="AT78" s="11"/>
      <c r="AU78" s="10"/>
      <c r="AV78" s="7">
        <v>0.5</v>
      </c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>
        <v>14</v>
      </c>
      <c r="BH78" s="10" t="s">
        <v>60</v>
      </c>
      <c r="BI78" s="7">
        <v>1.5</v>
      </c>
      <c r="BJ78" s="7">
        <f t="shared" si="69"/>
        <v>2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70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1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2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73"/>
        <v>0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4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5"/>
        <v>0</v>
      </c>
    </row>
    <row r="79" spans="1:188" x14ac:dyDescent="0.25">
      <c r="A79" s="6">
        <v>12</v>
      </c>
      <c r="B79" s="6">
        <v>1</v>
      </c>
      <c r="C79" s="6"/>
      <c r="D79" s="6"/>
      <c r="E79" s="3" t="s">
        <v>166</v>
      </c>
      <c r="F79" s="6">
        <f>$B$79*COUNTIF(U79:GD79,"e")</f>
        <v>0</v>
      </c>
      <c r="G79" s="6">
        <f>$B$79*COUNTIF(U79:GD79,"z")</f>
        <v>2</v>
      </c>
      <c r="H79" s="6">
        <f t="shared" si="56"/>
        <v>16</v>
      </c>
      <c r="I79" s="6">
        <f t="shared" si="57"/>
        <v>8</v>
      </c>
      <c r="J79" s="6">
        <f t="shared" si="58"/>
        <v>0</v>
      </c>
      <c r="K79" s="6">
        <f t="shared" si="59"/>
        <v>0</v>
      </c>
      <c r="L79" s="6">
        <f t="shared" si="60"/>
        <v>0</v>
      </c>
      <c r="M79" s="6">
        <f t="shared" si="61"/>
        <v>8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2</v>
      </c>
      <c r="S79" s="7">
        <f t="shared" si="67"/>
        <v>1.2</v>
      </c>
      <c r="T79" s="7">
        <f>$B$79*0.54</f>
        <v>0.54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70"/>
        <v>0</v>
      </c>
      <c r="CF79" s="11">
        <f>$B$79*8</f>
        <v>8</v>
      </c>
      <c r="CG79" s="10" t="s">
        <v>60</v>
      </c>
      <c r="CH79" s="11"/>
      <c r="CI79" s="10"/>
      <c r="CJ79" s="11"/>
      <c r="CK79" s="10"/>
      <c r="CL79" s="7">
        <f>$B$79*0.8</f>
        <v>0.8</v>
      </c>
      <c r="CM79" s="11"/>
      <c r="CN79" s="10"/>
      <c r="CO79" s="11">
        <f>$B$79*8</f>
        <v>8</v>
      </c>
      <c r="CP79" s="10" t="s">
        <v>60</v>
      </c>
      <c r="CQ79" s="11"/>
      <c r="CR79" s="10"/>
      <c r="CS79" s="11"/>
      <c r="CT79" s="10"/>
      <c r="CU79" s="11"/>
      <c r="CV79" s="10"/>
      <c r="CW79" s="11"/>
      <c r="CX79" s="10"/>
      <c r="CY79" s="7">
        <f>$B$79*1.2</f>
        <v>1.2</v>
      </c>
      <c r="CZ79" s="7">
        <f t="shared" si="71"/>
        <v>2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2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4"/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5"/>
        <v>0</v>
      </c>
    </row>
    <row r="80" spans="1:188" x14ac:dyDescent="0.25">
      <c r="A80" s="6">
        <v>14</v>
      </c>
      <c r="B80" s="6">
        <v>1</v>
      </c>
      <c r="C80" s="6"/>
      <c r="D80" s="6"/>
      <c r="E80" s="3" t="s">
        <v>167</v>
      </c>
      <c r="F80" s="6">
        <f>$B$80*COUNTIF(U80:GD80,"e")</f>
        <v>0</v>
      </c>
      <c r="G80" s="6">
        <f>$B$80*COUNTIF(U80:GD80,"z")</f>
        <v>2</v>
      </c>
      <c r="H80" s="6">
        <f t="shared" si="56"/>
        <v>10</v>
      </c>
      <c r="I80" s="6">
        <f t="shared" si="57"/>
        <v>4</v>
      </c>
      <c r="J80" s="6">
        <f t="shared" si="58"/>
        <v>0</v>
      </c>
      <c r="K80" s="6">
        <f t="shared" si="59"/>
        <v>0</v>
      </c>
      <c r="L80" s="6">
        <f t="shared" si="60"/>
        <v>0</v>
      </c>
      <c r="M80" s="6">
        <f t="shared" si="61"/>
        <v>6</v>
      </c>
      <c r="N80" s="6">
        <f t="shared" si="62"/>
        <v>0</v>
      </c>
      <c r="O80" s="6">
        <f t="shared" si="63"/>
        <v>0</v>
      </c>
      <c r="P80" s="6">
        <f t="shared" si="64"/>
        <v>0</v>
      </c>
      <c r="Q80" s="6">
        <f t="shared" si="65"/>
        <v>0</v>
      </c>
      <c r="R80" s="7">
        <f t="shared" si="66"/>
        <v>1</v>
      </c>
      <c r="S80" s="7">
        <f t="shared" si="67"/>
        <v>0.6</v>
      </c>
      <c r="T80" s="7">
        <f>$B$80*0.47</f>
        <v>0.47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9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70"/>
        <v>0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71"/>
        <v>0</v>
      </c>
      <c r="DA80" s="11">
        <f>$B$80*4</f>
        <v>4</v>
      </c>
      <c r="DB80" s="10" t="s">
        <v>60</v>
      </c>
      <c r="DC80" s="11"/>
      <c r="DD80" s="10"/>
      <c r="DE80" s="11"/>
      <c r="DF80" s="10"/>
      <c r="DG80" s="7">
        <f>$B$80*0.4</f>
        <v>0.4</v>
      </c>
      <c r="DH80" s="11"/>
      <c r="DI80" s="10"/>
      <c r="DJ80" s="11">
        <f>$B$80*6</f>
        <v>6</v>
      </c>
      <c r="DK80" s="10" t="s">
        <v>60</v>
      </c>
      <c r="DL80" s="11"/>
      <c r="DM80" s="10"/>
      <c r="DN80" s="11"/>
      <c r="DO80" s="10"/>
      <c r="DP80" s="11"/>
      <c r="DQ80" s="10"/>
      <c r="DR80" s="11"/>
      <c r="DS80" s="10"/>
      <c r="DT80" s="7">
        <f>$B$80*0.6</f>
        <v>0.6</v>
      </c>
      <c r="DU80" s="7">
        <f t="shared" si="72"/>
        <v>1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73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74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5"/>
        <v>0</v>
      </c>
    </row>
    <row r="81" spans="1:188" x14ac:dyDescent="0.25">
      <c r="A81" s="6"/>
      <c r="B81" s="6"/>
      <c r="C81" s="6"/>
      <c r="D81" s="6" t="s">
        <v>168</v>
      </c>
      <c r="E81" s="3" t="s">
        <v>169</v>
      </c>
      <c r="F81" s="6">
        <f t="shared" ref="F81:F87" si="78">COUNTIF(U81:GD81,"e")</f>
        <v>0</v>
      </c>
      <c r="G81" s="6">
        <f t="shared" ref="G81:G87" si="79">COUNTIF(U81:GD81,"z")</f>
        <v>2</v>
      </c>
      <c r="H81" s="6">
        <f t="shared" si="56"/>
        <v>12</v>
      </c>
      <c r="I81" s="6">
        <f t="shared" si="57"/>
        <v>6</v>
      </c>
      <c r="J81" s="6">
        <f t="shared" si="58"/>
        <v>6</v>
      </c>
      <c r="K81" s="6">
        <f t="shared" si="59"/>
        <v>0</v>
      </c>
      <c r="L81" s="6">
        <f t="shared" si="60"/>
        <v>0</v>
      </c>
      <c r="M81" s="6">
        <f t="shared" si="61"/>
        <v>0</v>
      </c>
      <c r="N81" s="6">
        <f t="shared" si="62"/>
        <v>0</v>
      </c>
      <c r="O81" s="6">
        <f t="shared" si="63"/>
        <v>0</v>
      </c>
      <c r="P81" s="6">
        <f t="shared" si="64"/>
        <v>0</v>
      </c>
      <c r="Q81" s="6">
        <f t="shared" si="65"/>
        <v>0</v>
      </c>
      <c r="R81" s="7">
        <f t="shared" si="66"/>
        <v>1</v>
      </c>
      <c r="S81" s="7">
        <f t="shared" si="67"/>
        <v>0</v>
      </c>
      <c r="T81" s="7">
        <v>0.5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8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9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70"/>
        <v>0</v>
      </c>
      <c r="CF81" s="11">
        <v>6</v>
      </c>
      <c r="CG81" s="10" t="s">
        <v>60</v>
      </c>
      <c r="CH81" s="11">
        <v>6</v>
      </c>
      <c r="CI81" s="10" t="s">
        <v>60</v>
      </c>
      <c r="CJ81" s="11"/>
      <c r="CK81" s="10"/>
      <c r="CL81" s="7">
        <v>1</v>
      </c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71"/>
        <v>1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72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73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74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75"/>
        <v>0</v>
      </c>
    </row>
    <row r="82" spans="1:188" x14ac:dyDescent="0.25">
      <c r="A82" s="6"/>
      <c r="B82" s="6"/>
      <c r="C82" s="6"/>
      <c r="D82" s="6" t="s">
        <v>170</v>
      </c>
      <c r="E82" s="3" t="s">
        <v>171</v>
      </c>
      <c r="F82" s="6">
        <f t="shared" si="78"/>
        <v>0</v>
      </c>
      <c r="G82" s="6">
        <f t="shared" si="79"/>
        <v>3</v>
      </c>
      <c r="H82" s="6">
        <f t="shared" si="56"/>
        <v>18</v>
      </c>
      <c r="I82" s="6">
        <f t="shared" si="57"/>
        <v>5</v>
      </c>
      <c r="J82" s="6">
        <f t="shared" si="58"/>
        <v>5</v>
      </c>
      <c r="K82" s="6">
        <f t="shared" si="59"/>
        <v>0</v>
      </c>
      <c r="L82" s="6">
        <f t="shared" si="60"/>
        <v>0</v>
      </c>
      <c r="M82" s="6">
        <f t="shared" si="61"/>
        <v>8</v>
      </c>
      <c r="N82" s="6">
        <f t="shared" si="62"/>
        <v>0</v>
      </c>
      <c r="O82" s="6">
        <f t="shared" si="63"/>
        <v>0</v>
      </c>
      <c r="P82" s="6">
        <f t="shared" si="64"/>
        <v>0</v>
      </c>
      <c r="Q82" s="6">
        <f t="shared" si="65"/>
        <v>0</v>
      </c>
      <c r="R82" s="7">
        <f t="shared" si="66"/>
        <v>2</v>
      </c>
      <c r="S82" s="7">
        <f t="shared" si="67"/>
        <v>1.4</v>
      </c>
      <c r="T82" s="7">
        <v>0.67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68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69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70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71"/>
        <v>0</v>
      </c>
      <c r="DA82" s="11">
        <v>5</v>
      </c>
      <c r="DB82" s="10" t="s">
        <v>60</v>
      </c>
      <c r="DC82" s="11">
        <v>5</v>
      </c>
      <c r="DD82" s="10" t="s">
        <v>60</v>
      </c>
      <c r="DE82" s="11"/>
      <c r="DF82" s="10"/>
      <c r="DG82" s="7">
        <v>0.6</v>
      </c>
      <c r="DH82" s="11"/>
      <c r="DI82" s="10"/>
      <c r="DJ82" s="11">
        <v>8</v>
      </c>
      <c r="DK82" s="10" t="s">
        <v>60</v>
      </c>
      <c r="DL82" s="11"/>
      <c r="DM82" s="10"/>
      <c r="DN82" s="11"/>
      <c r="DO82" s="10"/>
      <c r="DP82" s="11"/>
      <c r="DQ82" s="10"/>
      <c r="DR82" s="11"/>
      <c r="DS82" s="10"/>
      <c r="DT82" s="7">
        <v>1.4</v>
      </c>
      <c r="DU82" s="7">
        <f t="shared" si="72"/>
        <v>2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73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74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75"/>
        <v>0</v>
      </c>
    </row>
    <row r="83" spans="1:188" x14ac:dyDescent="0.25">
      <c r="A83" s="6"/>
      <c r="B83" s="6"/>
      <c r="C83" s="6"/>
      <c r="D83" s="6" t="s">
        <v>172</v>
      </c>
      <c r="E83" s="3" t="s">
        <v>173</v>
      </c>
      <c r="F83" s="6">
        <f t="shared" si="78"/>
        <v>0</v>
      </c>
      <c r="G83" s="6">
        <f t="shared" si="79"/>
        <v>2</v>
      </c>
      <c r="H83" s="6">
        <f t="shared" si="56"/>
        <v>16</v>
      </c>
      <c r="I83" s="6">
        <f t="shared" si="57"/>
        <v>4</v>
      </c>
      <c r="J83" s="6">
        <f t="shared" si="58"/>
        <v>0</v>
      </c>
      <c r="K83" s="6">
        <f t="shared" si="59"/>
        <v>0</v>
      </c>
      <c r="L83" s="6">
        <f t="shared" si="60"/>
        <v>0</v>
      </c>
      <c r="M83" s="6">
        <f t="shared" si="61"/>
        <v>0</v>
      </c>
      <c r="N83" s="6">
        <f t="shared" si="62"/>
        <v>0</v>
      </c>
      <c r="O83" s="6">
        <f t="shared" si="63"/>
        <v>0</v>
      </c>
      <c r="P83" s="6">
        <f t="shared" si="64"/>
        <v>0</v>
      </c>
      <c r="Q83" s="6">
        <f t="shared" si="65"/>
        <v>12</v>
      </c>
      <c r="R83" s="7">
        <f t="shared" si="66"/>
        <v>1</v>
      </c>
      <c r="S83" s="7">
        <f t="shared" si="67"/>
        <v>0.6</v>
      </c>
      <c r="T83" s="7">
        <v>0.53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68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69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70"/>
        <v>0</v>
      </c>
      <c r="CF83" s="11">
        <v>4</v>
      </c>
      <c r="CG83" s="10" t="s">
        <v>60</v>
      </c>
      <c r="CH83" s="11"/>
      <c r="CI83" s="10"/>
      <c r="CJ83" s="11"/>
      <c r="CK83" s="10"/>
      <c r="CL83" s="7">
        <v>0.4</v>
      </c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>
        <v>12</v>
      </c>
      <c r="CX83" s="10" t="s">
        <v>60</v>
      </c>
      <c r="CY83" s="7">
        <v>0.6</v>
      </c>
      <c r="CZ83" s="7">
        <f t="shared" si="71"/>
        <v>1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72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73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74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75"/>
        <v>0</v>
      </c>
    </row>
    <row r="84" spans="1:188" x14ac:dyDescent="0.25">
      <c r="A84" s="6"/>
      <c r="B84" s="6"/>
      <c r="C84" s="6"/>
      <c r="D84" s="6" t="s">
        <v>174</v>
      </c>
      <c r="E84" s="3" t="s">
        <v>175</v>
      </c>
      <c r="F84" s="6">
        <f t="shared" si="78"/>
        <v>0</v>
      </c>
      <c r="G84" s="6">
        <f t="shared" si="79"/>
        <v>2</v>
      </c>
      <c r="H84" s="6">
        <f t="shared" si="56"/>
        <v>16</v>
      </c>
      <c r="I84" s="6">
        <f t="shared" si="57"/>
        <v>4</v>
      </c>
      <c r="J84" s="6">
        <f t="shared" si="58"/>
        <v>0</v>
      </c>
      <c r="K84" s="6">
        <f t="shared" si="59"/>
        <v>0</v>
      </c>
      <c r="L84" s="6">
        <f t="shared" si="60"/>
        <v>0</v>
      </c>
      <c r="M84" s="6">
        <f t="shared" si="61"/>
        <v>0</v>
      </c>
      <c r="N84" s="6">
        <f t="shared" si="62"/>
        <v>0</v>
      </c>
      <c r="O84" s="6">
        <f t="shared" si="63"/>
        <v>0</v>
      </c>
      <c r="P84" s="6">
        <f t="shared" si="64"/>
        <v>0</v>
      </c>
      <c r="Q84" s="6">
        <f t="shared" si="65"/>
        <v>12</v>
      </c>
      <c r="R84" s="7">
        <f t="shared" si="66"/>
        <v>1</v>
      </c>
      <c r="S84" s="7">
        <f t="shared" si="67"/>
        <v>0.6</v>
      </c>
      <c r="T84" s="7">
        <v>0.53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68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69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70"/>
        <v>0</v>
      </c>
      <c r="CF84" s="11">
        <v>4</v>
      </c>
      <c r="CG84" s="10" t="s">
        <v>60</v>
      </c>
      <c r="CH84" s="11"/>
      <c r="CI84" s="10"/>
      <c r="CJ84" s="11"/>
      <c r="CK84" s="10"/>
      <c r="CL84" s="7">
        <v>0.4</v>
      </c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>
        <v>12</v>
      </c>
      <c r="CX84" s="10" t="s">
        <v>60</v>
      </c>
      <c r="CY84" s="7">
        <v>0.6</v>
      </c>
      <c r="CZ84" s="7">
        <f t="shared" si="71"/>
        <v>1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72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73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74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75"/>
        <v>0</v>
      </c>
    </row>
    <row r="85" spans="1:188" x14ac:dyDescent="0.25">
      <c r="A85" s="6"/>
      <c r="B85" s="6"/>
      <c r="C85" s="6"/>
      <c r="D85" s="6" t="s">
        <v>176</v>
      </c>
      <c r="E85" s="3" t="s">
        <v>177</v>
      </c>
      <c r="F85" s="6">
        <f t="shared" si="78"/>
        <v>0</v>
      </c>
      <c r="G85" s="6">
        <f t="shared" si="79"/>
        <v>2</v>
      </c>
      <c r="H85" s="6">
        <f t="shared" si="56"/>
        <v>18</v>
      </c>
      <c r="I85" s="6">
        <f t="shared" si="57"/>
        <v>6</v>
      </c>
      <c r="J85" s="6">
        <f t="shared" si="58"/>
        <v>12</v>
      </c>
      <c r="K85" s="6">
        <f t="shared" si="59"/>
        <v>0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6">
        <f t="shared" si="65"/>
        <v>0</v>
      </c>
      <c r="R85" s="7">
        <f t="shared" si="66"/>
        <v>2</v>
      </c>
      <c r="S85" s="7">
        <f t="shared" si="67"/>
        <v>0</v>
      </c>
      <c r="T85" s="7">
        <v>0.94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68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69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70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71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72"/>
        <v>0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73"/>
        <v>0</v>
      </c>
      <c r="EQ85" s="11">
        <v>6</v>
      </c>
      <c r="ER85" s="10" t="s">
        <v>60</v>
      </c>
      <c r="ES85" s="11">
        <v>12</v>
      </c>
      <c r="ET85" s="10" t="s">
        <v>60</v>
      </c>
      <c r="EU85" s="11"/>
      <c r="EV85" s="10"/>
      <c r="EW85" s="7">
        <v>2</v>
      </c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74"/>
        <v>2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75"/>
        <v>0</v>
      </c>
    </row>
    <row r="86" spans="1:188" x14ac:dyDescent="0.25">
      <c r="A86" s="6"/>
      <c r="B86" s="6"/>
      <c r="C86" s="6"/>
      <c r="D86" s="6" t="s">
        <v>178</v>
      </c>
      <c r="E86" s="3" t="s">
        <v>179</v>
      </c>
      <c r="F86" s="6">
        <f t="shared" si="78"/>
        <v>0</v>
      </c>
      <c r="G86" s="6">
        <f t="shared" si="79"/>
        <v>3</v>
      </c>
      <c r="H86" s="6">
        <f t="shared" si="56"/>
        <v>16</v>
      </c>
      <c r="I86" s="6">
        <f t="shared" si="57"/>
        <v>8</v>
      </c>
      <c r="J86" s="6">
        <f t="shared" si="58"/>
        <v>4</v>
      </c>
      <c r="K86" s="6">
        <f t="shared" si="59"/>
        <v>0</v>
      </c>
      <c r="L86" s="6">
        <f t="shared" si="60"/>
        <v>0</v>
      </c>
      <c r="M86" s="6">
        <f t="shared" si="61"/>
        <v>0</v>
      </c>
      <c r="N86" s="6">
        <f t="shared" si="62"/>
        <v>0</v>
      </c>
      <c r="O86" s="6">
        <f t="shared" si="63"/>
        <v>0</v>
      </c>
      <c r="P86" s="6">
        <f t="shared" si="64"/>
        <v>0</v>
      </c>
      <c r="Q86" s="6">
        <f t="shared" si="65"/>
        <v>4</v>
      </c>
      <c r="R86" s="7">
        <f t="shared" si="66"/>
        <v>2</v>
      </c>
      <c r="S86" s="7">
        <f t="shared" si="67"/>
        <v>1</v>
      </c>
      <c r="T86" s="7">
        <v>1.1299999999999999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68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69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70"/>
        <v>0</v>
      </c>
      <c r="CF86" s="11">
        <v>8</v>
      </c>
      <c r="CG86" s="10" t="s">
        <v>60</v>
      </c>
      <c r="CH86" s="11">
        <v>4</v>
      </c>
      <c r="CI86" s="10" t="s">
        <v>60</v>
      </c>
      <c r="CJ86" s="11"/>
      <c r="CK86" s="10"/>
      <c r="CL86" s="7">
        <v>1</v>
      </c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>
        <v>4</v>
      </c>
      <c r="CX86" s="10" t="s">
        <v>60</v>
      </c>
      <c r="CY86" s="7">
        <v>1</v>
      </c>
      <c r="CZ86" s="7">
        <f t="shared" si="71"/>
        <v>2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72"/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73"/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74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75"/>
        <v>0</v>
      </c>
    </row>
    <row r="87" spans="1:188" x14ac:dyDescent="0.25">
      <c r="A87" s="6"/>
      <c r="B87" s="6"/>
      <c r="C87" s="6"/>
      <c r="D87" s="6" t="s">
        <v>180</v>
      </c>
      <c r="E87" s="3" t="s">
        <v>181</v>
      </c>
      <c r="F87" s="6">
        <f t="shared" si="78"/>
        <v>1</v>
      </c>
      <c r="G87" s="6">
        <f t="shared" si="79"/>
        <v>2</v>
      </c>
      <c r="H87" s="6">
        <f t="shared" si="56"/>
        <v>20</v>
      </c>
      <c r="I87" s="6">
        <f t="shared" si="57"/>
        <v>10</v>
      </c>
      <c r="J87" s="6">
        <f t="shared" si="58"/>
        <v>5</v>
      </c>
      <c r="K87" s="6">
        <f t="shared" si="59"/>
        <v>0</v>
      </c>
      <c r="L87" s="6">
        <f t="shared" si="60"/>
        <v>0</v>
      </c>
      <c r="M87" s="6">
        <f t="shared" si="61"/>
        <v>5</v>
      </c>
      <c r="N87" s="6">
        <f t="shared" si="62"/>
        <v>0</v>
      </c>
      <c r="O87" s="6">
        <f t="shared" si="63"/>
        <v>0</v>
      </c>
      <c r="P87" s="6">
        <f t="shared" si="64"/>
        <v>0</v>
      </c>
      <c r="Q87" s="6">
        <f t="shared" si="65"/>
        <v>0</v>
      </c>
      <c r="R87" s="7">
        <f t="shared" si="66"/>
        <v>3</v>
      </c>
      <c r="S87" s="7">
        <f t="shared" si="67"/>
        <v>1.2</v>
      </c>
      <c r="T87" s="7">
        <v>0.83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68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69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70"/>
        <v>0</v>
      </c>
      <c r="CF87" s="11">
        <v>10</v>
      </c>
      <c r="CG87" s="10" t="s">
        <v>69</v>
      </c>
      <c r="CH87" s="11">
        <v>5</v>
      </c>
      <c r="CI87" s="10" t="s">
        <v>60</v>
      </c>
      <c r="CJ87" s="11"/>
      <c r="CK87" s="10"/>
      <c r="CL87" s="7">
        <v>1.8</v>
      </c>
      <c r="CM87" s="11"/>
      <c r="CN87" s="10"/>
      <c r="CO87" s="11">
        <v>5</v>
      </c>
      <c r="CP87" s="10" t="s">
        <v>60</v>
      </c>
      <c r="CQ87" s="11"/>
      <c r="CR87" s="10"/>
      <c r="CS87" s="11"/>
      <c r="CT87" s="10"/>
      <c r="CU87" s="11"/>
      <c r="CV87" s="10"/>
      <c r="CW87" s="11"/>
      <c r="CX87" s="10"/>
      <c r="CY87" s="7">
        <v>1.2</v>
      </c>
      <c r="CZ87" s="7">
        <f t="shared" si="71"/>
        <v>3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72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73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74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75"/>
        <v>0</v>
      </c>
    </row>
    <row r="88" spans="1:188" x14ac:dyDescent="0.25">
      <c r="A88" s="6">
        <v>17</v>
      </c>
      <c r="B88" s="6">
        <v>1</v>
      </c>
      <c r="C88" s="6"/>
      <c r="D88" s="6"/>
      <c r="E88" s="3" t="s">
        <v>182</v>
      </c>
      <c r="F88" s="6">
        <f>$B$88*COUNTIF(U88:GD88,"e")</f>
        <v>0</v>
      </c>
      <c r="G88" s="6">
        <f>$B$88*COUNTIF(U88:GD88,"z")</f>
        <v>2</v>
      </c>
      <c r="H88" s="6">
        <f t="shared" si="56"/>
        <v>10</v>
      </c>
      <c r="I88" s="6">
        <f t="shared" si="57"/>
        <v>5</v>
      </c>
      <c r="J88" s="6">
        <f t="shared" si="58"/>
        <v>0</v>
      </c>
      <c r="K88" s="6">
        <f t="shared" si="59"/>
        <v>0</v>
      </c>
      <c r="L88" s="6">
        <f t="shared" si="60"/>
        <v>0</v>
      </c>
      <c r="M88" s="6">
        <f t="shared" si="61"/>
        <v>5</v>
      </c>
      <c r="N88" s="6">
        <f t="shared" si="62"/>
        <v>0</v>
      </c>
      <c r="O88" s="6">
        <f t="shared" si="63"/>
        <v>0</v>
      </c>
      <c r="P88" s="6">
        <f t="shared" si="64"/>
        <v>0</v>
      </c>
      <c r="Q88" s="6">
        <f t="shared" si="65"/>
        <v>0</v>
      </c>
      <c r="R88" s="7">
        <f t="shared" si="66"/>
        <v>2</v>
      </c>
      <c r="S88" s="7">
        <f t="shared" si="67"/>
        <v>1</v>
      </c>
      <c r="T88" s="7">
        <f>$B$88*0.66</f>
        <v>0.66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68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69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70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71"/>
        <v>0</v>
      </c>
      <c r="DA88" s="11">
        <f>$B$88*5</f>
        <v>5</v>
      </c>
      <c r="DB88" s="10" t="s">
        <v>60</v>
      </c>
      <c r="DC88" s="11"/>
      <c r="DD88" s="10"/>
      <c r="DE88" s="11"/>
      <c r="DF88" s="10"/>
      <c r="DG88" s="7">
        <f>$B$88*1</f>
        <v>1</v>
      </c>
      <c r="DH88" s="11"/>
      <c r="DI88" s="10"/>
      <c r="DJ88" s="11">
        <f>$B$88*5</f>
        <v>5</v>
      </c>
      <c r="DK88" s="10" t="s">
        <v>60</v>
      </c>
      <c r="DL88" s="11"/>
      <c r="DM88" s="10"/>
      <c r="DN88" s="11"/>
      <c r="DO88" s="10"/>
      <c r="DP88" s="11"/>
      <c r="DQ88" s="10"/>
      <c r="DR88" s="11"/>
      <c r="DS88" s="10"/>
      <c r="DT88" s="7">
        <f>$B$88*1</f>
        <v>1</v>
      </c>
      <c r="DU88" s="7">
        <f t="shared" si="72"/>
        <v>2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73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74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75"/>
        <v>0</v>
      </c>
    </row>
    <row r="89" spans="1:188" x14ac:dyDescent="0.25">
      <c r="A89" s="6"/>
      <c r="B89" s="6"/>
      <c r="C89" s="6"/>
      <c r="D89" s="6" t="s">
        <v>183</v>
      </c>
      <c r="E89" s="3" t="s">
        <v>184</v>
      </c>
      <c r="F89" s="6">
        <f t="shared" ref="F89:F94" si="80">COUNTIF(U89:GD89,"e")</f>
        <v>0</v>
      </c>
      <c r="G89" s="6">
        <f t="shared" ref="G89:G94" si="81">COUNTIF(U89:GD89,"z")</f>
        <v>2</v>
      </c>
      <c r="H89" s="6">
        <f t="shared" si="56"/>
        <v>26</v>
      </c>
      <c r="I89" s="6">
        <f t="shared" si="57"/>
        <v>0</v>
      </c>
      <c r="J89" s="6">
        <f t="shared" si="58"/>
        <v>0</v>
      </c>
      <c r="K89" s="6">
        <f t="shared" si="59"/>
        <v>0</v>
      </c>
      <c r="L89" s="6">
        <f t="shared" si="60"/>
        <v>0</v>
      </c>
      <c r="M89" s="6">
        <f t="shared" si="61"/>
        <v>26</v>
      </c>
      <c r="N89" s="6">
        <f t="shared" si="62"/>
        <v>0</v>
      </c>
      <c r="O89" s="6">
        <f t="shared" si="63"/>
        <v>0</v>
      </c>
      <c r="P89" s="6">
        <f t="shared" si="64"/>
        <v>0</v>
      </c>
      <c r="Q89" s="6">
        <f t="shared" si="65"/>
        <v>0</v>
      </c>
      <c r="R89" s="7">
        <f t="shared" si="66"/>
        <v>3</v>
      </c>
      <c r="S89" s="7">
        <f t="shared" si="67"/>
        <v>3</v>
      </c>
      <c r="T89" s="7">
        <v>1.77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68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69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70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71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>
        <v>16</v>
      </c>
      <c r="DK89" s="10" t="s">
        <v>60</v>
      </c>
      <c r="DL89" s="11"/>
      <c r="DM89" s="10"/>
      <c r="DN89" s="11"/>
      <c r="DO89" s="10"/>
      <c r="DP89" s="11"/>
      <c r="DQ89" s="10"/>
      <c r="DR89" s="11"/>
      <c r="DS89" s="10"/>
      <c r="DT89" s="7">
        <v>2</v>
      </c>
      <c r="DU89" s="7">
        <f t="shared" si="72"/>
        <v>2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73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>
        <v>10</v>
      </c>
      <c r="FA89" s="10" t="s">
        <v>60</v>
      </c>
      <c r="FB89" s="11"/>
      <c r="FC89" s="10"/>
      <c r="FD89" s="11"/>
      <c r="FE89" s="10"/>
      <c r="FF89" s="11"/>
      <c r="FG89" s="10"/>
      <c r="FH89" s="11"/>
      <c r="FI89" s="10"/>
      <c r="FJ89" s="7">
        <v>1</v>
      </c>
      <c r="FK89" s="7">
        <f t="shared" si="74"/>
        <v>1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75"/>
        <v>0</v>
      </c>
    </row>
    <row r="90" spans="1:188" x14ac:dyDescent="0.25">
      <c r="A90" s="6"/>
      <c r="B90" s="6"/>
      <c r="C90" s="6"/>
      <c r="D90" s="6" t="s">
        <v>185</v>
      </c>
      <c r="E90" s="3" t="s">
        <v>186</v>
      </c>
      <c r="F90" s="6">
        <f t="shared" si="80"/>
        <v>0</v>
      </c>
      <c r="G90" s="6">
        <f t="shared" si="81"/>
        <v>2</v>
      </c>
      <c r="H90" s="6">
        <f t="shared" si="56"/>
        <v>14</v>
      </c>
      <c r="I90" s="6">
        <f t="shared" si="57"/>
        <v>4</v>
      </c>
      <c r="J90" s="6">
        <f t="shared" si="58"/>
        <v>0</v>
      </c>
      <c r="K90" s="6">
        <f t="shared" si="59"/>
        <v>0</v>
      </c>
      <c r="L90" s="6">
        <f t="shared" si="60"/>
        <v>0</v>
      </c>
      <c r="M90" s="6">
        <f t="shared" si="61"/>
        <v>0</v>
      </c>
      <c r="N90" s="6">
        <f t="shared" si="62"/>
        <v>0</v>
      </c>
      <c r="O90" s="6">
        <f t="shared" si="63"/>
        <v>0</v>
      </c>
      <c r="P90" s="6">
        <f t="shared" si="64"/>
        <v>0</v>
      </c>
      <c r="Q90" s="6">
        <f t="shared" si="65"/>
        <v>10</v>
      </c>
      <c r="R90" s="7">
        <f t="shared" si="66"/>
        <v>1</v>
      </c>
      <c r="S90" s="7">
        <f t="shared" si="67"/>
        <v>0.6</v>
      </c>
      <c r="T90" s="7">
        <v>0.46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68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69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70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71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72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73"/>
        <v>0</v>
      </c>
      <c r="EQ90" s="11">
        <v>4</v>
      </c>
      <c r="ER90" s="10" t="s">
        <v>60</v>
      </c>
      <c r="ES90" s="11"/>
      <c r="ET90" s="10"/>
      <c r="EU90" s="11"/>
      <c r="EV90" s="10"/>
      <c r="EW90" s="7">
        <v>0.4</v>
      </c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>
        <v>10</v>
      </c>
      <c r="FI90" s="10" t="s">
        <v>60</v>
      </c>
      <c r="FJ90" s="7">
        <v>0.6</v>
      </c>
      <c r="FK90" s="7">
        <f t="shared" si="74"/>
        <v>1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75"/>
        <v>0</v>
      </c>
    </row>
    <row r="91" spans="1:188" x14ac:dyDescent="0.25">
      <c r="A91" s="6"/>
      <c r="B91" s="6"/>
      <c r="C91" s="6"/>
      <c r="D91" s="6" t="s">
        <v>187</v>
      </c>
      <c r="E91" s="3" t="s">
        <v>188</v>
      </c>
      <c r="F91" s="6">
        <f t="shared" si="80"/>
        <v>0</v>
      </c>
      <c r="G91" s="6">
        <f t="shared" si="81"/>
        <v>2</v>
      </c>
      <c r="H91" s="6">
        <f t="shared" si="56"/>
        <v>14</v>
      </c>
      <c r="I91" s="6">
        <f t="shared" si="57"/>
        <v>4</v>
      </c>
      <c r="J91" s="6">
        <f t="shared" si="58"/>
        <v>0</v>
      </c>
      <c r="K91" s="6">
        <f t="shared" si="59"/>
        <v>0</v>
      </c>
      <c r="L91" s="6">
        <f t="shared" si="60"/>
        <v>0</v>
      </c>
      <c r="M91" s="6">
        <f t="shared" si="61"/>
        <v>0</v>
      </c>
      <c r="N91" s="6">
        <f t="shared" si="62"/>
        <v>0</v>
      </c>
      <c r="O91" s="6">
        <f t="shared" si="63"/>
        <v>0</v>
      </c>
      <c r="P91" s="6">
        <f t="shared" si="64"/>
        <v>0</v>
      </c>
      <c r="Q91" s="6">
        <f t="shared" si="65"/>
        <v>10</v>
      </c>
      <c r="R91" s="7">
        <f t="shared" si="66"/>
        <v>1</v>
      </c>
      <c r="S91" s="7">
        <f t="shared" si="67"/>
        <v>0.6</v>
      </c>
      <c r="T91" s="7">
        <v>0.63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68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69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70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71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72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73"/>
        <v>0</v>
      </c>
      <c r="EQ91" s="11">
        <v>4</v>
      </c>
      <c r="ER91" s="10" t="s">
        <v>60</v>
      </c>
      <c r="ES91" s="11"/>
      <c r="ET91" s="10"/>
      <c r="EU91" s="11"/>
      <c r="EV91" s="10"/>
      <c r="EW91" s="7">
        <v>0.4</v>
      </c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>
        <v>10</v>
      </c>
      <c r="FI91" s="10" t="s">
        <v>60</v>
      </c>
      <c r="FJ91" s="7">
        <v>0.6</v>
      </c>
      <c r="FK91" s="7">
        <f t="shared" si="74"/>
        <v>1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75"/>
        <v>0</v>
      </c>
    </row>
    <row r="92" spans="1:188" x14ac:dyDescent="0.25">
      <c r="A92" s="6"/>
      <c r="B92" s="6"/>
      <c r="C92" s="6"/>
      <c r="D92" s="6" t="s">
        <v>189</v>
      </c>
      <c r="E92" s="3" t="s">
        <v>190</v>
      </c>
      <c r="F92" s="6">
        <f t="shared" si="80"/>
        <v>0</v>
      </c>
      <c r="G92" s="6">
        <f t="shared" si="81"/>
        <v>2</v>
      </c>
      <c r="H92" s="6">
        <f t="shared" si="56"/>
        <v>14</v>
      </c>
      <c r="I92" s="6">
        <f t="shared" si="57"/>
        <v>4</v>
      </c>
      <c r="J92" s="6">
        <f t="shared" si="58"/>
        <v>0</v>
      </c>
      <c r="K92" s="6">
        <f t="shared" si="59"/>
        <v>0</v>
      </c>
      <c r="L92" s="6">
        <f t="shared" si="60"/>
        <v>0</v>
      </c>
      <c r="M92" s="6">
        <f t="shared" si="61"/>
        <v>0</v>
      </c>
      <c r="N92" s="6">
        <f t="shared" si="62"/>
        <v>0</v>
      </c>
      <c r="O92" s="6">
        <f t="shared" si="63"/>
        <v>0</v>
      </c>
      <c r="P92" s="6">
        <f t="shared" si="64"/>
        <v>0</v>
      </c>
      <c r="Q92" s="6">
        <f t="shared" si="65"/>
        <v>10</v>
      </c>
      <c r="R92" s="7">
        <f t="shared" si="66"/>
        <v>1</v>
      </c>
      <c r="S92" s="7">
        <f t="shared" si="67"/>
        <v>0.6</v>
      </c>
      <c r="T92" s="7">
        <v>1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68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69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70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71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72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73"/>
        <v>0</v>
      </c>
      <c r="EQ92" s="11">
        <v>4</v>
      </c>
      <c r="ER92" s="10" t="s">
        <v>60</v>
      </c>
      <c r="ES92" s="11"/>
      <c r="ET92" s="10"/>
      <c r="EU92" s="11"/>
      <c r="EV92" s="10"/>
      <c r="EW92" s="7">
        <v>0.4</v>
      </c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>
        <v>10</v>
      </c>
      <c r="FI92" s="10" t="s">
        <v>60</v>
      </c>
      <c r="FJ92" s="7">
        <v>0.6</v>
      </c>
      <c r="FK92" s="7">
        <f t="shared" si="74"/>
        <v>1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75"/>
        <v>0</v>
      </c>
    </row>
    <row r="93" spans="1:188" x14ac:dyDescent="0.25">
      <c r="A93" s="6"/>
      <c r="B93" s="6"/>
      <c r="C93" s="6"/>
      <c r="D93" s="6" t="s">
        <v>191</v>
      </c>
      <c r="E93" s="3" t="s">
        <v>192</v>
      </c>
      <c r="F93" s="6">
        <f t="shared" si="80"/>
        <v>0</v>
      </c>
      <c r="G93" s="6">
        <f t="shared" si="81"/>
        <v>2</v>
      </c>
      <c r="H93" s="6">
        <f t="shared" si="56"/>
        <v>14</v>
      </c>
      <c r="I93" s="6">
        <f t="shared" si="57"/>
        <v>4</v>
      </c>
      <c r="J93" s="6">
        <f t="shared" si="58"/>
        <v>0</v>
      </c>
      <c r="K93" s="6">
        <f t="shared" si="59"/>
        <v>0</v>
      </c>
      <c r="L93" s="6">
        <f t="shared" si="60"/>
        <v>0</v>
      </c>
      <c r="M93" s="6">
        <f t="shared" si="61"/>
        <v>0</v>
      </c>
      <c r="N93" s="6">
        <f t="shared" si="62"/>
        <v>0</v>
      </c>
      <c r="O93" s="6">
        <f t="shared" si="63"/>
        <v>0</v>
      </c>
      <c r="P93" s="6">
        <f t="shared" si="64"/>
        <v>0</v>
      </c>
      <c r="Q93" s="6">
        <f t="shared" si="65"/>
        <v>10</v>
      </c>
      <c r="R93" s="7">
        <f t="shared" si="66"/>
        <v>1</v>
      </c>
      <c r="S93" s="7">
        <f t="shared" si="67"/>
        <v>0.6</v>
      </c>
      <c r="T93" s="7">
        <v>0.6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68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69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70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71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72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73"/>
        <v>0</v>
      </c>
      <c r="EQ93" s="11">
        <v>4</v>
      </c>
      <c r="ER93" s="10" t="s">
        <v>60</v>
      </c>
      <c r="ES93" s="11"/>
      <c r="ET93" s="10"/>
      <c r="EU93" s="11"/>
      <c r="EV93" s="10"/>
      <c r="EW93" s="7">
        <v>0.4</v>
      </c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>
        <v>10</v>
      </c>
      <c r="FI93" s="10" t="s">
        <v>60</v>
      </c>
      <c r="FJ93" s="7">
        <v>0.6</v>
      </c>
      <c r="FK93" s="7">
        <f t="shared" si="74"/>
        <v>1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75"/>
        <v>0</v>
      </c>
    </row>
    <row r="94" spans="1:188" x14ac:dyDescent="0.25">
      <c r="A94" s="6"/>
      <c r="B94" s="6"/>
      <c r="C94" s="6"/>
      <c r="D94" s="6" t="s">
        <v>193</v>
      </c>
      <c r="E94" s="3" t="s">
        <v>194</v>
      </c>
      <c r="F94" s="6">
        <f t="shared" si="80"/>
        <v>0</v>
      </c>
      <c r="G94" s="6">
        <f t="shared" si="81"/>
        <v>2</v>
      </c>
      <c r="H94" s="6">
        <f t="shared" si="56"/>
        <v>14</v>
      </c>
      <c r="I94" s="6">
        <f t="shared" si="57"/>
        <v>4</v>
      </c>
      <c r="J94" s="6">
        <f t="shared" si="58"/>
        <v>0</v>
      </c>
      <c r="K94" s="6">
        <f t="shared" si="59"/>
        <v>0</v>
      </c>
      <c r="L94" s="6">
        <f t="shared" si="60"/>
        <v>0</v>
      </c>
      <c r="M94" s="6">
        <f t="shared" si="61"/>
        <v>0</v>
      </c>
      <c r="N94" s="6">
        <f t="shared" si="62"/>
        <v>0</v>
      </c>
      <c r="O94" s="6">
        <f t="shared" si="63"/>
        <v>0</v>
      </c>
      <c r="P94" s="6">
        <f t="shared" si="64"/>
        <v>0</v>
      </c>
      <c r="Q94" s="6">
        <f t="shared" si="65"/>
        <v>10</v>
      </c>
      <c r="R94" s="7">
        <f t="shared" si="66"/>
        <v>1</v>
      </c>
      <c r="S94" s="7">
        <f t="shared" si="67"/>
        <v>0.6</v>
      </c>
      <c r="T94" s="7">
        <v>0.46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68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69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70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71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72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73"/>
        <v>0</v>
      </c>
      <c r="EQ94" s="11">
        <v>4</v>
      </c>
      <c r="ER94" s="10" t="s">
        <v>60</v>
      </c>
      <c r="ES94" s="11"/>
      <c r="ET94" s="10"/>
      <c r="EU94" s="11"/>
      <c r="EV94" s="10"/>
      <c r="EW94" s="7">
        <v>0.4</v>
      </c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>
        <v>10</v>
      </c>
      <c r="FI94" s="10" t="s">
        <v>60</v>
      </c>
      <c r="FJ94" s="7">
        <v>0.6</v>
      </c>
      <c r="FK94" s="7">
        <f t="shared" si="74"/>
        <v>1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75"/>
        <v>0</v>
      </c>
    </row>
    <row r="95" spans="1:188" x14ac:dyDescent="0.25">
      <c r="A95" s="6">
        <v>3</v>
      </c>
      <c r="B95" s="6">
        <v>1</v>
      </c>
      <c r="C95" s="6"/>
      <c r="D95" s="6"/>
      <c r="E95" s="3" t="s">
        <v>195</v>
      </c>
      <c r="F95" s="6">
        <f>$B$95*COUNTIF(U95:GD95,"e")</f>
        <v>0</v>
      </c>
      <c r="G95" s="6">
        <f>$B$95*COUNTIF(U95:GD95,"z")</f>
        <v>2</v>
      </c>
      <c r="H95" s="6">
        <f t="shared" si="56"/>
        <v>10</v>
      </c>
      <c r="I95" s="6">
        <f t="shared" si="57"/>
        <v>5</v>
      </c>
      <c r="J95" s="6">
        <f t="shared" si="58"/>
        <v>0</v>
      </c>
      <c r="K95" s="6">
        <f t="shared" si="59"/>
        <v>0</v>
      </c>
      <c r="L95" s="6">
        <f t="shared" si="60"/>
        <v>0</v>
      </c>
      <c r="M95" s="6">
        <f t="shared" si="61"/>
        <v>5</v>
      </c>
      <c r="N95" s="6">
        <f t="shared" si="62"/>
        <v>0</v>
      </c>
      <c r="O95" s="6">
        <f t="shared" si="63"/>
        <v>0</v>
      </c>
      <c r="P95" s="6">
        <f t="shared" si="64"/>
        <v>0</v>
      </c>
      <c r="Q95" s="6">
        <f t="shared" si="65"/>
        <v>0</v>
      </c>
      <c r="R95" s="7">
        <f t="shared" si="66"/>
        <v>1</v>
      </c>
      <c r="S95" s="7">
        <f t="shared" si="67"/>
        <v>0.5</v>
      </c>
      <c r="T95" s="7">
        <f>$B$95*0.34</f>
        <v>0.34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68"/>
        <v>0</v>
      </c>
      <c r="AP95" s="11">
        <f>$B$95*5</f>
        <v>5</v>
      </c>
      <c r="AQ95" s="10" t="s">
        <v>60</v>
      </c>
      <c r="AR95" s="11"/>
      <c r="AS95" s="10"/>
      <c r="AT95" s="11"/>
      <c r="AU95" s="10"/>
      <c r="AV95" s="7">
        <f>$B$95*0.5</f>
        <v>0.5</v>
      </c>
      <c r="AW95" s="11"/>
      <c r="AX95" s="10"/>
      <c r="AY95" s="11">
        <f>$B$95*5</f>
        <v>5</v>
      </c>
      <c r="AZ95" s="10" t="s">
        <v>60</v>
      </c>
      <c r="BA95" s="11"/>
      <c r="BB95" s="10"/>
      <c r="BC95" s="11"/>
      <c r="BD95" s="10"/>
      <c r="BE95" s="11"/>
      <c r="BF95" s="10"/>
      <c r="BG95" s="11"/>
      <c r="BH95" s="10"/>
      <c r="BI95" s="7">
        <f>$B$95*0.5</f>
        <v>0.5</v>
      </c>
      <c r="BJ95" s="7">
        <f t="shared" si="69"/>
        <v>1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70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71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72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73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74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75"/>
        <v>0</v>
      </c>
    </row>
    <row r="96" spans="1:188" x14ac:dyDescent="0.25">
      <c r="A96" s="6">
        <v>19</v>
      </c>
      <c r="B96" s="6">
        <v>1</v>
      </c>
      <c r="C96" s="6"/>
      <c r="D96" s="6"/>
      <c r="E96" s="3" t="s">
        <v>196</v>
      </c>
      <c r="F96" s="6">
        <f>$B$96*COUNTIF(U96:GD96,"e")</f>
        <v>0</v>
      </c>
      <c r="G96" s="6">
        <f>$B$96*COUNTIF(U96:GD96,"z")</f>
        <v>2</v>
      </c>
      <c r="H96" s="6">
        <f t="shared" si="56"/>
        <v>10</v>
      </c>
      <c r="I96" s="6">
        <f t="shared" si="57"/>
        <v>5</v>
      </c>
      <c r="J96" s="6">
        <f t="shared" si="58"/>
        <v>5</v>
      </c>
      <c r="K96" s="6">
        <f t="shared" si="59"/>
        <v>0</v>
      </c>
      <c r="L96" s="6">
        <f t="shared" si="60"/>
        <v>0</v>
      </c>
      <c r="M96" s="6">
        <f t="shared" si="61"/>
        <v>0</v>
      </c>
      <c r="N96" s="6">
        <f t="shared" si="62"/>
        <v>0</v>
      </c>
      <c r="O96" s="6">
        <f t="shared" si="63"/>
        <v>0</v>
      </c>
      <c r="P96" s="6">
        <f t="shared" si="64"/>
        <v>0</v>
      </c>
      <c r="Q96" s="6">
        <f t="shared" si="65"/>
        <v>0</v>
      </c>
      <c r="R96" s="7">
        <f t="shared" si="66"/>
        <v>2</v>
      </c>
      <c r="S96" s="7">
        <f t="shared" si="67"/>
        <v>0</v>
      </c>
      <c r="T96" s="7">
        <f>$B$96*0.57</f>
        <v>0.56999999999999995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68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69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70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71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72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73"/>
        <v>0</v>
      </c>
      <c r="EQ96" s="11">
        <f>$B$96*5</f>
        <v>5</v>
      </c>
      <c r="ER96" s="10" t="s">
        <v>60</v>
      </c>
      <c r="ES96" s="11">
        <f>$B$96*5</f>
        <v>5</v>
      </c>
      <c r="ET96" s="10" t="s">
        <v>60</v>
      </c>
      <c r="EU96" s="11"/>
      <c r="EV96" s="10"/>
      <c r="EW96" s="7">
        <f>$B$96*2</f>
        <v>2</v>
      </c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74"/>
        <v>2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75"/>
        <v>0</v>
      </c>
    </row>
    <row r="97" spans="1:188" x14ac:dyDescent="0.25">
      <c r="A97" s="6"/>
      <c r="B97" s="6"/>
      <c r="C97" s="6"/>
      <c r="D97" s="6" t="s">
        <v>197</v>
      </c>
      <c r="E97" s="3" t="s">
        <v>198</v>
      </c>
      <c r="F97" s="6">
        <f>COUNTIF(U97:GD97,"e")</f>
        <v>0</v>
      </c>
      <c r="G97" s="6">
        <f>COUNTIF(U97:GD97,"z")</f>
        <v>1</v>
      </c>
      <c r="H97" s="6">
        <f t="shared" si="56"/>
        <v>16</v>
      </c>
      <c r="I97" s="6">
        <f t="shared" si="57"/>
        <v>0</v>
      </c>
      <c r="J97" s="6">
        <f t="shared" si="58"/>
        <v>0</v>
      </c>
      <c r="K97" s="6">
        <f t="shared" si="59"/>
        <v>16</v>
      </c>
      <c r="L97" s="6">
        <f t="shared" si="60"/>
        <v>0</v>
      </c>
      <c r="M97" s="6">
        <f t="shared" si="61"/>
        <v>0</v>
      </c>
      <c r="N97" s="6">
        <f t="shared" si="62"/>
        <v>0</v>
      </c>
      <c r="O97" s="6">
        <f t="shared" si="63"/>
        <v>0</v>
      </c>
      <c r="P97" s="6">
        <f t="shared" si="64"/>
        <v>0</v>
      </c>
      <c r="Q97" s="6">
        <f t="shared" si="65"/>
        <v>0</v>
      </c>
      <c r="R97" s="7">
        <f t="shared" si="66"/>
        <v>3</v>
      </c>
      <c r="S97" s="7">
        <f t="shared" si="67"/>
        <v>0</v>
      </c>
      <c r="T97" s="7">
        <v>1.6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68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69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70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71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72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73"/>
        <v>0</v>
      </c>
      <c r="EQ97" s="11"/>
      <c r="ER97" s="10"/>
      <c r="ES97" s="11"/>
      <c r="ET97" s="10"/>
      <c r="EU97" s="11">
        <v>16</v>
      </c>
      <c r="EV97" s="10" t="s">
        <v>60</v>
      </c>
      <c r="EW97" s="7">
        <v>3</v>
      </c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74"/>
        <v>3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75"/>
        <v>0</v>
      </c>
    </row>
    <row r="98" spans="1:188" x14ac:dyDescent="0.25">
      <c r="A98" s="6"/>
      <c r="B98" s="6"/>
      <c r="C98" s="6"/>
      <c r="D98" s="6" t="s">
        <v>199</v>
      </c>
      <c r="E98" s="3" t="s">
        <v>200</v>
      </c>
      <c r="F98" s="6">
        <f>COUNTIF(U98:GD98,"e")</f>
        <v>1</v>
      </c>
      <c r="G98" s="6">
        <f>COUNTIF(U98:GD98,"z")</f>
        <v>0</v>
      </c>
      <c r="H98" s="6">
        <f t="shared" si="56"/>
        <v>0</v>
      </c>
      <c r="I98" s="6">
        <f t="shared" si="57"/>
        <v>0</v>
      </c>
      <c r="J98" s="6">
        <f t="shared" si="58"/>
        <v>0</v>
      </c>
      <c r="K98" s="6">
        <f t="shared" si="59"/>
        <v>0</v>
      </c>
      <c r="L98" s="6">
        <f t="shared" si="60"/>
        <v>0</v>
      </c>
      <c r="M98" s="6">
        <f t="shared" si="61"/>
        <v>0</v>
      </c>
      <c r="N98" s="6">
        <f t="shared" si="62"/>
        <v>0</v>
      </c>
      <c r="O98" s="6">
        <f t="shared" si="63"/>
        <v>0</v>
      </c>
      <c r="P98" s="6">
        <f t="shared" si="64"/>
        <v>0</v>
      </c>
      <c r="Q98" s="6">
        <f t="shared" si="65"/>
        <v>0</v>
      </c>
      <c r="R98" s="7">
        <f t="shared" si="66"/>
        <v>9</v>
      </c>
      <c r="S98" s="7">
        <f t="shared" si="67"/>
        <v>9</v>
      </c>
      <c r="T98" s="7">
        <v>1.7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68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69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70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71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72"/>
        <v>0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73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>
        <v>0</v>
      </c>
      <c r="FE98" s="10" t="s">
        <v>69</v>
      </c>
      <c r="FF98" s="11"/>
      <c r="FG98" s="10"/>
      <c r="FH98" s="11"/>
      <c r="FI98" s="10"/>
      <c r="FJ98" s="7">
        <v>9</v>
      </c>
      <c r="FK98" s="7">
        <f t="shared" si="74"/>
        <v>9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75"/>
        <v>0</v>
      </c>
    </row>
    <row r="99" spans="1:188" ht="15.9" customHeight="1" x14ac:dyDescent="0.25">
      <c r="A99" s="6"/>
      <c r="B99" s="6"/>
      <c r="C99" s="6"/>
      <c r="D99" s="6"/>
      <c r="E99" s="6" t="s">
        <v>77</v>
      </c>
      <c r="F99" s="6">
        <f t="shared" ref="F99:AK99" si="82">SUM(F61:F98)</f>
        <v>6</v>
      </c>
      <c r="G99" s="6">
        <f t="shared" si="82"/>
        <v>74</v>
      </c>
      <c r="H99" s="6">
        <f t="shared" si="82"/>
        <v>629</v>
      </c>
      <c r="I99" s="6">
        <f t="shared" si="82"/>
        <v>212</v>
      </c>
      <c r="J99" s="6">
        <f t="shared" si="82"/>
        <v>50</v>
      </c>
      <c r="K99" s="6">
        <f t="shared" si="82"/>
        <v>16</v>
      </c>
      <c r="L99" s="6">
        <f t="shared" si="82"/>
        <v>0</v>
      </c>
      <c r="M99" s="6">
        <f t="shared" si="82"/>
        <v>249</v>
      </c>
      <c r="N99" s="6">
        <f t="shared" si="82"/>
        <v>0</v>
      </c>
      <c r="O99" s="6">
        <f t="shared" si="82"/>
        <v>0</v>
      </c>
      <c r="P99" s="6">
        <f t="shared" si="82"/>
        <v>0</v>
      </c>
      <c r="Q99" s="6">
        <f t="shared" si="82"/>
        <v>102</v>
      </c>
      <c r="R99" s="7">
        <f t="shared" si="82"/>
        <v>87</v>
      </c>
      <c r="S99" s="7">
        <f t="shared" si="82"/>
        <v>53.800000000000004</v>
      </c>
      <c r="T99" s="7">
        <f t="shared" si="82"/>
        <v>31.92</v>
      </c>
      <c r="U99" s="11">
        <f t="shared" si="82"/>
        <v>14</v>
      </c>
      <c r="V99" s="10">
        <f t="shared" si="82"/>
        <v>0</v>
      </c>
      <c r="W99" s="11">
        <f t="shared" si="82"/>
        <v>0</v>
      </c>
      <c r="X99" s="10">
        <f t="shared" si="82"/>
        <v>0</v>
      </c>
      <c r="Y99" s="11">
        <f t="shared" si="82"/>
        <v>0</v>
      </c>
      <c r="Z99" s="10">
        <f t="shared" si="82"/>
        <v>0</v>
      </c>
      <c r="AA99" s="7">
        <f t="shared" si="82"/>
        <v>1.2</v>
      </c>
      <c r="AB99" s="11">
        <f t="shared" si="82"/>
        <v>0</v>
      </c>
      <c r="AC99" s="10">
        <f t="shared" si="82"/>
        <v>0</v>
      </c>
      <c r="AD99" s="11">
        <f t="shared" si="82"/>
        <v>17</v>
      </c>
      <c r="AE99" s="10">
        <f t="shared" si="82"/>
        <v>0</v>
      </c>
      <c r="AF99" s="11">
        <f t="shared" si="82"/>
        <v>0</v>
      </c>
      <c r="AG99" s="10">
        <f t="shared" si="82"/>
        <v>0</v>
      </c>
      <c r="AH99" s="11">
        <f t="shared" si="82"/>
        <v>0</v>
      </c>
      <c r="AI99" s="10">
        <f t="shared" si="82"/>
        <v>0</v>
      </c>
      <c r="AJ99" s="11">
        <f t="shared" si="82"/>
        <v>0</v>
      </c>
      <c r="AK99" s="10">
        <f t="shared" si="82"/>
        <v>0</v>
      </c>
      <c r="AL99" s="11">
        <f t="shared" ref="AL99:BQ99" si="83">SUM(AL61:AL98)</f>
        <v>10</v>
      </c>
      <c r="AM99" s="10">
        <f t="shared" si="83"/>
        <v>0</v>
      </c>
      <c r="AN99" s="7">
        <f t="shared" si="83"/>
        <v>3.8</v>
      </c>
      <c r="AO99" s="7">
        <f t="shared" si="83"/>
        <v>5</v>
      </c>
      <c r="AP99" s="11">
        <f t="shared" si="83"/>
        <v>23</v>
      </c>
      <c r="AQ99" s="10">
        <f t="shared" si="83"/>
        <v>0</v>
      </c>
      <c r="AR99" s="11">
        <f t="shared" si="83"/>
        <v>0</v>
      </c>
      <c r="AS99" s="10">
        <f t="shared" si="83"/>
        <v>0</v>
      </c>
      <c r="AT99" s="11">
        <f t="shared" si="83"/>
        <v>0</v>
      </c>
      <c r="AU99" s="10">
        <f t="shared" si="83"/>
        <v>0</v>
      </c>
      <c r="AV99" s="7">
        <f t="shared" si="83"/>
        <v>2.5</v>
      </c>
      <c r="AW99" s="11">
        <f t="shared" si="83"/>
        <v>0</v>
      </c>
      <c r="AX99" s="10">
        <f t="shared" si="83"/>
        <v>0</v>
      </c>
      <c r="AY99" s="11">
        <f t="shared" si="83"/>
        <v>23</v>
      </c>
      <c r="AZ99" s="10">
        <f t="shared" si="83"/>
        <v>0</v>
      </c>
      <c r="BA99" s="11">
        <f t="shared" si="83"/>
        <v>0</v>
      </c>
      <c r="BB99" s="10">
        <f t="shared" si="83"/>
        <v>0</v>
      </c>
      <c r="BC99" s="11">
        <f t="shared" si="83"/>
        <v>0</v>
      </c>
      <c r="BD99" s="10">
        <f t="shared" si="83"/>
        <v>0</v>
      </c>
      <c r="BE99" s="11">
        <f t="shared" si="83"/>
        <v>0</v>
      </c>
      <c r="BF99" s="10">
        <f t="shared" si="83"/>
        <v>0</v>
      </c>
      <c r="BG99" s="11">
        <f t="shared" si="83"/>
        <v>14</v>
      </c>
      <c r="BH99" s="10">
        <f t="shared" si="83"/>
        <v>0</v>
      </c>
      <c r="BI99" s="7">
        <f t="shared" si="83"/>
        <v>4.5</v>
      </c>
      <c r="BJ99" s="7">
        <f t="shared" si="83"/>
        <v>7</v>
      </c>
      <c r="BK99" s="11">
        <f t="shared" si="83"/>
        <v>39</v>
      </c>
      <c r="BL99" s="10">
        <f t="shared" si="83"/>
        <v>0</v>
      </c>
      <c r="BM99" s="11">
        <f t="shared" si="83"/>
        <v>0</v>
      </c>
      <c r="BN99" s="10">
        <f t="shared" si="83"/>
        <v>0</v>
      </c>
      <c r="BO99" s="11">
        <f t="shared" si="83"/>
        <v>0</v>
      </c>
      <c r="BP99" s="10">
        <f t="shared" si="83"/>
        <v>0</v>
      </c>
      <c r="BQ99" s="7">
        <f t="shared" si="83"/>
        <v>4.4000000000000004</v>
      </c>
      <c r="BR99" s="11">
        <f t="shared" ref="BR99:CW99" si="84">SUM(BR61:BR98)</f>
        <v>0</v>
      </c>
      <c r="BS99" s="10">
        <f t="shared" si="84"/>
        <v>0</v>
      </c>
      <c r="BT99" s="11">
        <f t="shared" si="84"/>
        <v>56</v>
      </c>
      <c r="BU99" s="10">
        <f t="shared" si="84"/>
        <v>0</v>
      </c>
      <c r="BV99" s="11">
        <f t="shared" si="84"/>
        <v>0</v>
      </c>
      <c r="BW99" s="10">
        <f t="shared" si="84"/>
        <v>0</v>
      </c>
      <c r="BX99" s="11">
        <f t="shared" si="84"/>
        <v>0</v>
      </c>
      <c r="BY99" s="10">
        <f t="shared" si="84"/>
        <v>0</v>
      </c>
      <c r="BZ99" s="11">
        <f t="shared" si="84"/>
        <v>0</v>
      </c>
      <c r="CA99" s="10">
        <f t="shared" si="84"/>
        <v>0</v>
      </c>
      <c r="CB99" s="11">
        <f t="shared" si="84"/>
        <v>0</v>
      </c>
      <c r="CC99" s="10">
        <f t="shared" si="84"/>
        <v>0</v>
      </c>
      <c r="CD99" s="7">
        <f t="shared" si="84"/>
        <v>8.6000000000000014</v>
      </c>
      <c r="CE99" s="7">
        <f t="shared" si="84"/>
        <v>13</v>
      </c>
      <c r="CF99" s="11">
        <f t="shared" si="84"/>
        <v>61</v>
      </c>
      <c r="CG99" s="10">
        <f t="shared" si="84"/>
        <v>0</v>
      </c>
      <c r="CH99" s="11">
        <f t="shared" si="84"/>
        <v>28</v>
      </c>
      <c r="CI99" s="10">
        <f t="shared" si="84"/>
        <v>0</v>
      </c>
      <c r="CJ99" s="11">
        <f t="shared" si="84"/>
        <v>0</v>
      </c>
      <c r="CK99" s="10">
        <f t="shared" si="84"/>
        <v>0</v>
      </c>
      <c r="CL99" s="7">
        <f t="shared" si="84"/>
        <v>10.200000000000001</v>
      </c>
      <c r="CM99" s="11">
        <f t="shared" si="84"/>
        <v>0</v>
      </c>
      <c r="CN99" s="10">
        <f t="shared" si="84"/>
        <v>0</v>
      </c>
      <c r="CO99" s="11">
        <f t="shared" si="84"/>
        <v>48</v>
      </c>
      <c r="CP99" s="10">
        <f t="shared" si="84"/>
        <v>0</v>
      </c>
      <c r="CQ99" s="11">
        <f t="shared" si="84"/>
        <v>0</v>
      </c>
      <c r="CR99" s="10">
        <f t="shared" si="84"/>
        <v>0</v>
      </c>
      <c r="CS99" s="11">
        <f t="shared" si="84"/>
        <v>0</v>
      </c>
      <c r="CT99" s="10">
        <f t="shared" si="84"/>
        <v>0</v>
      </c>
      <c r="CU99" s="11">
        <f t="shared" si="84"/>
        <v>0</v>
      </c>
      <c r="CV99" s="10">
        <f t="shared" si="84"/>
        <v>0</v>
      </c>
      <c r="CW99" s="11">
        <f t="shared" si="84"/>
        <v>28</v>
      </c>
      <c r="CX99" s="10">
        <f t="shared" ref="CX99:EC99" si="85">SUM(CX61:CX98)</f>
        <v>0</v>
      </c>
      <c r="CY99" s="7">
        <f t="shared" si="85"/>
        <v>10.799999999999999</v>
      </c>
      <c r="CZ99" s="7">
        <f t="shared" si="85"/>
        <v>21</v>
      </c>
      <c r="DA99" s="11">
        <f t="shared" si="85"/>
        <v>38</v>
      </c>
      <c r="DB99" s="10">
        <f t="shared" si="85"/>
        <v>0</v>
      </c>
      <c r="DC99" s="11">
        <f t="shared" si="85"/>
        <v>5</v>
      </c>
      <c r="DD99" s="10">
        <f t="shared" si="85"/>
        <v>0</v>
      </c>
      <c r="DE99" s="11">
        <f t="shared" si="85"/>
        <v>0</v>
      </c>
      <c r="DF99" s="10">
        <f t="shared" si="85"/>
        <v>0</v>
      </c>
      <c r="DG99" s="7">
        <f t="shared" si="85"/>
        <v>4.9000000000000004</v>
      </c>
      <c r="DH99" s="11">
        <f t="shared" si="85"/>
        <v>0</v>
      </c>
      <c r="DI99" s="10">
        <f t="shared" si="85"/>
        <v>0</v>
      </c>
      <c r="DJ99" s="11">
        <f t="shared" si="85"/>
        <v>89</v>
      </c>
      <c r="DK99" s="10">
        <f t="shared" si="85"/>
        <v>0</v>
      </c>
      <c r="DL99" s="11">
        <f t="shared" si="85"/>
        <v>0</v>
      </c>
      <c r="DM99" s="10">
        <f t="shared" si="85"/>
        <v>0</v>
      </c>
      <c r="DN99" s="11">
        <f t="shared" si="85"/>
        <v>0</v>
      </c>
      <c r="DO99" s="10">
        <f t="shared" si="85"/>
        <v>0</v>
      </c>
      <c r="DP99" s="11">
        <f t="shared" si="85"/>
        <v>0</v>
      </c>
      <c r="DQ99" s="10">
        <f t="shared" si="85"/>
        <v>0</v>
      </c>
      <c r="DR99" s="11">
        <f t="shared" si="85"/>
        <v>0</v>
      </c>
      <c r="DS99" s="10">
        <f t="shared" si="85"/>
        <v>0</v>
      </c>
      <c r="DT99" s="7">
        <f t="shared" si="85"/>
        <v>12.1</v>
      </c>
      <c r="DU99" s="7">
        <f t="shared" si="85"/>
        <v>17</v>
      </c>
      <c r="DV99" s="11">
        <f t="shared" si="85"/>
        <v>0</v>
      </c>
      <c r="DW99" s="10">
        <f t="shared" si="85"/>
        <v>0</v>
      </c>
      <c r="DX99" s="11">
        <f t="shared" si="85"/>
        <v>0</v>
      </c>
      <c r="DY99" s="10">
        <f t="shared" si="85"/>
        <v>0</v>
      </c>
      <c r="DZ99" s="11">
        <f t="shared" si="85"/>
        <v>0</v>
      </c>
      <c r="EA99" s="10">
        <f t="shared" si="85"/>
        <v>0</v>
      </c>
      <c r="EB99" s="7">
        <f t="shared" si="85"/>
        <v>0</v>
      </c>
      <c r="EC99" s="11">
        <f t="shared" si="85"/>
        <v>0</v>
      </c>
      <c r="ED99" s="10">
        <f t="shared" ref="ED99:FI99" si="86">SUM(ED61:ED98)</f>
        <v>0</v>
      </c>
      <c r="EE99" s="11">
        <f t="shared" si="86"/>
        <v>0</v>
      </c>
      <c r="EF99" s="10">
        <f t="shared" si="86"/>
        <v>0</v>
      </c>
      <c r="EG99" s="11">
        <f t="shared" si="86"/>
        <v>0</v>
      </c>
      <c r="EH99" s="10">
        <f t="shared" si="86"/>
        <v>0</v>
      </c>
      <c r="EI99" s="11">
        <f t="shared" si="86"/>
        <v>0</v>
      </c>
      <c r="EJ99" s="10">
        <f t="shared" si="86"/>
        <v>0</v>
      </c>
      <c r="EK99" s="11">
        <f t="shared" si="86"/>
        <v>0</v>
      </c>
      <c r="EL99" s="10">
        <f t="shared" si="86"/>
        <v>0</v>
      </c>
      <c r="EM99" s="11">
        <f t="shared" si="86"/>
        <v>0</v>
      </c>
      <c r="EN99" s="10">
        <f t="shared" si="86"/>
        <v>0</v>
      </c>
      <c r="EO99" s="7">
        <f t="shared" si="86"/>
        <v>0</v>
      </c>
      <c r="EP99" s="7">
        <f t="shared" si="86"/>
        <v>0</v>
      </c>
      <c r="EQ99" s="11">
        <f t="shared" si="86"/>
        <v>37</v>
      </c>
      <c r="ER99" s="10">
        <f t="shared" si="86"/>
        <v>0</v>
      </c>
      <c r="ES99" s="11">
        <f t="shared" si="86"/>
        <v>17</v>
      </c>
      <c r="ET99" s="10">
        <f t="shared" si="86"/>
        <v>0</v>
      </c>
      <c r="EU99" s="11">
        <f t="shared" si="86"/>
        <v>16</v>
      </c>
      <c r="EV99" s="10">
        <f t="shared" si="86"/>
        <v>0</v>
      </c>
      <c r="EW99" s="7">
        <f t="shared" si="86"/>
        <v>10</v>
      </c>
      <c r="EX99" s="11">
        <f t="shared" si="86"/>
        <v>0</v>
      </c>
      <c r="EY99" s="10">
        <f t="shared" si="86"/>
        <v>0</v>
      </c>
      <c r="EZ99" s="11">
        <f t="shared" si="86"/>
        <v>16</v>
      </c>
      <c r="FA99" s="10">
        <f t="shared" si="86"/>
        <v>0</v>
      </c>
      <c r="FB99" s="11">
        <f t="shared" si="86"/>
        <v>0</v>
      </c>
      <c r="FC99" s="10">
        <f t="shared" si="86"/>
        <v>0</v>
      </c>
      <c r="FD99" s="11">
        <f t="shared" si="86"/>
        <v>0</v>
      </c>
      <c r="FE99" s="10">
        <f t="shared" si="86"/>
        <v>0</v>
      </c>
      <c r="FF99" s="11">
        <f t="shared" si="86"/>
        <v>0</v>
      </c>
      <c r="FG99" s="10">
        <f t="shared" si="86"/>
        <v>0</v>
      </c>
      <c r="FH99" s="11">
        <f t="shared" si="86"/>
        <v>50</v>
      </c>
      <c r="FI99" s="10">
        <f t="shared" si="86"/>
        <v>0</v>
      </c>
      <c r="FJ99" s="7">
        <f t="shared" ref="FJ99:GF99" si="87">SUM(FJ61:FJ98)</f>
        <v>14</v>
      </c>
      <c r="FK99" s="7">
        <f t="shared" si="87"/>
        <v>24</v>
      </c>
      <c r="FL99" s="11">
        <f t="shared" si="87"/>
        <v>0</v>
      </c>
      <c r="FM99" s="10">
        <f t="shared" si="87"/>
        <v>0</v>
      </c>
      <c r="FN99" s="11">
        <f t="shared" si="87"/>
        <v>0</v>
      </c>
      <c r="FO99" s="10">
        <f t="shared" si="87"/>
        <v>0</v>
      </c>
      <c r="FP99" s="11">
        <f t="shared" si="87"/>
        <v>0</v>
      </c>
      <c r="FQ99" s="10">
        <f t="shared" si="87"/>
        <v>0</v>
      </c>
      <c r="FR99" s="7">
        <f t="shared" si="87"/>
        <v>0</v>
      </c>
      <c r="FS99" s="11">
        <f t="shared" si="87"/>
        <v>0</v>
      </c>
      <c r="FT99" s="10">
        <f t="shared" si="87"/>
        <v>0</v>
      </c>
      <c r="FU99" s="11">
        <f t="shared" si="87"/>
        <v>0</v>
      </c>
      <c r="FV99" s="10">
        <f t="shared" si="87"/>
        <v>0</v>
      </c>
      <c r="FW99" s="11">
        <f t="shared" si="87"/>
        <v>0</v>
      </c>
      <c r="FX99" s="10">
        <f t="shared" si="87"/>
        <v>0</v>
      </c>
      <c r="FY99" s="11">
        <f t="shared" si="87"/>
        <v>0</v>
      </c>
      <c r="FZ99" s="10">
        <f t="shared" si="87"/>
        <v>0</v>
      </c>
      <c r="GA99" s="11">
        <f t="shared" si="87"/>
        <v>0</v>
      </c>
      <c r="GB99" s="10">
        <f t="shared" si="87"/>
        <v>0</v>
      </c>
      <c r="GC99" s="11">
        <f t="shared" si="87"/>
        <v>0</v>
      </c>
      <c r="GD99" s="10">
        <f t="shared" si="87"/>
        <v>0</v>
      </c>
      <c r="GE99" s="7">
        <f t="shared" si="87"/>
        <v>0</v>
      </c>
      <c r="GF99" s="7">
        <f t="shared" si="87"/>
        <v>0</v>
      </c>
    </row>
    <row r="100" spans="1:188" ht="20.100000000000001" customHeight="1" x14ac:dyDescent="0.25">
      <c r="A100" s="14" t="s">
        <v>201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4"/>
      <c r="GF100" s="15"/>
    </row>
    <row r="101" spans="1:188" x14ac:dyDescent="0.25">
      <c r="A101" s="13">
        <v>1</v>
      </c>
      <c r="B101" s="13">
        <v>1</v>
      </c>
      <c r="C101" s="13"/>
      <c r="D101" s="6" t="s">
        <v>202</v>
      </c>
      <c r="E101" s="3" t="s">
        <v>203</v>
      </c>
      <c r="F101" s="6">
        <f t="shared" ref="F101:F132" si="88">COUNTIF(U101:GD101,"e")</f>
        <v>0</v>
      </c>
      <c r="G101" s="6">
        <f t="shared" ref="G101:G132" si="89">COUNTIF(U101:GD101,"z")</f>
        <v>1</v>
      </c>
      <c r="H101" s="6">
        <f t="shared" ref="H101:H132" si="90">SUM(I101:Q101)</f>
        <v>15</v>
      </c>
      <c r="I101" s="6">
        <f t="shared" ref="I101:I132" si="91">U101+AP101+BK101+CF101+DA101+DV101+EQ101+FL101</f>
        <v>15</v>
      </c>
      <c r="J101" s="6">
        <f t="shared" ref="J101:J132" si="92">W101+AR101+BM101+CH101+DC101+DX101+ES101+FN101</f>
        <v>0</v>
      </c>
      <c r="K101" s="6">
        <f t="shared" ref="K101:K132" si="93">Y101+AT101+BO101+CJ101+DE101+DZ101+EU101+FP101</f>
        <v>0</v>
      </c>
      <c r="L101" s="6">
        <f t="shared" ref="L101:L132" si="94">AB101+AW101+BR101+CM101+DH101+EC101+EX101+FS101</f>
        <v>0</v>
      </c>
      <c r="M101" s="6">
        <f t="shared" ref="M101:M132" si="95">AD101+AY101+BT101+CO101+DJ101+EE101+EZ101+FU101</f>
        <v>0</v>
      </c>
      <c r="N101" s="6">
        <f t="shared" ref="N101:N132" si="96">AF101+BA101+BV101+CQ101+DL101+EG101+FB101+FW101</f>
        <v>0</v>
      </c>
      <c r="O101" s="6">
        <f t="shared" ref="O101:O132" si="97">AH101+BC101+BX101+CS101+DN101+EI101+FD101+FY101</f>
        <v>0</v>
      </c>
      <c r="P101" s="6">
        <f t="shared" ref="P101:P132" si="98">AJ101+BE101+BZ101+CU101+DP101+EK101+FF101+GA101</f>
        <v>0</v>
      </c>
      <c r="Q101" s="6">
        <f t="shared" ref="Q101:Q132" si="99">AL101+BG101+CB101+CW101+DR101+EM101+FH101+GC101</f>
        <v>0</v>
      </c>
      <c r="R101" s="7">
        <f t="shared" ref="R101:R132" si="100">AO101+BJ101+CE101+CZ101+DU101+EP101+FK101+GF101</f>
        <v>2</v>
      </c>
      <c r="S101" s="7">
        <f t="shared" ref="S101:S132" si="101">AN101+BI101+CD101+CY101+DT101+EO101+FJ101+GE101</f>
        <v>0</v>
      </c>
      <c r="T101" s="7">
        <v>0.83</v>
      </c>
      <c r="U101" s="11">
        <v>15</v>
      </c>
      <c r="V101" s="10" t="s">
        <v>60</v>
      </c>
      <c r="W101" s="11"/>
      <c r="X101" s="10"/>
      <c r="Y101" s="11"/>
      <c r="Z101" s="10"/>
      <c r="AA101" s="7">
        <v>2</v>
      </c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ref="AO101:AO132" si="102">AA101+AN101</f>
        <v>2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ref="BJ101:BJ132" si="103">AV101+BI101</f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ref="CE101:CE132" si="104">BQ101+CD101</f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ref="CZ101:CZ132" si="105">CL101+CY101</f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ref="DU101:DU132" si="106">DG101+DT101</f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ref="EP101:EP132" si="107">EB101+EO101</f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ref="FK101:FK132" si="108">EW101+FJ101</f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ref="GF101:GF132" si="109">FR101+GE101</f>
        <v>0</v>
      </c>
    </row>
    <row r="102" spans="1:188" x14ac:dyDescent="0.25">
      <c r="A102" s="13">
        <v>1</v>
      </c>
      <c r="B102" s="13">
        <v>1</v>
      </c>
      <c r="C102" s="13"/>
      <c r="D102" s="6" t="s">
        <v>204</v>
      </c>
      <c r="E102" s="3" t="s">
        <v>205</v>
      </c>
      <c r="F102" s="6">
        <f t="shared" si="88"/>
        <v>0</v>
      </c>
      <c r="G102" s="6">
        <f t="shared" si="89"/>
        <v>1</v>
      </c>
      <c r="H102" s="6">
        <f t="shared" si="90"/>
        <v>15</v>
      </c>
      <c r="I102" s="6">
        <f t="shared" si="91"/>
        <v>15</v>
      </c>
      <c r="J102" s="6">
        <f t="shared" si="92"/>
        <v>0</v>
      </c>
      <c r="K102" s="6">
        <f t="shared" si="93"/>
        <v>0</v>
      </c>
      <c r="L102" s="6">
        <f t="shared" si="94"/>
        <v>0</v>
      </c>
      <c r="M102" s="6">
        <f t="shared" si="95"/>
        <v>0</v>
      </c>
      <c r="N102" s="6">
        <f t="shared" si="96"/>
        <v>0</v>
      </c>
      <c r="O102" s="6">
        <f t="shared" si="97"/>
        <v>0</v>
      </c>
      <c r="P102" s="6">
        <f t="shared" si="98"/>
        <v>0</v>
      </c>
      <c r="Q102" s="6">
        <f t="shared" si="99"/>
        <v>0</v>
      </c>
      <c r="R102" s="7">
        <f t="shared" si="100"/>
        <v>2</v>
      </c>
      <c r="S102" s="7">
        <f t="shared" si="101"/>
        <v>0</v>
      </c>
      <c r="T102" s="7">
        <v>0.77</v>
      </c>
      <c r="U102" s="11">
        <v>15</v>
      </c>
      <c r="V102" s="10" t="s">
        <v>60</v>
      </c>
      <c r="W102" s="11"/>
      <c r="X102" s="10"/>
      <c r="Y102" s="11"/>
      <c r="Z102" s="10"/>
      <c r="AA102" s="7">
        <v>2</v>
      </c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02"/>
        <v>2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03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4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5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6"/>
        <v>0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7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8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9"/>
        <v>0</v>
      </c>
    </row>
    <row r="103" spans="1:188" x14ac:dyDescent="0.25">
      <c r="A103" s="13">
        <v>5</v>
      </c>
      <c r="B103" s="13">
        <v>1</v>
      </c>
      <c r="C103" s="13"/>
      <c r="D103" s="6" t="s">
        <v>206</v>
      </c>
      <c r="E103" s="3" t="s">
        <v>207</v>
      </c>
      <c r="F103" s="6">
        <f t="shared" si="88"/>
        <v>1</v>
      </c>
      <c r="G103" s="6">
        <f t="shared" si="89"/>
        <v>2</v>
      </c>
      <c r="H103" s="6">
        <f t="shared" si="90"/>
        <v>100</v>
      </c>
      <c r="I103" s="6">
        <f t="shared" si="91"/>
        <v>0</v>
      </c>
      <c r="J103" s="6">
        <f t="shared" si="92"/>
        <v>0</v>
      </c>
      <c r="K103" s="6">
        <f t="shared" si="93"/>
        <v>0</v>
      </c>
      <c r="L103" s="6">
        <f t="shared" si="94"/>
        <v>0</v>
      </c>
      <c r="M103" s="6">
        <f t="shared" si="95"/>
        <v>0</v>
      </c>
      <c r="N103" s="6">
        <f t="shared" si="96"/>
        <v>100</v>
      </c>
      <c r="O103" s="6">
        <f t="shared" si="97"/>
        <v>0</v>
      </c>
      <c r="P103" s="6">
        <f t="shared" si="98"/>
        <v>0</v>
      </c>
      <c r="Q103" s="6">
        <f t="shared" si="99"/>
        <v>0</v>
      </c>
      <c r="R103" s="7">
        <f t="shared" si="100"/>
        <v>7</v>
      </c>
      <c r="S103" s="7">
        <f t="shared" si="101"/>
        <v>7</v>
      </c>
      <c r="T103" s="7">
        <v>4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02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03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>
        <v>30</v>
      </c>
      <c r="BW103" s="10" t="s">
        <v>60</v>
      </c>
      <c r="BX103" s="11"/>
      <c r="BY103" s="10"/>
      <c r="BZ103" s="11"/>
      <c r="CA103" s="10"/>
      <c r="CB103" s="11"/>
      <c r="CC103" s="10"/>
      <c r="CD103" s="7">
        <v>2</v>
      </c>
      <c r="CE103" s="7">
        <f t="shared" si="104"/>
        <v>2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>
        <v>30</v>
      </c>
      <c r="CR103" s="10" t="s">
        <v>60</v>
      </c>
      <c r="CS103" s="11"/>
      <c r="CT103" s="10"/>
      <c r="CU103" s="11"/>
      <c r="CV103" s="10"/>
      <c r="CW103" s="11"/>
      <c r="CX103" s="10"/>
      <c r="CY103" s="7">
        <v>2</v>
      </c>
      <c r="CZ103" s="7">
        <f t="shared" si="105"/>
        <v>2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>
        <v>40</v>
      </c>
      <c r="DM103" s="10" t="s">
        <v>69</v>
      </c>
      <c r="DN103" s="11"/>
      <c r="DO103" s="10"/>
      <c r="DP103" s="11"/>
      <c r="DQ103" s="10"/>
      <c r="DR103" s="11"/>
      <c r="DS103" s="10"/>
      <c r="DT103" s="7">
        <v>3</v>
      </c>
      <c r="DU103" s="7">
        <f t="shared" si="106"/>
        <v>3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7"/>
        <v>0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8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9"/>
        <v>0</v>
      </c>
    </row>
    <row r="104" spans="1:188" x14ac:dyDescent="0.25">
      <c r="A104" s="13">
        <v>5</v>
      </c>
      <c r="B104" s="13">
        <v>1</v>
      </c>
      <c r="C104" s="13"/>
      <c r="D104" s="6" t="s">
        <v>208</v>
      </c>
      <c r="E104" s="3" t="s">
        <v>209</v>
      </c>
      <c r="F104" s="6">
        <f t="shared" si="88"/>
        <v>1</v>
      </c>
      <c r="G104" s="6">
        <f t="shared" si="89"/>
        <v>2</v>
      </c>
      <c r="H104" s="6">
        <f t="shared" si="90"/>
        <v>100</v>
      </c>
      <c r="I104" s="6">
        <f t="shared" si="91"/>
        <v>0</v>
      </c>
      <c r="J104" s="6">
        <f t="shared" si="92"/>
        <v>0</v>
      </c>
      <c r="K104" s="6">
        <f t="shared" si="93"/>
        <v>0</v>
      </c>
      <c r="L104" s="6">
        <f t="shared" si="94"/>
        <v>0</v>
      </c>
      <c r="M104" s="6">
        <f t="shared" si="95"/>
        <v>0</v>
      </c>
      <c r="N104" s="6">
        <f t="shared" si="96"/>
        <v>100</v>
      </c>
      <c r="O104" s="6">
        <f t="shared" si="97"/>
        <v>0</v>
      </c>
      <c r="P104" s="6">
        <f t="shared" si="98"/>
        <v>0</v>
      </c>
      <c r="Q104" s="6">
        <f t="shared" si="99"/>
        <v>0</v>
      </c>
      <c r="R104" s="7">
        <f t="shared" si="100"/>
        <v>7</v>
      </c>
      <c r="S104" s="7">
        <f t="shared" si="101"/>
        <v>7</v>
      </c>
      <c r="T104" s="7">
        <v>3.9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02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03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>
        <v>30</v>
      </c>
      <c r="BW104" s="10" t="s">
        <v>60</v>
      </c>
      <c r="BX104" s="11"/>
      <c r="BY104" s="10"/>
      <c r="BZ104" s="11"/>
      <c r="CA104" s="10"/>
      <c r="CB104" s="11"/>
      <c r="CC104" s="10"/>
      <c r="CD104" s="7">
        <v>2</v>
      </c>
      <c r="CE104" s="7">
        <f t="shared" si="104"/>
        <v>2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>
        <v>30</v>
      </c>
      <c r="CR104" s="10" t="s">
        <v>60</v>
      </c>
      <c r="CS104" s="11"/>
      <c r="CT104" s="10"/>
      <c r="CU104" s="11"/>
      <c r="CV104" s="10"/>
      <c r="CW104" s="11"/>
      <c r="CX104" s="10"/>
      <c r="CY104" s="7">
        <v>2</v>
      </c>
      <c r="CZ104" s="7">
        <f t="shared" si="105"/>
        <v>2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>
        <v>40</v>
      </c>
      <c r="DM104" s="10" t="s">
        <v>69</v>
      </c>
      <c r="DN104" s="11"/>
      <c r="DO104" s="10"/>
      <c r="DP104" s="11"/>
      <c r="DQ104" s="10"/>
      <c r="DR104" s="11"/>
      <c r="DS104" s="10"/>
      <c r="DT104" s="7">
        <v>3</v>
      </c>
      <c r="DU104" s="7">
        <f t="shared" si="106"/>
        <v>3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7"/>
        <v>0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8"/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9"/>
        <v>0</v>
      </c>
    </row>
    <row r="105" spans="1:188" x14ac:dyDescent="0.25">
      <c r="A105" s="13">
        <v>6</v>
      </c>
      <c r="B105" s="13">
        <v>1</v>
      </c>
      <c r="C105" s="13"/>
      <c r="D105" s="6" t="s">
        <v>210</v>
      </c>
      <c r="E105" s="3" t="s">
        <v>211</v>
      </c>
      <c r="F105" s="6">
        <f t="shared" si="88"/>
        <v>0</v>
      </c>
      <c r="G105" s="6">
        <f t="shared" si="89"/>
        <v>1</v>
      </c>
      <c r="H105" s="6">
        <f t="shared" si="90"/>
        <v>12</v>
      </c>
      <c r="I105" s="6">
        <f t="shared" si="91"/>
        <v>12</v>
      </c>
      <c r="J105" s="6">
        <f t="shared" si="92"/>
        <v>0</v>
      </c>
      <c r="K105" s="6">
        <f t="shared" si="93"/>
        <v>0</v>
      </c>
      <c r="L105" s="6">
        <f t="shared" si="94"/>
        <v>0</v>
      </c>
      <c r="M105" s="6">
        <f t="shared" si="95"/>
        <v>0</v>
      </c>
      <c r="N105" s="6">
        <f t="shared" si="96"/>
        <v>0</v>
      </c>
      <c r="O105" s="6">
        <f t="shared" si="97"/>
        <v>0</v>
      </c>
      <c r="P105" s="6">
        <f t="shared" si="98"/>
        <v>0</v>
      </c>
      <c r="Q105" s="6">
        <f t="shared" si="99"/>
        <v>0</v>
      </c>
      <c r="R105" s="7">
        <f t="shared" si="100"/>
        <v>1</v>
      </c>
      <c r="S105" s="7">
        <f t="shared" si="101"/>
        <v>0</v>
      </c>
      <c r="T105" s="7">
        <v>0.47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02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03"/>
        <v>0</v>
      </c>
      <c r="BK105" s="11">
        <v>12</v>
      </c>
      <c r="BL105" s="10" t="s">
        <v>60</v>
      </c>
      <c r="BM105" s="11"/>
      <c r="BN105" s="10"/>
      <c r="BO105" s="11"/>
      <c r="BP105" s="10"/>
      <c r="BQ105" s="7">
        <v>1</v>
      </c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04"/>
        <v>1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05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6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7"/>
        <v>0</v>
      </c>
      <c r="EQ105" s="11"/>
      <c r="ER105" s="10"/>
      <c r="ES105" s="11"/>
      <c r="ET105" s="10"/>
      <c r="EU105" s="11"/>
      <c r="EV105" s="10"/>
      <c r="EW105" s="7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08"/>
        <v>0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9"/>
        <v>0</v>
      </c>
    </row>
    <row r="106" spans="1:188" x14ac:dyDescent="0.25">
      <c r="A106" s="13">
        <v>6</v>
      </c>
      <c r="B106" s="13">
        <v>1</v>
      </c>
      <c r="C106" s="13"/>
      <c r="D106" s="6" t="s">
        <v>212</v>
      </c>
      <c r="E106" s="3" t="s">
        <v>213</v>
      </c>
      <c r="F106" s="6">
        <f t="shared" si="88"/>
        <v>0</v>
      </c>
      <c r="G106" s="6">
        <f t="shared" si="89"/>
        <v>1</v>
      </c>
      <c r="H106" s="6">
        <f t="shared" si="90"/>
        <v>12</v>
      </c>
      <c r="I106" s="6">
        <f t="shared" si="91"/>
        <v>12</v>
      </c>
      <c r="J106" s="6">
        <f t="shared" si="92"/>
        <v>0</v>
      </c>
      <c r="K106" s="6">
        <f t="shared" si="93"/>
        <v>0</v>
      </c>
      <c r="L106" s="6">
        <f t="shared" si="94"/>
        <v>0</v>
      </c>
      <c r="M106" s="6">
        <f t="shared" si="95"/>
        <v>0</v>
      </c>
      <c r="N106" s="6">
        <f t="shared" si="96"/>
        <v>0</v>
      </c>
      <c r="O106" s="6">
        <f t="shared" si="97"/>
        <v>0</v>
      </c>
      <c r="P106" s="6">
        <f t="shared" si="98"/>
        <v>0</v>
      </c>
      <c r="Q106" s="6">
        <f t="shared" si="99"/>
        <v>0</v>
      </c>
      <c r="R106" s="7">
        <f t="shared" si="100"/>
        <v>1</v>
      </c>
      <c r="S106" s="7">
        <f t="shared" si="101"/>
        <v>0</v>
      </c>
      <c r="T106" s="7">
        <v>0.47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02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03"/>
        <v>0</v>
      </c>
      <c r="BK106" s="11">
        <v>12</v>
      </c>
      <c r="BL106" s="10" t="s">
        <v>60</v>
      </c>
      <c r="BM106" s="11"/>
      <c r="BN106" s="10"/>
      <c r="BO106" s="11"/>
      <c r="BP106" s="10"/>
      <c r="BQ106" s="7">
        <v>1</v>
      </c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04"/>
        <v>1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05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6"/>
        <v>0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7"/>
        <v>0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08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9"/>
        <v>0</v>
      </c>
    </row>
    <row r="107" spans="1:188" x14ac:dyDescent="0.25">
      <c r="A107" s="13">
        <v>2</v>
      </c>
      <c r="B107" s="13">
        <v>1</v>
      </c>
      <c r="C107" s="13"/>
      <c r="D107" s="6" t="s">
        <v>214</v>
      </c>
      <c r="E107" s="3" t="s">
        <v>215</v>
      </c>
      <c r="F107" s="6">
        <f t="shared" si="88"/>
        <v>0</v>
      </c>
      <c r="G107" s="6">
        <f t="shared" si="89"/>
        <v>1</v>
      </c>
      <c r="H107" s="6">
        <f t="shared" si="90"/>
        <v>18</v>
      </c>
      <c r="I107" s="6">
        <f t="shared" si="91"/>
        <v>0</v>
      </c>
      <c r="J107" s="6">
        <f t="shared" si="92"/>
        <v>0</v>
      </c>
      <c r="K107" s="6">
        <f t="shared" si="93"/>
        <v>0</v>
      </c>
      <c r="L107" s="6">
        <f t="shared" si="94"/>
        <v>0</v>
      </c>
      <c r="M107" s="6">
        <f t="shared" si="95"/>
        <v>18</v>
      </c>
      <c r="N107" s="6">
        <f t="shared" si="96"/>
        <v>0</v>
      </c>
      <c r="O107" s="6">
        <f t="shared" si="97"/>
        <v>0</v>
      </c>
      <c r="P107" s="6">
        <f t="shared" si="98"/>
        <v>0</v>
      </c>
      <c r="Q107" s="6">
        <f t="shared" si="99"/>
        <v>0</v>
      </c>
      <c r="R107" s="7">
        <f t="shared" si="100"/>
        <v>2</v>
      </c>
      <c r="S107" s="7">
        <f t="shared" si="101"/>
        <v>2</v>
      </c>
      <c r="T107" s="7">
        <v>1.1000000000000001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>
        <v>18</v>
      </c>
      <c r="AE107" s="10" t="s">
        <v>60</v>
      </c>
      <c r="AF107" s="11"/>
      <c r="AG107" s="10"/>
      <c r="AH107" s="11"/>
      <c r="AI107" s="10"/>
      <c r="AJ107" s="11"/>
      <c r="AK107" s="10"/>
      <c r="AL107" s="11"/>
      <c r="AM107" s="10"/>
      <c r="AN107" s="7">
        <v>2</v>
      </c>
      <c r="AO107" s="7">
        <f t="shared" si="102"/>
        <v>2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03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04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05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6"/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7"/>
        <v>0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8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9"/>
        <v>0</v>
      </c>
    </row>
    <row r="108" spans="1:188" x14ac:dyDescent="0.25">
      <c r="A108" s="13">
        <v>2</v>
      </c>
      <c r="B108" s="13">
        <v>1</v>
      </c>
      <c r="C108" s="13"/>
      <c r="D108" s="6" t="s">
        <v>216</v>
      </c>
      <c r="E108" s="3" t="s">
        <v>217</v>
      </c>
      <c r="F108" s="6">
        <f t="shared" si="88"/>
        <v>0</v>
      </c>
      <c r="G108" s="6">
        <f t="shared" si="89"/>
        <v>1</v>
      </c>
      <c r="H108" s="6">
        <f t="shared" si="90"/>
        <v>18</v>
      </c>
      <c r="I108" s="6">
        <f t="shared" si="91"/>
        <v>0</v>
      </c>
      <c r="J108" s="6">
        <f t="shared" si="92"/>
        <v>0</v>
      </c>
      <c r="K108" s="6">
        <f t="shared" si="93"/>
        <v>0</v>
      </c>
      <c r="L108" s="6">
        <f t="shared" si="94"/>
        <v>0</v>
      </c>
      <c r="M108" s="6">
        <f t="shared" si="95"/>
        <v>18</v>
      </c>
      <c r="N108" s="6">
        <f t="shared" si="96"/>
        <v>0</v>
      </c>
      <c r="O108" s="6">
        <f t="shared" si="97"/>
        <v>0</v>
      </c>
      <c r="P108" s="6">
        <f t="shared" si="98"/>
        <v>0</v>
      </c>
      <c r="Q108" s="6">
        <f t="shared" si="99"/>
        <v>0</v>
      </c>
      <c r="R108" s="7">
        <f t="shared" si="100"/>
        <v>2</v>
      </c>
      <c r="S108" s="7">
        <f t="shared" si="101"/>
        <v>2</v>
      </c>
      <c r="T108" s="7">
        <v>0.6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>
        <v>18</v>
      </c>
      <c r="AE108" s="10" t="s">
        <v>60</v>
      </c>
      <c r="AF108" s="11"/>
      <c r="AG108" s="10"/>
      <c r="AH108" s="11"/>
      <c r="AI108" s="10"/>
      <c r="AJ108" s="11"/>
      <c r="AK108" s="10"/>
      <c r="AL108" s="11"/>
      <c r="AM108" s="10"/>
      <c r="AN108" s="7">
        <v>2</v>
      </c>
      <c r="AO108" s="7">
        <f t="shared" si="102"/>
        <v>2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03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04"/>
        <v>0</v>
      </c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05"/>
        <v>0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6"/>
        <v>0</v>
      </c>
      <c r="DV108" s="11"/>
      <c r="DW108" s="10"/>
      <c r="DX108" s="11"/>
      <c r="DY108" s="10"/>
      <c r="DZ108" s="11"/>
      <c r="EA108" s="10"/>
      <c r="EB108" s="7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07"/>
        <v>0</v>
      </c>
      <c r="EQ108" s="11"/>
      <c r="ER108" s="10"/>
      <c r="ES108" s="11"/>
      <c r="ET108" s="10"/>
      <c r="EU108" s="11"/>
      <c r="EV108" s="10"/>
      <c r="EW108" s="7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08"/>
        <v>0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9"/>
        <v>0</v>
      </c>
    </row>
    <row r="109" spans="1:188" x14ac:dyDescent="0.25">
      <c r="A109" s="13">
        <v>2</v>
      </c>
      <c r="B109" s="13">
        <v>1</v>
      </c>
      <c r="C109" s="13"/>
      <c r="D109" s="6" t="s">
        <v>218</v>
      </c>
      <c r="E109" s="3" t="s">
        <v>219</v>
      </c>
      <c r="F109" s="6">
        <f t="shared" si="88"/>
        <v>0</v>
      </c>
      <c r="G109" s="6">
        <f t="shared" si="89"/>
        <v>1</v>
      </c>
      <c r="H109" s="6">
        <f t="shared" si="90"/>
        <v>18</v>
      </c>
      <c r="I109" s="6">
        <f t="shared" si="91"/>
        <v>0</v>
      </c>
      <c r="J109" s="6">
        <f t="shared" si="92"/>
        <v>0</v>
      </c>
      <c r="K109" s="6">
        <f t="shared" si="93"/>
        <v>0</v>
      </c>
      <c r="L109" s="6">
        <f t="shared" si="94"/>
        <v>0</v>
      </c>
      <c r="M109" s="6">
        <f t="shared" si="95"/>
        <v>18</v>
      </c>
      <c r="N109" s="6">
        <f t="shared" si="96"/>
        <v>0</v>
      </c>
      <c r="O109" s="6">
        <f t="shared" si="97"/>
        <v>0</v>
      </c>
      <c r="P109" s="6">
        <f t="shared" si="98"/>
        <v>0</v>
      </c>
      <c r="Q109" s="6">
        <f t="shared" si="99"/>
        <v>0</v>
      </c>
      <c r="R109" s="7">
        <f t="shared" si="100"/>
        <v>2</v>
      </c>
      <c r="S109" s="7">
        <f t="shared" si="101"/>
        <v>2</v>
      </c>
      <c r="T109" s="7">
        <v>2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>
        <v>18</v>
      </c>
      <c r="AE109" s="10" t="s">
        <v>60</v>
      </c>
      <c r="AF109" s="11"/>
      <c r="AG109" s="10"/>
      <c r="AH109" s="11"/>
      <c r="AI109" s="10"/>
      <c r="AJ109" s="11"/>
      <c r="AK109" s="10"/>
      <c r="AL109" s="11"/>
      <c r="AM109" s="10"/>
      <c r="AN109" s="7">
        <v>2</v>
      </c>
      <c r="AO109" s="7">
        <f t="shared" si="102"/>
        <v>2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03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04"/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05"/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6"/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07"/>
        <v>0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08"/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9"/>
        <v>0</v>
      </c>
    </row>
    <row r="110" spans="1:188" x14ac:dyDescent="0.25">
      <c r="A110" s="13">
        <v>2</v>
      </c>
      <c r="B110" s="13">
        <v>1</v>
      </c>
      <c r="C110" s="13"/>
      <c r="D110" s="6" t="s">
        <v>220</v>
      </c>
      <c r="E110" s="3" t="s">
        <v>221</v>
      </c>
      <c r="F110" s="6">
        <f t="shared" si="88"/>
        <v>0</v>
      </c>
      <c r="G110" s="6">
        <f t="shared" si="89"/>
        <v>1</v>
      </c>
      <c r="H110" s="6">
        <f t="shared" si="90"/>
        <v>18</v>
      </c>
      <c r="I110" s="6">
        <f t="shared" si="91"/>
        <v>0</v>
      </c>
      <c r="J110" s="6">
        <f t="shared" si="92"/>
        <v>0</v>
      </c>
      <c r="K110" s="6">
        <f t="shared" si="93"/>
        <v>0</v>
      </c>
      <c r="L110" s="6">
        <f t="shared" si="94"/>
        <v>0</v>
      </c>
      <c r="M110" s="6">
        <f t="shared" si="95"/>
        <v>18</v>
      </c>
      <c r="N110" s="6">
        <f t="shared" si="96"/>
        <v>0</v>
      </c>
      <c r="O110" s="6">
        <f t="shared" si="97"/>
        <v>0</v>
      </c>
      <c r="P110" s="6">
        <f t="shared" si="98"/>
        <v>0</v>
      </c>
      <c r="Q110" s="6">
        <f t="shared" si="99"/>
        <v>0</v>
      </c>
      <c r="R110" s="7">
        <f t="shared" si="100"/>
        <v>2</v>
      </c>
      <c r="S110" s="7">
        <f t="shared" si="101"/>
        <v>2</v>
      </c>
      <c r="T110" s="7">
        <v>0.6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>
        <v>18</v>
      </c>
      <c r="AE110" s="10" t="s">
        <v>60</v>
      </c>
      <c r="AF110" s="11"/>
      <c r="AG110" s="10"/>
      <c r="AH110" s="11"/>
      <c r="AI110" s="10"/>
      <c r="AJ110" s="11"/>
      <c r="AK110" s="10"/>
      <c r="AL110" s="11"/>
      <c r="AM110" s="10"/>
      <c r="AN110" s="7">
        <v>2</v>
      </c>
      <c r="AO110" s="7">
        <f t="shared" si="102"/>
        <v>2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03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04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05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6"/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07"/>
        <v>0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08"/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9"/>
        <v>0</v>
      </c>
    </row>
    <row r="111" spans="1:188" x14ac:dyDescent="0.25">
      <c r="A111" s="13">
        <v>2</v>
      </c>
      <c r="B111" s="13">
        <v>1</v>
      </c>
      <c r="C111" s="13"/>
      <c r="D111" s="6" t="s">
        <v>222</v>
      </c>
      <c r="E111" s="3" t="s">
        <v>223</v>
      </c>
      <c r="F111" s="6">
        <f t="shared" si="88"/>
        <v>0</v>
      </c>
      <c r="G111" s="6">
        <f t="shared" si="89"/>
        <v>1</v>
      </c>
      <c r="H111" s="6">
        <f t="shared" si="90"/>
        <v>18</v>
      </c>
      <c r="I111" s="6">
        <f t="shared" si="91"/>
        <v>0</v>
      </c>
      <c r="J111" s="6">
        <f t="shared" si="92"/>
        <v>0</v>
      </c>
      <c r="K111" s="6">
        <f t="shared" si="93"/>
        <v>0</v>
      </c>
      <c r="L111" s="6">
        <f t="shared" si="94"/>
        <v>0</v>
      </c>
      <c r="M111" s="6">
        <f t="shared" si="95"/>
        <v>18</v>
      </c>
      <c r="N111" s="6">
        <f t="shared" si="96"/>
        <v>0</v>
      </c>
      <c r="O111" s="6">
        <f t="shared" si="97"/>
        <v>0</v>
      </c>
      <c r="P111" s="6">
        <f t="shared" si="98"/>
        <v>0</v>
      </c>
      <c r="Q111" s="6">
        <f t="shared" si="99"/>
        <v>0</v>
      </c>
      <c r="R111" s="7">
        <f t="shared" si="100"/>
        <v>2</v>
      </c>
      <c r="S111" s="7">
        <f t="shared" si="101"/>
        <v>2</v>
      </c>
      <c r="T111" s="7">
        <v>2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>
        <v>18</v>
      </c>
      <c r="AE111" s="10" t="s">
        <v>60</v>
      </c>
      <c r="AF111" s="11"/>
      <c r="AG111" s="10"/>
      <c r="AH111" s="11"/>
      <c r="AI111" s="10"/>
      <c r="AJ111" s="11"/>
      <c r="AK111" s="10"/>
      <c r="AL111" s="11"/>
      <c r="AM111" s="10"/>
      <c r="AN111" s="7">
        <v>2</v>
      </c>
      <c r="AO111" s="7">
        <f t="shared" si="102"/>
        <v>2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03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04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05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6"/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7"/>
        <v>0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08"/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9"/>
        <v>0</v>
      </c>
    </row>
    <row r="112" spans="1:188" x14ac:dyDescent="0.25">
      <c r="A112" s="13">
        <v>2</v>
      </c>
      <c r="B112" s="13">
        <v>1</v>
      </c>
      <c r="C112" s="13"/>
      <c r="D112" s="6" t="s">
        <v>224</v>
      </c>
      <c r="E112" s="3" t="s">
        <v>225</v>
      </c>
      <c r="F112" s="6">
        <f t="shared" si="88"/>
        <v>0</v>
      </c>
      <c r="G112" s="6">
        <f t="shared" si="89"/>
        <v>1</v>
      </c>
      <c r="H112" s="6">
        <f t="shared" si="90"/>
        <v>18</v>
      </c>
      <c r="I112" s="6">
        <f t="shared" si="91"/>
        <v>0</v>
      </c>
      <c r="J112" s="6">
        <f t="shared" si="92"/>
        <v>0</v>
      </c>
      <c r="K112" s="6">
        <f t="shared" si="93"/>
        <v>0</v>
      </c>
      <c r="L112" s="6">
        <f t="shared" si="94"/>
        <v>0</v>
      </c>
      <c r="M112" s="6">
        <f t="shared" si="95"/>
        <v>18</v>
      </c>
      <c r="N112" s="6">
        <f t="shared" si="96"/>
        <v>0</v>
      </c>
      <c r="O112" s="6">
        <f t="shared" si="97"/>
        <v>0</v>
      </c>
      <c r="P112" s="6">
        <f t="shared" si="98"/>
        <v>0</v>
      </c>
      <c r="Q112" s="6">
        <f t="shared" si="99"/>
        <v>0</v>
      </c>
      <c r="R112" s="7">
        <f t="shared" si="100"/>
        <v>2</v>
      </c>
      <c r="S112" s="7">
        <f t="shared" si="101"/>
        <v>2</v>
      </c>
      <c r="T112" s="7">
        <v>1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>
        <v>18</v>
      </c>
      <c r="AE112" s="10" t="s">
        <v>60</v>
      </c>
      <c r="AF112" s="11"/>
      <c r="AG112" s="10"/>
      <c r="AH112" s="11"/>
      <c r="AI112" s="10"/>
      <c r="AJ112" s="11"/>
      <c r="AK112" s="10"/>
      <c r="AL112" s="11"/>
      <c r="AM112" s="10"/>
      <c r="AN112" s="7">
        <v>2</v>
      </c>
      <c r="AO112" s="7">
        <f t="shared" si="102"/>
        <v>2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03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04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05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06"/>
        <v>0</v>
      </c>
      <c r="DV112" s="11"/>
      <c r="DW112" s="10"/>
      <c r="DX112" s="11"/>
      <c r="DY112" s="10"/>
      <c r="DZ112" s="11"/>
      <c r="EA112" s="10"/>
      <c r="EB112" s="7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07"/>
        <v>0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08"/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9"/>
        <v>0</v>
      </c>
    </row>
    <row r="113" spans="1:188" x14ac:dyDescent="0.25">
      <c r="A113" s="13">
        <v>11</v>
      </c>
      <c r="B113" s="13">
        <v>1</v>
      </c>
      <c r="C113" s="13"/>
      <c r="D113" s="6" t="s">
        <v>226</v>
      </c>
      <c r="E113" s="3" t="s">
        <v>227</v>
      </c>
      <c r="F113" s="6">
        <f t="shared" si="88"/>
        <v>0</v>
      </c>
      <c r="G113" s="6">
        <f t="shared" si="89"/>
        <v>2</v>
      </c>
      <c r="H113" s="6">
        <f t="shared" si="90"/>
        <v>18</v>
      </c>
      <c r="I113" s="6">
        <f t="shared" si="91"/>
        <v>8</v>
      </c>
      <c r="J113" s="6">
        <f t="shared" si="92"/>
        <v>10</v>
      </c>
      <c r="K113" s="6">
        <f t="shared" si="93"/>
        <v>0</v>
      </c>
      <c r="L113" s="6">
        <f t="shared" si="94"/>
        <v>0</v>
      </c>
      <c r="M113" s="6">
        <f t="shared" si="95"/>
        <v>0</v>
      </c>
      <c r="N113" s="6">
        <f t="shared" si="96"/>
        <v>0</v>
      </c>
      <c r="O113" s="6">
        <f t="shared" si="97"/>
        <v>0</v>
      </c>
      <c r="P113" s="6">
        <f t="shared" si="98"/>
        <v>0</v>
      </c>
      <c r="Q113" s="6">
        <f t="shared" si="99"/>
        <v>0</v>
      </c>
      <c r="R113" s="7">
        <f t="shared" si="100"/>
        <v>2</v>
      </c>
      <c r="S113" s="7">
        <f t="shared" si="101"/>
        <v>0</v>
      </c>
      <c r="T113" s="7">
        <v>0.87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02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03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04"/>
        <v>0</v>
      </c>
      <c r="CF113" s="11">
        <v>8</v>
      </c>
      <c r="CG113" s="10" t="s">
        <v>60</v>
      </c>
      <c r="CH113" s="11">
        <v>10</v>
      </c>
      <c r="CI113" s="10" t="s">
        <v>60</v>
      </c>
      <c r="CJ113" s="11"/>
      <c r="CK113" s="10"/>
      <c r="CL113" s="7">
        <v>2</v>
      </c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05"/>
        <v>2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06"/>
        <v>0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07"/>
        <v>0</v>
      </c>
      <c r="EQ113" s="11"/>
      <c r="ER113" s="10"/>
      <c r="ES113" s="11"/>
      <c r="ET113" s="10"/>
      <c r="EU113" s="11"/>
      <c r="EV113" s="10"/>
      <c r="EW113" s="7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08"/>
        <v>0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9"/>
        <v>0</v>
      </c>
    </row>
    <row r="114" spans="1:188" x14ac:dyDescent="0.25">
      <c r="A114" s="13">
        <v>11</v>
      </c>
      <c r="B114" s="13">
        <v>1</v>
      </c>
      <c r="C114" s="13"/>
      <c r="D114" s="6" t="s">
        <v>228</v>
      </c>
      <c r="E114" s="3" t="s">
        <v>229</v>
      </c>
      <c r="F114" s="6">
        <f t="shared" si="88"/>
        <v>0</v>
      </c>
      <c r="G114" s="6">
        <f t="shared" si="89"/>
        <v>2</v>
      </c>
      <c r="H114" s="6">
        <f t="shared" si="90"/>
        <v>18</v>
      </c>
      <c r="I114" s="6">
        <f t="shared" si="91"/>
        <v>8</v>
      </c>
      <c r="J114" s="6">
        <f t="shared" si="92"/>
        <v>10</v>
      </c>
      <c r="K114" s="6">
        <f t="shared" si="93"/>
        <v>0</v>
      </c>
      <c r="L114" s="6">
        <f t="shared" si="94"/>
        <v>0</v>
      </c>
      <c r="M114" s="6">
        <f t="shared" si="95"/>
        <v>0</v>
      </c>
      <c r="N114" s="6">
        <f t="shared" si="96"/>
        <v>0</v>
      </c>
      <c r="O114" s="6">
        <f t="shared" si="97"/>
        <v>0</v>
      </c>
      <c r="P114" s="6">
        <f t="shared" si="98"/>
        <v>0</v>
      </c>
      <c r="Q114" s="6">
        <f t="shared" si="99"/>
        <v>0</v>
      </c>
      <c r="R114" s="7">
        <f t="shared" si="100"/>
        <v>2</v>
      </c>
      <c r="S114" s="7">
        <f t="shared" si="101"/>
        <v>0</v>
      </c>
      <c r="T114" s="7">
        <v>0.94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02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03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04"/>
        <v>0</v>
      </c>
      <c r="CF114" s="11">
        <v>8</v>
      </c>
      <c r="CG114" s="10" t="s">
        <v>60</v>
      </c>
      <c r="CH114" s="11">
        <v>10</v>
      </c>
      <c r="CI114" s="10" t="s">
        <v>60</v>
      </c>
      <c r="CJ114" s="11"/>
      <c r="CK114" s="10"/>
      <c r="CL114" s="7">
        <v>2</v>
      </c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05"/>
        <v>2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06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7"/>
        <v>0</v>
      </c>
      <c r="EQ114" s="11"/>
      <c r="ER114" s="10"/>
      <c r="ES114" s="11"/>
      <c r="ET114" s="10"/>
      <c r="EU114" s="11"/>
      <c r="EV114" s="10"/>
      <c r="EW114" s="7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08"/>
        <v>0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9"/>
        <v>0</v>
      </c>
    </row>
    <row r="115" spans="1:188" x14ac:dyDescent="0.25">
      <c r="A115" s="13">
        <v>11</v>
      </c>
      <c r="B115" s="13">
        <v>1</v>
      </c>
      <c r="C115" s="13"/>
      <c r="D115" s="6" t="s">
        <v>230</v>
      </c>
      <c r="E115" s="3" t="s">
        <v>231</v>
      </c>
      <c r="F115" s="6">
        <f t="shared" si="88"/>
        <v>0</v>
      </c>
      <c r="G115" s="6">
        <f t="shared" si="89"/>
        <v>2</v>
      </c>
      <c r="H115" s="6">
        <f t="shared" si="90"/>
        <v>18</v>
      </c>
      <c r="I115" s="6">
        <f t="shared" si="91"/>
        <v>8</v>
      </c>
      <c r="J115" s="6">
        <f t="shared" si="92"/>
        <v>10</v>
      </c>
      <c r="K115" s="6">
        <f t="shared" si="93"/>
        <v>0</v>
      </c>
      <c r="L115" s="6">
        <f t="shared" si="94"/>
        <v>0</v>
      </c>
      <c r="M115" s="6">
        <f t="shared" si="95"/>
        <v>0</v>
      </c>
      <c r="N115" s="6">
        <f t="shared" si="96"/>
        <v>0</v>
      </c>
      <c r="O115" s="6">
        <f t="shared" si="97"/>
        <v>0</v>
      </c>
      <c r="P115" s="6">
        <f t="shared" si="98"/>
        <v>0</v>
      </c>
      <c r="Q115" s="6">
        <f t="shared" si="99"/>
        <v>0</v>
      </c>
      <c r="R115" s="7">
        <f t="shared" si="100"/>
        <v>2</v>
      </c>
      <c r="S115" s="7">
        <f t="shared" si="101"/>
        <v>0</v>
      </c>
      <c r="T115" s="7">
        <v>0.94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02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03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04"/>
        <v>0</v>
      </c>
      <c r="CF115" s="11">
        <v>8</v>
      </c>
      <c r="CG115" s="10" t="s">
        <v>60</v>
      </c>
      <c r="CH115" s="11">
        <v>10</v>
      </c>
      <c r="CI115" s="10" t="s">
        <v>60</v>
      </c>
      <c r="CJ115" s="11"/>
      <c r="CK115" s="10"/>
      <c r="CL115" s="7">
        <v>2</v>
      </c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05"/>
        <v>2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06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7"/>
        <v>0</v>
      </c>
      <c r="EQ115" s="11"/>
      <c r="ER115" s="10"/>
      <c r="ES115" s="11"/>
      <c r="ET115" s="10"/>
      <c r="EU115" s="11"/>
      <c r="EV115" s="10"/>
      <c r="EW115" s="7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08"/>
        <v>0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9"/>
        <v>0</v>
      </c>
    </row>
    <row r="116" spans="1:188" x14ac:dyDescent="0.25">
      <c r="A116" s="13">
        <v>20</v>
      </c>
      <c r="B116" s="13">
        <v>1</v>
      </c>
      <c r="C116" s="13"/>
      <c r="D116" s="6" t="s">
        <v>232</v>
      </c>
      <c r="E116" s="3" t="s">
        <v>233</v>
      </c>
      <c r="F116" s="6">
        <f t="shared" si="88"/>
        <v>0</v>
      </c>
      <c r="G116" s="6">
        <f t="shared" si="89"/>
        <v>2</v>
      </c>
      <c r="H116" s="6">
        <f t="shared" si="90"/>
        <v>18</v>
      </c>
      <c r="I116" s="6">
        <f t="shared" si="91"/>
        <v>8</v>
      </c>
      <c r="J116" s="6">
        <f t="shared" si="92"/>
        <v>10</v>
      </c>
      <c r="K116" s="6">
        <f t="shared" si="93"/>
        <v>0</v>
      </c>
      <c r="L116" s="6">
        <f t="shared" si="94"/>
        <v>0</v>
      </c>
      <c r="M116" s="6">
        <f t="shared" si="95"/>
        <v>0</v>
      </c>
      <c r="N116" s="6">
        <f t="shared" si="96"/>
        <v>0</v>
      </c>
      <c r="O116" s="6">
        <f t="shared" si="97"/>
        <v>0</v>
      </c>
      <c r="P116" s="6">
        <f t="shared" si="98"/>
        <v>0</v>
      </c>
      <c r="Q116" s="6">
        <f t="shared" si="99"/>
        <v>0</v>
      </c>
      <c r="R116" s="7">
        <f t="shared" si="100"/>
        <v>2</v>
      </c>
      <c r="S116" s="7">
        <f t="shared" si="101"/>
        <v>0</v>
      </c>
      <c r="T116" s="7">
        <v>0.77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02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03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04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05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06"/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07"/>
        <v>0</v>
      </c>
      <c r="EQ116" s="11">
        <v>8</v>
      </c>
      <c r="ER116" s="10" t="s">
        <v>60</v>
      </c>
      <c r="ES116" s="11">
        <v>10</v>
      </c>
      <c r="ET116" s="10" t="s">
        <v>60</v>
      </c>
      <c r="EU116" s="11"/>
      <c r="EV116" s="10"/>
      <c r="EW116" s="7">
        <v>2</v>
      </c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08"/>
        <v>2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09"/>
        <v>0</v>
      </c>
    </row>
    <row r="117" spans="1:188" x14ac:dyDescent="0.25">
      <c r="A117" s="13">
        <v>20</v>
      </c>
      <c r="B117" s="13">
        <v>1</v>
      </c>
      <c r="C117" s="13"/>
      <c r="D117" s="6" t="s">
        <v>234</v>
      </c>
      <c r="E117" s="3" t="s">
        <v>235</v>
      </c>
      <c r="F117" s="6">
        <f t="shared" si="88"/>
        <v>0</v>
      </c>
      <c r="G117" s="6">
        <f t="shared" si="89"/>
        <v>2</v>
      </c>
      <c r="H117" s="6">
        <f t="shared" si="90"/>
        <v>18</v>
      </c>
      <c r="I117" s="6">
        <f t="shared" si="91"/>
        <v>8</v>
      </c>
      <c r="J117" s="6">
        <f t="shared" si="92"/>
        <v>10</v>
      </c>
      <c r="K117" s="6">
        <f t="shared" si="93"/>
        <v>0</v>
      </c>
      <c r="L117" s="6">
        <f t="shared" si="94"/>
        <v>0</v>
      </c>
      <c r="M117" s="6">
        <f t="shared" si="95"/>
        <v>0</v>
      </c>
      <c r="N117" s="6">
        <f t="shared" si="96"/>
        <v>0</v>
      </c>
      <c r="O117" s="6">
        <f t="shared" si="97"/>
        <v>0</v>
      </c>
      <c r="P117" s="6">
        <f t="shared" si="98"/>
        <v>0</v>
      </c>
      <c r="Q117" s="6">
        <f t="shared" si="99"/>
        <v>0</v>
      </c>
      <c r="R117" s="7">
        <f t="shared" si="100"/>
        <v>2</v>
      </c>
      <c r="S117" s="7">
        <f t="shared" si="101"/>
        <v>0</v>
      </c>
      <c r="T117" s="7">
        <v>0.97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02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03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04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05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06"/>
        <v>0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07"/>
        <v>0</v>
      </c>
      <c r="EQ117" s="11">
        <v>8</v>
      </c>
      <c r="ER117" s="10" t="s">
        <v>60</v>
      </c>
      <c r="ES117" s="11">
        <v>10</v>
      </c>
      <c r="ET117" s="10" t="s">
        <v>60</v>
      </c>
      <c r="EU117" s="11"/>
      <c r="EV117" s="10"/>
      <c r="EW117" s="7">
        <v>2</v>
      </c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08"/>
        <v>2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09"/>
        <v>0</v>
      </c>
    </row>
    <row r="118" spans="1:188" x14ac:dyDescent="0.25">
      <c r="A118" s="13">
        <v>20</v>
      </c>
      <c r="B118" s="13">
        <v>1</v>
      </c>
      <c r="C118" s="13"/>
      <c r="D118" s="6" t="s">
        <v>236</v>
      </c>
      <c r="E118" s="3" t="s">
        <v>237</v>
      </c>
      <c r="F118" s="6">
        <f t="shared" si="88"/>
        <v>0</v>
      </c>
      <c r="G118" s="6">
        <f t="shared" si="89"/>
        <v>2</v>
      </c>
      <c r="H118" s="6">
        <f t="shared" si="90"/>
        <v>18</v>
      </c>
      <c r="I118" s="6">
        <f t="shared" si="91"/>
        <v>8</v>
      </c>
      <c r="J118" s="6">
        <f t="shared" si="92"/>
        <v>10</v>
      </c>
      <c r="K118" s="6">
        <f t="shared" si="93"/>
        <v>0</v>
      </c>
      <c r="L118" s="6">
        <f t="shared" si="94"/>
        <v>0</v>
      </c>
      <c r="M118" s="6">
        <f t="shared" si="95"/>
        <v>0</v>
      </c>
      <c r="N118" s="6">
        <f t="shared" si="96"/>
        <v>0</v>
      </c>
      <c r="O118" s="6">
        <f t="shared" si="97"/>
        <v>0</v>
      </c>
      <c r="P118" s="6">
        <f t="shared" si="98"/>
        <v>0</v>
      </c>
      <c r="Q118" s="6">
        <f t="shared" si="99"/>
        <v>0</v>
      </c>
      <c r="R118" s="7">
        <f t="shared" si="100"/>
        <v>2</v>
      </c>
      <c r="S118" s="7">
        <f t="shared" si="101"/>
        <v>0</v>
      </c>
      <c r="T118" s="7">
        <v>0.67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02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03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04"/>
        <v>0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05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06"/>
        <v>0</v>
      </c>
      <c r="DV118" s="11"/>
      <c r="DW118" s="10"/>
      <c r="DX118" s="11"/>
      <c r="DY118" s="10"/>
      <c r="DZ118" s="11"/>
      <c r="EA118" s="10"/>
      <c r="EB118" s="7"/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07"/>
        <v>0</v>
      </c>
      <c r="EQ118" s="11">
        <v>8</v>
      </c>
      <c r="ER118" s="10" t="s">
        <v>60</v>
      </c>
      <c r="ES118" s="11">
        <v>10</v>
      </c>
      <c r="ET118" s="10" t="s">
        <v>60</v>
      </c>
      <c r="EU118" s="11"/>
      <c r="EV118" s="10"/>
      <c r="EW118" s="7">
        <v>2</v>
      </c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08"/>
        <v>2</v>
      </c>
      <c r="FL118" s="11"/>
      <c r="FM118" s="10"/>
      <c r="FN118" s="11"/>
      <c r="FO118" s="10"/>
      <c r="FP118" s="11"/>
      <c r="FQ118" s="10"/>
      <c r="FR118" s="7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09"/>
        <v>0</v>
      </c>
    </row>
    <row r="119" spans="1:188" x14ac:dyDescent="0.25">
      <c r="A119" s="13">
        <v>13</v>
      </c>
      <c r="B119" s="13">
        <v>1</v>
      </c>
      <c r="C119" s="13"/>
      <c r="D119" s="6" t="s">
        <v>238</v>
      </c>
      <c r="E119" s="3" t="s">
        <v>239</v>
      </c>
      <c r="F119" s="6">
        <f t="shared" si="88"/>
        <v>0</v>
      </c>
      <c r="G119" s="6">
        <f t="shared" si="89"/>
        <v>2</v>
      </c>
      <c r="H119" s="6">
        <f t="shared" si="90"/>
        <v>10</v>
      </c>
      <c r="I119" s="6">
        <f t="shared" si="91"/>
        <v>4</v>
      </c>
      <c r="J119" s="6">
        <f t="shared" si="92"/>
        <v>6</v>
      </c>
      <c r="K119" s="6">
        <f t="shared" si="93"/>
        <v>0</v>
      </c>
      <c r="L119" s="6">
        <f t="shared" si="94"/>
        <v>0</v>
      </c>
      <c r="M119" s="6">
        <f t="shared" si="95"/>
        <v>0</v>
      </c>
      <c r="N119" s="6">
        <f t="shared" si="96"/>
        <v>0</v>
      </c>
      <c r="O119" s="6">
        <f t="shared" si="97"/>
        <v>0</v>
      </c>
      <c r="P119" s="6">
        <f t="shared" si="98"/>
        <v>0</v>
      </c>
      <c r="Q119" s="6">
        <f t="shared" si="99"/>
        <v>0</v>
      </c>
      <c r="R119" s="7">
        <f t="shared" si="100"/>
        <v>1</v>
      </c>
      <c r="S119" s="7">
        <f t="shared" si="101"/>
        <v>0</v>
      </c>
      <c r="T119" s="7">
        <v>0.33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02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03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04"/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05"/>
        <v>0</v>
      </c>
      <c r="DA119" s="11">
        <v>4</v>
      </c>
      <c r="DB119" s="10" t="s">
        <v>60</v>
      </c>
      <c r="DC119" s="11">
        <v>6</v>
      </c>
      <c r="DD119" s="10" t="s">
        <v>60</v>
      </c>
      <c r="DE119" s="11"/>
      <c r="DF119" s="10"/>
      <c r="DG119" s="7">
        <v>1</v>
      </c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06"/>
        <v>1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07"/>
        <v>0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08"/>
        <v>0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09"/>
        <v>0</v>
      </c>
    </row>
    <row r="120" spans="1:188" x14ac:dyDescent="0.25">
      <c r="A120" s="13">
        <v>13</v>
      </c>
      <c r="B120" s="13">
        <v>1</v>
      </c>
      <c r="C120" s="13"/>
      <c r="D120" s="6" t="s">
        <v>240</v>
      </c>
      <c r="E120" s="3" t="s">
        <v>241</v>
      </c>
      <c r="F120" s="6">
        <f t="shared" si="88"/>
        <v>0</v>
      </c>
      <c r="G120" s="6">
        <f t="shared" si="89"/>
        <v>2</v>
      </c>
      <c r="H120" s="6">
        <f t="shared" si="90"/>
        <v>10</v>
      </c>
      <c r="I120" s="6">
        <f t="shared" si="91"/>
        <v>4</v>
      </c>
      <c r="J120" s="6">
        <f t="shared" si="92"/>
        <v>6</v>
      </c>
      <c r="K120" s="6">
        <f t="shared" si="93"/>
        <v>0</v>
      </c>
      <c r="L120" s="6">
        <f t="shared" si="94"/>
        <v>0</v>
      </c>
      <c r="M120" s="6">
        <f t="shared" si="95"/>
        <v>0</v>
      </c>
      <c r="N120" s="6">
        <f t="shared" si="96"/>
        <v>0</v>
      </c>
      <c r="O120" s="6">
        <f t="shared" si="97"/>
        <v>0</v>
      </c>
      <c r="P120" s="6">
        <f t="shared" si="98"/>
        <v>0</v>
      </c>
      <c r="Q120" s="6">
        <f t="shared" si="99"/>
        <v>0</v>
      </c>
      <c r="R120" s="7">
        <f t="shared" si="100"/>
        <v>1</v>
      </c>
      <c r="S120" s="7">
        <f t="shared" si="101"/>
        <v>0</v>
      </c>
      <c r="T120" s="7">
        <v>0.33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02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03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04"/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05"/>
        <v>0</v>
      </c>
      <c r="DA120" s="11">
        <v>4</v>
      </c>
      <c r="DB120" s="10" t="s">
        <v>60</v>
      </c>
      <c r="DC120" s="11">
        <v>6</v>
      </c>
      <c r="DD120" s="10" t="s">
        <v>60</v>
      </c>
      <c r="DE120" s="11"/>
      <c r="DF120" s="10"/>
      <c r="DG120" s="7">
        <v>1</v>
      </c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06"/>
        <v>1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07"/>
        <v>0</v>
      </c>
      <c r="EQ120" s="11"/>
      <c r="ER120" s="10"/>
      <c r="ES120" s="11"/>
      <c r="ET120" s="10"/>
      <c r="EU120" s="11"/>
      <c r="EV120" s="10"/>
      <c r="EW120" s="7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08"/>
        <v>0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09"/>
        <v>0</v>
      </c>
    </row>
    <row r="121" spans="1:188" x14ac:dyDescent="0.25">
      <c r="A121" s="13">
        <v>13</v>
      </c>
      <c r="B121" s="13">
        <v>1</v>
      </c>
      <c r="C121" s="13"/>
      <c r="D121" s="6" t="s">
        <v>242</v>
      </c>
      <c r="E121" s="3" t="s">
        <v>243</v>
      </c>
      <c r="F121" s="6">
        <f t="shared" si="88"/>
        <v>0</v>
      </c>
      <c r="G121" s="6">
        <f t="shared" si="89"/>
        <v>2</v>
      </c>
      <c r="H121" s="6">
        <f t="shared" si="90"/>
        <v>10</v>
      </c>
      <c r="I121" s="6">
        <f t="shared" si="91"/>
        <v>4</v>
      </c>
      <c r="J121" s="6">
        <f t="shared" si="92"/>
        <v>6</v>
      </c>
      <c r="K121" s="6">
        <f t="shared" si="93"/>
        <v>0</v>
      </c>
      <c r="L121" s="6">
        <f t="shared" si="94"/>
        <v>0</v>
      </c>
      <c r="M121" s="6">
        <f t="shared" si="95"/>
        <v>0</v>
      </c>
      <c r="N121" s="6">
        <f t="shared" si="96"/>
        <v>0</v>
      </c>
      <c r="O121" s="6">
        <f t="shared" si="97"/>
        <v>0</v>
      </c>
      <c r="P121" s="6">
        <f t="shared" si="98"/>
        <v>0</v>
      </c>
      <c r="Q121" s="6">
        <f t="shared" si="99"/>
        <v>0</v>
      </c>
      <c r="R121" s="7">
        <f t="shared" si="100"/>
        <v>1</v>
      </c>
      <c r="S121" s="7">
        <f t="shared" si="101"/>
        <v>0</v>
      </c>
      <c r="T121" s="7">
        <v>0.36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02"/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03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04"/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05"/>
        <v>0</v>
      </c>
      <c r="DA121" s="11">
        <v>4</v>
      </c>
      <c r="DB121" s="10" t="s">
        <v>60</v>
      </c>
      <c r="DC121" s="11">
        <v>6</v>
      </c>
      <c r="DD121" s="10" t="s">
        <v>60</v>
      </c>
      <c r="DE121" s="11"/>
      <c r="DF121" s="10"/>
      <c r="DG121" s="7">
        <v>1</v>
      </c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06"/>
        <v>1</v>
      </c>
      <c r="DV121" s="11"/>
      <c r="DW121" s="10"/>
      <c r="DX121" s="11"/>
      <c r="DY121" s="10"/>
      <c r="DZ121" s="11"/>
      <c r="EA121" s="10"/>
      <c r="EB121" s="7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107"/>
        <v>0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08"/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09"/>
        <v>0</v>
      </c>
    </row>
    <row r="122" spans="1:188" x14ac:dyDescent="0.25">
      <c r="A122" s="13">
        <v>10</v>
      </c>
      <c r="B122" s="13">
        <v>1</v>
      </c>
      <c r="C122" s="13"/>
      <c r="D122" s="6" t="s">
        <v>244</v>
      </c>
      <c r="E122" s="3" t="s">
        <v>245</v>
      </c>
      <c r="F122" s="6">
        <f t="shared" si="88"/>
        <v>0</v>
      </c>
      <c r="G122" s="6">
        <f t="shared" si="89"/>
        <v>2</v>
      </c>
      <c r="H122" s="6">
        <f t="shared" si="90"/>
        <v>18</v>
      </c>
      <c r="I122" s="6">
        <f t="shared" si="91"/>
        <v>8</v>
      </c>
      <c r="J122" s="6">
        <f t="shared" si="92"/>
        <v>0</v>
      </c>
      <c r="K122" s="6">
        <f t="shared" si="93"/>
        <v>0</v>
      </c>
      <c r="L122" s="6">
        <f t="shared" si="94"/>
        <v>0</v>
      </c>
      <c r="M122" s="6">
        <f t="shared" si="95"/>
        <v>10</v>
      </c>
      <c r="N122" s="6">
        <f t="shared" si="96"/>
        <v>0</v>
      </c>
      <c r="O122" s="6">
        <f t="shared" si="97"/>
        <v>0</v>
      </c>
      <c r="P122" s="6">
        <f t="shared" si="98"/>
        <v>0</v>
      </c>
      <c r="Q122" s="6">
        <f t="shared" si="99"/>
        <v>0</v>
      </c>
      <c r="R122" s="7">
        <f t="shared" si="100"/>
        <v>3</v>
      </c>
      <c r="S122" s="7">
        <f t="shared" si="101"/>
        <v>2</v>
      </c>
      <c r="T122" s="7">
        <v>0.94</v>
      </c>
      <c r="U122" s="11"/>
      <c r="V122" s="10"/>
      <c r="W122" s="11"/>
      <c r="X122" s="10"/>
      <c r="Y122" s="11"/>
      <c r="Z122" s="10"/>
      <c r="AA122" s="7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02"/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03"/>
        <v>0</v>
      </c>
      <c r="BK122" s="11">
        <v>8</v>
      </c>
      <c r="BL122" s="10" t="s">
        <v>60</v>
      </c>
      <c r="BM122" s="11"/>
      <c r="BN122" s="10"/>
      <c r="BO122" s="11"/>
      <c r="BP122" s="10"/>
      <c r="BQ122" s="7">
        <v>1</v>
      </c>
      <c r="BR122" s="11"/>
      <c r="BS122" s="10"/>
      <c r="BT122" s="11">
        <v>10</v>
      </c>
      <c r="BU122" s="10" t="s">
        <v>60</v>
      </c>
      <c r="BV122" s="11"/>
      <c r="BW122" s="10"/>
      <c r="BX122" s="11"/>
      <c r="BY122" s="10"/>
      <c r="BZ122" s="11"/>
      <c r="CA122" s="10"/>
      <c r="CB122" s="11"/>
      <c r="CC122" s="10"/>
      <c r="CD122" s="7">
        <v>2</v>
      </c>
      <c r="CE122" s="7">
        <f t="shared" si="104"/>
        <v>3</v>
      </c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05"/>
        <v>0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06"/>
        <v>0</v>
      </c>
      <c r="DV122" s="11"/>
      <c r="DW122" s="10"/>
      <c r="DX122" s="11"/>
      <c r="DY122" s="10"/>
      <c r="DZ122" s="11"/>
      <c r="EA122" s="10"/>
      <c r="EB122" s="7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07"/>
        <v>0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08"/>
        <v>0</v>
      </c>
      <c r="FL122" s="11"/>
      <c r="FM122" s="10"/>
      <c r="FN122" s="11"/>
      <c r="FO122" s="10"/>
      <c r="FP122" s="11"/>
      <c r="FQ122" s="10"/>
      <c r="FR122" s="7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09"/>
        <v>0</v>
      </c>
    </row>
    <row r="123" spans="1:188" x14ac:dyDescent="0.25">
      <c r="A123" s="13">
        <v>10</v>
      </c>
      <c r="B123" s="13">
        <v>1</v>
      </c>
      <c r="C123" s="13"/>
      <c r="D123" s="6" t="s">
        <v>246</v>
      </c>
      <c r="E123" s="3" t="s">
        <v>247</v>
      </c>
      <c r="F123" s="6">
        <f t="shared" si="88"/>
        <v>0</v>
      </c>
      <c r="G123" s="6">
        <f t="shared" si="89"/>
        <v>2</v>
      </c>
      <c r="H123" s="6">
        <f t="shared" si="90"/>
        <v>18</v>
      </c>
      <c r="I123" s="6">
        <f t="shared" si="91"/>
        <v>8</v>
      </c>
      <c r="J123" s="6">
        <f t="shared" si="92"/>
        <v>0</v>
      </c>
      <c r="K123" s="6">
        <f t="shared" si="93"/>
        <v>0</v>
      </c>
      <c r="L123" s="6">
        <f t="shared" si="94"/>
        <v>0</v>
      </c>
      <c r="M123" s="6">
        <f t="shared" si="95"/>
        <v>10</v>
      </c>
      <c r="N123" s="6">
        <f t="shared" si="96"/>
        <v>0</v>
      </c>
      <c r="O123" s="6">
        <f t="shared" si="97"/>
        <v>0</v>
      </c>
      <c r="P123" s="6">
        <f t="shared" si="98"/>
        <v>0</v>
      </c>
      <c r="Q123" s="6">
        <f t="shared" si="99"/>
        <v>0</v>
      </c>
      <c r="R123" s="7">
        <f t="shared" si="100"/>
        <v>3</v>
      </c>
      <c r="S123" s="7">
        <f t="shared" si="101"/>
        <v>2</v>
      </c>
      <c r="T123" s="7">
        <v>0.73</v>
      </c>
      <c r="U123" s="11"/>
      <c r="V123" s="10"/>
      <c r="W123" s="11"/>
      <c r="X123" s="10"/>
      <c r="Y123" s="11"/>
      <c r="Z123" s="10"/>
      <c r="AA123" s="7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02"/>
        <v>0</v>
      </c>
      <c r="AP123" s="11"/>
      <c r="AQ123" s="10"/>
      <c r="AR123" s="11"/>
      <c r="AS123" s="10"/>
      <c r="AT123" s="11"/>
      <c r="AU123" s="10"/>
      <c r="AV123" s="7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03"/>
        <v>0</v>
      </c>
      <c r="BK123" s="11">
        <v>8</v>
      </c>
      <c r="BL123" s="10" t="s">
        <v>60</v>
      </c>
      <c r="BM123" s="11"/>
      <c r="BN123" s="10"/>
      <c r="BO123" s="11"/>
      <c r="BP123" s="10"/>
      <c r="BQ123" s="7">
        <v>1</v>
      </c>
      <c r="BR123" s="11"/>
      <c r="BS123" s="10"/>
      <c r="BT123" s="11">
        <v>10</v>
      </c>
      <c r="BU123" s="10" t="s">
        <v>60</v>
      </c>
      <c r="BV123" s="11"/>
      <c r="BW123" s="10"/>
      <c r="BX123" s="11"/>
      <c r="BY123" s="10"/>
      <c r="BZ123" s="11"/>
      <c r="CA123" s="10"/>
      <c r="CB123" s="11"/>
      <c r="CC123" s="10"/>
      <c r="CD123" s="7">
        <v>2</v>
      </c>
      <c r="CE123" s="7">
        <f t="shared" si="104"/>
        <v>3</v>
      </c>
      <c r="CF123" s="11"/>
      <c r="CG123" s="10"/>
      <c r="CH123" s="11"/>
      <c r="CI123" s="10"/>
      <c r="CJ123" s="11"/>
      <c r="CK123" s="10"/>
      <c r="CL123" s="7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05"/>
        <v>0</v>
      </c>
      <c r="DA123" s="11"/>
      <c r="DB123" s="10"/>
      <c r="DC123" s="11"/>
      <c r="DD123" s="10"/>
      <c r="DE123" s="11"/>
      <c r="DF123" s="10"/>
      <c r="DG123" s="7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06"/>
        <v>0</v>
      </c>
      <c r="DV123" s="11"/>
      <c r="DW123" s="10"/>
      <c r="DX123" s="11"/>
      <c r="DY123" s="10"/>
      <c r="DZ123" s="11"/>
      <c r="EA123" s="10"/>
      <c r="EB123" s="7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07"/>
        <v>0</v>
      </c>
      <c r="EQ123" s="11"/>
      <c r="ER123" s="10"/>
      <c r="ES123" s="11"/>
      <c r="ET123" s="10"/>
      <c r="EU123" s="11"/>
      <c r="EV123" s="10"/>
      <c r="EW123" s="7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08"/>
        <v>0</v>
      </c>
      <c r="FL123" s="11"/>
      <c r="FM123" s="10"/>
      <c r="FN123" s="11"/>
      <c r="FO123" s="10"/>
      <c r="FP123" s="11"/>
      <c r="FQ123" s="10"/>
      <c r="FR123" s="7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09"/>
        <v>0</v>
      </c>
    </row>
    <row r="124" spans="1:188" x14ac:dyDescent="0.25">
      <c r="A124" s="13">
        <v>10</v>
      </c>
      <c r="B124" s="13">
        <v>1</v>
      </c>
      <c r="C124" s="13"/>
      <c r="D124" s="6" t="s">
        <v>248</v>
      </c>
      <c r="E124" s="3" t="s">
        <v>249</v>
      </c>
      <c r="F124" s="6">
        <f t="shared" si="88"/>
        <v>0</v>
      </c>
      <c r="G124" s="6">
        <f t="shared" si="89"/>
        <v>2</v>
      </c>
      <c r="H124" s="6">
        <f t="shared" si="90"/>
        <v>18</v>
      </c>
      <c r="I124" s="6">
        <f t="shared" si="91"/>
        <v>8</v>
      </c>
      <c r="J124" s="6">
        <f t="shared" si="92"/>
        <v>0</v>
      </c>
      <c r="K124" s="6">
        <f t="shared" si="93"/>
        <v>0</v>
      </c>
      <c r="L124" s="6">
        <f t="shared" si="94"/>
        <v>0</v>
      </c>
      <c r="M124" s="6">
        <f t="shared" si="95"/>
        <v>10</v>
      </c>
      <c r="N124" s="6">
        <f t="shared" si="96"/>
        <v>0</v>
      </c>
      <c r="O124" s="6">
        <f t="shared" si="97"/>
        <v>0</v>
      </c>
      <c r="P124" s="6">
        <f t="shared" si="98"/>
        <v>0</v>
      </c>
      <c r="Q124" s="6">
        <f t="shared" si="99"/>
        <v>0</v>
      </c>
      <c r="R124" s="7">
        <f t="shared" si="100"/>
        <v>3</v>
      </c>
      <c r="S124" s="7">
        <f t="shared" si="101"/>
        <v>2</v>
      </c>
      <c r="T124" s="7">
        <v>1.1000000000000001</v>
      </c>
      <c r="U124" s="11"/>
      <c r="V124" s="10"/>
      <c r="W124" s="11"/>
      <c r="X124" s="10"/>
      <c r="Y124" s="11"/>
      <c r="Z124" s="10"/>
      <c r="AA124" s="7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02"/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03"/>
        <v>0</v>
      </c>
      <c r="BK124" s="11">
        <v>8</v>
      </c>
      <c r="BL124" s="10" t="s">
        <v>60</v>
      </c>
      <c r="BM124" s="11"/>
      <c r="BN124" s="10"/>
      <c r="BO124" s="11"/>
      <c r="BP124" s="10"/>
      <c r="BQ124" s="7">
        <v>1</v>
      </c>
      <c r="BR124" s="11"/>
      <c r="BS124" s="10"/>
      <c r="BT124" s="11">
        <v>10</v>
      </c>
      <c r="BU124" s="10" t="s">
        <v>60</v>
      </c>
      <c r="BV124" s="11"/>
      <c r="BW124" s="10"/>
      <c r="BX124" s="11"/>
      <c r="BY124" s="10"/>
      <c r="BZ124" s="11"/>
      <c r="CA124" s="10"/>
      <c r="CB124" s="11"/>
      <c r="CC124" s="10"/>
      <c r="CD124" s="7">
        <v>2</v>
      </c>
      <c r="CE124" s="7">
        <f t="shared" si="104"/>
        <v>3</v>
      </c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05"/>
        <v>0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06"/>
        <v>0</v>
      </c>
      <c r="DV124" s="11"/>
      <c r="DW124" s="10"/>
      <c r="DX124" s="11"/>
      <c r="DY124" s="10"/>
      <c r="DZ124" s="11"/>
      <c r="EA124" s="10"/>
      <c r="EB124" s="7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07"/>
        <v>0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08"/>
        <v>0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09"/>
        <v>0</v>
      </c>
    </row>
    <row r="125" spans="1:188" x14ac:dyDescent="0.25">
      <c r="A125" s="13">
        <v>10</v>
      </c>
      <c r="B125" s="13">
        <v>1</v>
      </c>
      <c r="C125" s="13"/>
      <c r="D125" s="6" t="s">
        <v>250</v>
      </c>
      <c r="E125" s="3" t="s">
        <v>251</v>
      </c>
      <c r="F125" s="6">
        <f t="shared" si="88"/>
        <v>0</v>
      </c>
      <c r="G125" s="6">
        <f t="shared" si="89"/>
        <v>2</v>
      </c>
      <c r="H125" s="6">
        <f t="shared" si="90"/>
        <v>18</v>
      </c>
      <c r="I125" s="6">
        <f t="shared" si="91"/>
        <v>8</v>
      </c>
      <c r="J125" s="6">
        <f t="shared" si="92"/>
        <v>0</v>
      </c>
      <c r="K125" s="6">
        <f t="shared" si="93"/>
        <v>0</v>
      </c>
      <c r="L125" s="6">
        <f t="shared" si="94"/>
        <v>0</v>
      </c>
      <c r="M125" s="6">
        <f t="shared" si="95"/>
        <v>10</v>
      </c>
      <c r="N125" s="6">
        <f t="shared" si="96"/>
        <v>0</v>
      </c>
      <c r="O125" s="6">
        <f t="shared" si="97"/>
        <v>0</v>
      </c>
      <c r="P125" s="6">
        <f t="shared" si="98"/>
        <v>0</v>
      </c>
      <c r="Q125" s="6">
        <f t="shared" si="99"/>
        <v>0</v>
      </c>
      <c r="R125" s="7">
        <f t="shared" si="100"/>
        <v>3</v>
      </c>
      <c r="S125" s="7">
        <f t="shared" si="101"/>
        <v>2</v>
      </c>
      <c r="T125" s="7">
        <v>0.6</v>
      </c>
      <c r="U125" s="11"/>
      <c r="V125" s="10"/>
      <c r="W125" s="11"/>
      <c r="X125" s="10"/>
      <c r="Y125" s="11"/>
      <c r="Z125" s="10"/>
      <c r="AA125" s="7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02"/>
        <v>0</v>
      </c>
      <c r="AP125" s="11"/>
      <c r="AQ125" s="10"/>
      <c r="AR125" s="11"/>
      <c r="AS125" s="10"/>
      <c r="AT125" s="11"/>
      <c r="AU125" s="10"/>
      <c r="AV125" s="7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03"/>
        <v>0</v>
      </c>
      <c r="BK125" s="11">
        <v>8</v>
      </c>
      <c r="BL125" s="10" t="s">
        <v>60</v>
      </c>
      <c r="BM125" s="11"/>
      <c r="BN125" s="10"/>
      <c r="BO125" s="11"/>
      <c r="BP125" s="10"/>
      <c r="BQ125" s="7">
        <v>1</v>
      </c>
      <c r="BR125" s="11"/>
      <c r="BS125" s="10"/>
      <c r="BT125" s="11">
        <v>10</v>
      </c>
      <c r="BU125" s="10" t="s">
        <v>60</v>
      </c>
      <c r="BV125" s="11"/>
      <c r="BW125" s="10"/>
      <c r="BX125" s="11"/>
      <c r="BY125" s="10"/>
      <c r="BZ125" s="11"/>
      <c r="CA125" s="10"/>
      <c r="CB125" s="11"/>
      <c r="CC125" s="10"/>
      <c r="CD125" s="7">
        <v>2</v>
      </c>
      <c r="CE125" s="7">
        <f t="shared" si="104"/>
        <v>3</v>
      </c>
      <c r="CF125" s="11"/>
      <c r="CG125" s="10"/>
      <c r="CH125" s="11"/>
      <c r="CI125" s="10"/>
      <c r="CJ125" s="11"/>
      <c r="CK125" s="10"/>
      <c r="CL125" s="7"/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05"/>
        <v>0</v>
      </c>
      <c r="DA125" s="11"/>
      <c r="DB125" s="10"/>
      <c r="DC125" s="11"/>
      <c r="DD125" s="10"/>
      <c r="DE125" s="11"/>
      <c r="DF125" s="10"/>
      <c r="DG125" s="7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06"/>
        <v>0</v>
      </c>
      <c r="DV125" s="11"/>
      <c r="DW125" s="10"/>
      <c r="DX125" s="11"/>
      <c r="DY125" s="10"/>
      <c r="DZ125" s="11"/>
      <c r="EA125" s="10"/>
      <c r="EB125" s="7"/>
      <c r="EC125" s="11"/>
      <c r="ED125" s="10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07"/>
        <v>0</v>
      </c>
      <c r="EQ125" s="11"/>
      <c r="ER125" s="10"/>
      <c r="ES125" s="11"/>
      <c r="ET125" s="10"/>
      <c r="EU125" s="11"/>
      <c r="EV125" s="10"/>
      <c r="EW125" s="7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08"/>
        <v>0</v>
      </c>
      <c r="FL125" s="11"/>
      <c r="FM125" s="10"/>
      <c r="FN125" s="11"/>
      <c r="FO125" s="10"/>
      <c r="FP125" s="11"/>
      <c r="FQ125" s="10"/>
      <c r="FR125" s="7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09"/>
        <v>0</v>
      </c>
    </row>
    <row r="126" spans="1:188" x14ac:dyDescent="0.25">
      <c r="A126" s="13">
        <v>15</v>
      </c>
      <c r="B126" s="13">
        <v>2</v>
      </c>
      <c r="C126" s="13"/>
      <c r="D126" s="6" t="s">
        <v>252</v>
      </c>
      <c r="E126" s="3" t="s">
        <v>253</v>
      </c>
      <c r="F126" s="6">
        <f t="shared" si="88"/>
        <v>0</v>
      </c>
      <c r="G126" s="6">
        <f t="shared" si="89"/>
        <v>2</v>
      </c>
      <c r="H126" s="6">
        <f t="shared" si="90"/>
        <v>10</v>
      </c>
      <c r="I126" s="6">
        <f t="shared" si="91"/>
        <v>5</v>
      </c>
      <c r="J126" s="6">
        <f t="shared" si="92"/>
        <v>0</v>
      </c>
      <c r="K126" s="6">
        <f t="shared" si="93"/>
        <v>0</v>
      </c>
      <c r="L126" s="6">
        <f t="shared" si="94"/>
        <v>0</v>
      </c>
      <c r="M126" s="6">
        <f t="shared" si="95"/>
        <v>5</v>
      </c>
      <c r="N126" s="6">
        <f t="shared" si="96"/>
        <v>0</v>
      </c>
      <c r="O126" s="6">
        <f t="shared" si="97"/>
        <v>0</v>
      </c>
      <c r="P126" s="6">
        <f t="shared" si="98"/>
        <v>0</v>
      </c>
      <c r="Q126" s="6">
        <f t="shared" si="99"/>
        <v>0</v>
      </c>
      <c r="R126" s="7">
        <f t="shared" si="100"/>
        <v>2</v>
      </c>
      <c r="S126" s="7">
        <f t="shared" si="101"/>
        <v>1</v>
      </c>
      <c r="T126" s="7">
        <v>0.34</v>
      </c>
      <c r="U126" s="11"/>
      <c r="V126" s="10"/>
      <c r="W126" s="11"/>
      <c r="X126" s="10"/>
      <c r="Y126" s="11"/>
      <c r="Z126" s="10"/>
      <c r="AA126" s="7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02"/>
        <v>0</v>
      </c>
      <c r="AP126" s="11"/>
      <c r="AQ126" s="10"/>
      <c r="AR126" s="11"/>
      <c r="AS126" s="10"/>
      <c r="AT126" s="11"/>
      <c r="AU126" s="10"/>
      <c r="AV126" s="7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03"/>
        <v>0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04"/>
        <v>0</v>
      </c>
      <c r="CF126" s="11"/>
      <c r="CG126" s="10"/>
      <c r="CH126" s="11"/>
      <c r="CI126" s="10"/>
      <c r="CJ126" s="11"/>
      <c r="CK126" s="10"/>
      <c r="CL126" s="7"/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05"/>
        <v>0</v>
      </c>
      <c r="DA126" s="11">
        <v>5</v>
      </c>
      <c r="DB126" s="10" t="s">
        <v>60</v>
      </c>
      <c r="DC126" s="11"/>
      <c r="DD126" s="10"/>
      <c r="DE126" s="11"/>
      <c r="DF126" s="10"/>
      <c r="DG126" s="7">
        <v>1</v>
      </c>
      <c r="DH126" s="11"/>
      <c r="DI126" s="10"/>
      <c r="DJ126" s="11">
        <v>5</v>
      </c>
      <c r="DK126" s="10" t="s">
        <v>60</v>
      </c>
      <c r="DL126" s="11"/>
      <c r="DM126" s="10"/>
      <c r="DN126" s="11"/>
      <c r="DO126" s="10"/>
      <c r="DP126" s="11"/>
      <c r="DQ126" s="10"/>
      <c r="DR126" s="11"/>
      <c r="DS126" s="10"/>
      <c r="DT126" s="7">
        <v>1</v>
      </c>
      <c r="DU126" s="7">
        <f t="shared" si="106"/>
        <v>2</v>
      </c>
      <c r="DV126" s="11"/>
      <c r="DW126" s="10"/>
      <c r="DX126" s="11"/>
      <c r="DY126" s="10"/>
      <c r="DZ126" s="11"/>
      <c r="EA126" s="10"/>
      <c r="EB126" s="7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07"/>
        <v>0</v>
      </c>
      <c r="EQ126" s="11"/>
      <c r="ER126" s="10"/>
      <c r="ES126" s="11"/>
      <c r="ET126" s="10"/>
      <c r="EU126" s="11"/>
      <c r="EV126" s="10"/>
      <c r="EW126" s="7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08"/>
        <v>0</v>
      </c>
      <c r="FL126" s="11"/>
      <c r="FM126" s="10"/>
      <c r="FN126" s="11"/>
      <c r="FO126" s="10"/>
      <c r="FP126" s="11"/>
      <c r="FQ126" s="10"/>
      <c r="FR126" s="7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09"/>
        <v>0</v>
      </c>
    </row>
    <row r="127" spans="1:188" x14ac:dyDescent="0.25">
      <c r="A127" s="13">
        <v>15</v>
      </c>
      <c r="B127" s="13">
        <v>2</v>
      </c>
      <c r="C127" s="13"/>
      <c r="D127" s="6" t="s">
        <v>254</v>
      </c>
      <c r="E127" s="3" t="s">
        <v>255</v>
      </c>
      <c r="F127" s="6">
        <f t="shared" si="88"/>
        <v>0</v>
      </c>
      <c r="G127" s="6">
        <f t="shared" si="89"/>
        <v>2</v>
      </c>
      <c r="H127" s="6">
        <f t="shared" si="90"/>
        <v>10</v>
      </c>
      <c r="I127" s="6">
        <f t="shared" si="91"/>
        <v>5</v>
      </c>
      <c r="J127" s="6">
        <f t="shared" si="92"/>
        <v>0</v>
      </c>
      <c r="K127" s="6">
        <f t="shared" si="93"/>
        <v>0</v>
      </c>
      <c r="L127" s="6">
        <f t="shared" si="94"/>
        <v>0</v>
      </c>
      <c r="M127" s="6">
        <f t="shared" si="95"/>
        <v>5</v>
      </c>
      <c r="N127" s="6">
        <f t="shared" si="96"/>
        <v>0</v>
      </c>
      <c r="O127" s="6">
        <f t="shared" si="97"/>
        <v>0</v>
      </c>
      <c r="P127" s="6">
        <f t="shared" si="98"/>
        <v>0</v>
      </c>
      <c r="Q127" s="6">
        <f t="shared" si="99"/>
        <v>0</v>
      </c>
      <c r="R127" s="7">
        <f t="shared" si="100"/>
        <v>2</v>
      </c>
      <c r="S127" s="7">
        <f t="shared" si="101"/>
        <v>1</v>
      </c>
      <c r="T127" s="7">
        <v>0.34</v>
      </c>
      <c r="U127" s="11"/>
      <c r="V127" s="10"/>
      <c r="W127" s="11"/>
      <c r="X127" s="10"/>
      <c r="Y127" s="11"/>
      <c r="Z127" s="10"/>
      <c r="AA127" s="7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02"/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03"/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04"/>
        <v>0</v>
      </c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05"/>
        <v>0</v>
      </c>
      <c r="DA127" s="11">
        <v>5</v>
      </c>
      <c r="DB127" s="10" t="s">
        <v>60</v>
      </c>
      <c r="DC127" s="11"/>
      <c r="DD127" s="10"/>
      <c r="DE127" s="11"/>
      <c r="DF127" s="10"/>
      <c r="DG127" s="7">
        <v>1</v>
      </c>
      <c r="DH127" s="11"/>
      <c r="DI127" s="10"/>
      <c r="DJ127" s="11">
        <v>5</v>
      </c>
      <c r="DK127" s="10" t="s">
        <v>60</v>
      </c>
      <c r="DL127" s="11"/>
      <c r="DM127" s="10"/>
      <c r="DN127" s="11"/>
      <c r="DO127" s="10"/>
      <c r="DP127" s="11"/>
      <c r="DQ127" s="10"/>
      <c r="DR127" s="11"/>
      <c r="DS127" s="10"/>
      <c r="DT127" s="7">
        <v>1</v>
      </c>
      <c r="DU127" s="7">
        <f t="shared" si="106"/>
        <v>2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07"/>
        <v>0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08"/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09"/>
        <v>0</v>
      </c>
    </row>
    <row r="128" spans="1:188" x14ac:dyDescent="0.25">
      <c r="A128" s="13">
        <v>15</v>
      </c>
      <c r="B128" s="13">
        <v>2</v>
      </c>
      <c r="C128" s="13"/>
      <c r="D128" s="6" t="s">
        <v>256</v>
      </c>
      <c r="E128" s="3" t="s">
        <v>257</v>
      </c>
      <c r="F128" s="6">
        <f t="shared" si="88"/>
        <v>0</v>
      </c>
      <c r="G128" s="6">
        <f t="shared" si="89"/>
        <v>2</v>
      </c>
      <c r="H128" s="6">
        <f t="shared" si="90"/>
        <v>10</v>
      </c>
      <c r="I128" s="6">
        <f t="shared" si="91"/>
        <v>5</v>
      </c>
      <c r="J128" s="6">
        <f t="shared" si="92"/>
        <v>0</v>
      </c>
      <c r="K128" s="6">
        <f t="shared" si="93"/>
        <v>0</v>
      </c>
      <c r="L128" s="6">
        <f t="shared" si="94"/>
        <v>0</v>
      </c>
      <c r="M128" s="6">
        <f t="shared" si="95"/>
        <v>5</v>
      </c>
      <c r="N128" s="6">
        <f t="shared" si="96"/>
        <v>0</v>
      </c>
      <c r="O128" s="6">
        <f t="shared" si="97"/>
        <v>0</v>
      </c>
      <c r="P128" s="6">
        <f t="shared" si="98"/>
        <v>0</v>
      </c>
      <c r="Q128" s="6">
        <f t="shared" si="99"/>
        <v>0</v>
      </c>
      <c r="R128" s="7">
        <f t="shared" si="100"/>
        <v>2</v>
      </c>
      <c r="S128" s="7">
        <f t="shared" si="101"/>
        <v>1</v>
      </c>
      <c r="T128" s="7">
        <v>0.34</v>
      </c>
      <c r="U128" s="11"/>
      <c r="V128" s="10"/>
      <c r="W128" s="11"/>
      <c r="X128" s="10"/>
      <c r="Y128" s="11"/>
      <c r="Z128" s="10"/>
      <c r="AA128" s="7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02"/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03"/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04"/>
        <v>0</v>
      </c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05"/>
        <v>0</v>
      </c>
      <c r="DA128" s="11">
        <v>5</v>
      </c>
      <c r="DB128" s="10" t="s">
        <v>60</v>
      </c>
      <c r="DC128" s="11"/>
      <c r="DD128" s="10"/>
      <c r="DE128" s="11"/>
      <c r="DF128" s="10"/>
      <c r="DG128" s="7">
        <v>1</v>
      </c>
      <c r="DH128" s="11"/>
      <c r="DI128" s="10"/>
      <c r="DJ128" s="11">
        <v>5</v>
      </c>
      <c r="DK128" s="10" t="s">
        <v>60</v>
      </c>
      <c r="DL128" s="11"/>
      <c r="DM128" s="10"/>
      <c r="DN128" s="11"/>
      <c r="DO128" s="10"/>
      <c r="DP128" s="11"/>
      <c r="DQ128" s="10"/>
      <c r="DR128" s="11"/>
      <c r="DS128" s="10"/>
      <c r="DT128" s="7">
        <v>1</v>
      </c>
      <c r="DU128" s="7">
        <f t="shared" si="106"/>
        <v>2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07"/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08"/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09"/>
        <v>0</v>
      </c>
    </row>
    <row r="129" spans="1:188" x14ac:dyDescent="0.25">
      <c r="A129" s="13">
        <v>15</v>
      </c>
      <c r="B129" s="13">
        <v>2</v>
      </c>
      <c r="C129" s="13"/>
      <c r="D129" s="6" t="s">
        <v>258</v>
      </c>
      <c r="E129" s="3" t="s">
        <v>259</v>
      </c>
      <c r="F129" s="6">
        <f t="shared" si="88"/>
        <v>0</v>
      </c>
      <c r="G129" s="6">
        <f t="shared" si="89"/>
        <v>2</v>
      </c>
      <c r="H129" s="6">
        <f t="shared" si="90"/>
        <v>10</v>
      </c>
      <c r="I129" s="6">
        <f t="shared" si="91"/>
        <v>5</v>
      </c>
      <c r="J129" s="6">
        <f t="shared" si="92"/>
        <v>0</v>
      </c>
      <c r="K129" s="6">
        <f t="shared" si="93"/>
        <v>0</v>
      </c>
      <c r="L129" s="6">
        <f t="shared" si="94"/>
        <v>0</v>
      </c>
      <c r="M129" s="6">
        <f t="shared" si="95"/>
        <v>5</v>
      </c>
      <c r="N129" s="6">
        <f t="shared" si="96"/>
        <v>0</v>
      </c>
      <c r="O129" s="6">
        <f t="shared" si="97"/>
        <v>0</v>
      </c>
      <c r="P129" s="6">
        <f t="shared" si="98"/>
        <v>0</v>
      </c>
      <c r="Q129" s="6">
        <f t="shared" si="99"/>
        <v>0</v>
      </c>
      <c r="R129" s="7">
        <f t="shared" si="100"/>
        <v>2</v>
      </c>
      <c r="S129" s="7">
        <f t="shared" si="101"/>
        <v>1</v>
      </c>
      <c r="T129" s="7">
        <v>0.94</v>
      </c>
      <c r="U129" s="11"/>
      <c r="V129" s="10"/>
      <c r="W129" s="11"/>
      <c r="X129" s="10"/>
      <c r="Y129" s="11"/>
      <c r="Z129" s="10"/>
      <c r="AA129" s="7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02"/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03"/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04"/>
        <v>0</v>
      </c>
      <c r="CF129" s="11"/>
      <c r="CG129" s="10"/>
      <c r="CH129" s="11"/>
      <c r="CI129" s="10"/>
      <c r="CJ129" s="11"/>
      <c r="CK129" s="10"/>
      <c r="CL129" s="7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05"/>
        <v>0</v>
      </c>
      <c r="DA129" s="11">
        <v>5</v>
      </c>
      <c r="DB129" s="10" t="s">
        <v>60</v>
      </c>
      <c r="DC129" s="11"/>
      <c r="DD129" s="10"/>
      <c r="DE129" s="11"/>
      <c r="DF129" s="10"/>
      <c r="DG129" s="7">
        <v>1</v>
      </c>
      <c r="DH129" s="11"/>
      <c r="DI129" s="10"/>
      <c r="DJ129" s="11">
        <v>5</v>
      </c>
      <c r="DK129" s="10" t="s">
        <v>60</v>
      </c>
      <c r="DL129" s="11"/>
      <c r="DM129" s="10"/>
      <c r="DN129" s="11"/>
      <c r="DO129" s="10"/>
      <c r="DP129" s="11"/>
      <c r="DQ129" s="10"/>
      <c r="DR129" s="11"/>
      <c r="DS129" s="10"/>
      <c r="DT129" s="7">
        <v>1</v>
      </c>
      <c r="DU129" s="7">
        <f t="shared" si="106"/>
        <v>2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 t="shared" si="107"/>
        <v>0</v>
      </c>
      <c r="EQ129" s="11"/>
      <c r="ER129" s="10"/>
      <c r="ES129" s="11"/>
      <c r="ET129" s="10"/>
      <c r="EU129" s="11"/>
      <c r="EV129" s="10"/>
      <c r="EW129" s="7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08"/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09"/>
        <v>0</v>
      </c>
    </row>
    <row r="130" spans="1:188" x14ac:dyDescent="0.25">
      <c r="A130" s="13">
        <v>15</v>
      </c>
      <c r="B130" s="13">
        <v>2</v>
      </c>
      <c r="C130" s="13"/>
      <c r="D130" s="6" t="s">
        <v>260</v>
      </c>
      <c r="E130" s="3" t="s">
        <v>261</v>
      </c>
      <c r="F130" s="6">
        <f t="shared" si="88"/>
        <v>0</v>
      </c>
      <c r="G130" s="6">
        <f t="shared" si="89"/>
        <v>2</v>
      </c>
      <c r="H130" s="6">
        <f t="shared" si="90"/>
        <v>10</v>
      </c>
      <c r="I130" s="6">
        <f t="shared" si="91"/>
        <v>5</v>
      </c>
      <c r="J130" s="6">
        <f t="shared" si="92"/>
        <v>0</v>
      </c>
      <c r="K130" s="6">
        <f t="shared" si="93"/>
        <v>0</v>
      </c>
      <c r="L130" s="6">
        <f t="shared" si="94"/>
        <v>0</v>
      </c>
      <c r="M130" s="6">
        <f t="shared" si="95"/>
        <v>5</v>
      </c>
      <c r="N130" s="6">
        <f t="shared" si="96"/>
        <v>0</v>
      </c>
      <c r="O130" s="6">
        <f t="shared" si="97"/>
        <v>0</v>
      </c>
      <c r="P130" s="6">
        <f t="shared" si="98"/>
        <v>0</v>
      </c>
      <c r="Q130" s="6">
        <f t="shared" si="99"/>
        <v>0</v>
      </c>
      <c r="R130" s="7">
        <f t="shared" si="100"/>
        <v>2</v>
      </c>
      <c r="S130" s="7">
        <f t="shared" si="101"/>
        <v>1</v>
      </c>
      <c r="T130" s="7">
        <v>0.6</v>
      </c>
      <c r="U130" s="11"/>
      <c r="V130" s="10"/>
      <c r="W130" s="11"/>
      <c r="X130" s="10"/>
      <c r="Y130" s="11"/>
      <c r="Z130" s="10"/>
      <c r="AA130" s="7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 t="shared" si="102"/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 t="shared" si="103"/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 t="shared" si="104"/>
        <v>0</v>
      </c>
      <c r="CF130" s="11"/>
      <c r="CG130" s="10"/>
      <c r="CH130" s="11"/>
      <c r="CI130" s="10"/>
      <c r="CJ130" s="11"/>
      <c r="CK130" s="10"/>
      <c r="CL130" s="7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 t="shared" si="105"/>
        <v>0</v>
      </c>
      <c r="DA130" s="11">
        <v>5</v>
      </c>
      <c r="DB130" s="10" t="s">
        <v>60</v>
      </c>
      <c r="DC130" s="11"/>
      <c r="DD130" s="10"/>
      <c r="DE130" s="11"/>
      <c r="DF130" s="10"/>
      <c r="DG130" s="7">
        <v>1</v>
      </c>
      <c r="DH130" s="11"/>
      <c r="DI130" s="10"/>
      <c r="DJ130" s="11">
        <v>5</v>
      </c>
      <c r="DK130" s="10" t="s">
        <v>60</v>
      </c>
      <c r="DL130" s="11"/>
      <c r="DM130" s="10"/>
      <c r="DN130" s="11"/>
      <c r="DO130" s="10"/>
      <c r="DP130" s="11"/>
      <c r="DQ130" s="10"/>
      <c r="DR130" s="11"/>
      <c r="DS130" s="10"/>
      <c r="DT130" s="7">
        <v>1</v>
      </c>
      <c r="DU130" s="7">
        <f t="shared" si="106"/>
        <v>2</v>
      </c>
      <c r="DV130" s="11"/>
      <c r="DW130" s="10"/>
      <c r="DX130" s="11"/>
      <c r="DY130" s="10"/>
      <c r="DZ130" s="11"/>
      <c r="EA130" s="10"/>
      <c r="EB130" s="7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 t="shared" si="107"/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 t="shared" si="108"/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 t="shared" si="109"/>
        <v>0</v>
      </c>
    </row>
    <row r="131" spans="1:188" x14ac:dyDescent="0.25">
      <c r="A131" s="13">
        <v>15</v>
      </c>
      <c r="B131" s="13">
        <v>2</v>
      </c>
      <c r="C131" s="13"/>
      <c r="D131" s="6" t="s">
        <v>262</v>
      </c>
      <c r="E131" s="3" t="s">
        <v>263</v>
      </c>
      <c r="F131" s="6">
        <f t="shared" si="88"/>
        <v>0</v>
      </c>
      <c r="G131" s="6">
        <f t="shared" si="89"/>
        <v>2</v>
      </c>
      <c r="H131" s="6">
        <f t="shared" si="90"/>
        <v>10</v>
      </c>
      <c r="I131" s="6">
        <f t="shared" si="91"/>
        <v>5</v>
      </c>
      <c r="J131" s="6">
        <f t="shared" si="92"/>
        <v>0</v>
      </c>
      <c r="K131" s="6">
        <f t="shared" si="93"/>
        <v>0</v>
      </c>
      <c r="L131" s="6">
        <f t="shared" si="94"/>
        <v>0</v>
      </c>
      <c r="M131" s="6">
        <f t="shared" si="95"/>
        <v>5</v>
      </c>
      <c r="N131" s="6">
        <f t="shared" si="96"/>
        <v>0</v>
      </c>
      <c r="O131" s="6">
        <f t="shared" si="97"/>
        <v>0</v>
      </c>
      <c r="P131" s="6">
        <f t="shared" si="98"/>
        <v>0</v>
      </c>
      <c r="Q131" s="6">
        <f t="shared" si="99"/>
        <v>0</v>
      </c>
      <c r="R131" s="7">
        <f t="shared" si="100"/>
        <v>2</v>
      </c>
      <c r="S131" s="7">
        <f t="shared" si="101"/>
        <v>1</v>
      </c>
      <c r="T131" s="7">
        <v>0.34</v>
      </c>
      <c r="U131" s="11"/>
      <c r="V131" s="10"/>
      <c r="W131" s="11"/>
      <c r="X131" s="10"/>
      <c r="Y131" s="11"/>
      <c r="Z131" s="10"/>
      <c r="AA131" s="7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 t="shared" si="102"/>
        <v>0</v>
      </c>
      <c r="AP131" s="11"/>
      <c r="AQ131" s="10"/>
      <c r="AR131" s="11"/>
      <c r="AS131" s="10"/>
      <c r="AT131" s="11"/>
      <c r="AU131" s="10"/>
      <c r="AV131" s="7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 t="shared" si="103"/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 t="shared" si="104"/>
        <v>0</v>
      </c>
      <c r="CF131" s="11"/>
      <c r="CG131" s="10"/>
      <c r="CH131" s="11"/>
      <c r="CI131" s="10"/>
      <c r="CJ131" s="11"/>
      <c r="CK131" s="10"/>
      <c r="CL131" s="7"/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 t="shared" si="105"/>
        <v>0</v>
      </c>
      <c r="DA131" s="11">
        <v>5</v>
      </c>
      <c r="DB131" s="10" t="s">
        <v>60</v>
      </c>
      <c r="DC131" s="11"/>
      <c r="DD131" s="10"/>
      <c r="DE131" s="11"/>
      <c r="DF131" s="10"/>
      <c r="DG131" s="7">
        <v>1</v>
      </c>
      <c r="DH131" s="11"/>
      <c r="DI131" s="10"/>
      <c r="DJ131" s="11">
        <v>5</v>
      </c>
      <c r="DK131" s="10" t="s">
        <v>60</v>
      </c>
      <c r="DL131" s="11"/>
      <c r="DM131" s="10"/>
      <c r="DN131" s="11"/>
      <c r="DO131" s="10"/>
      <c r="DP131" s="11"/>
      <c r="DQ131" s="10"/>
      <c r="DR131" s="11"/>
      <c r="DS131" s="10"/>
      <c r="DT131" s="7">
        <v>1</v>
      </c>
      <c r="DU131" s="7">
        <f t="shared" si="106"/>
        <v>2</v>
      </c>
      <c r="DV131" s="11"/>
      <c r="DW131" s="10"/>
      <c r="DX131" s="11"/>
      <c r="DY131" s="10"/>
      <c r="DZ131" s="11"/>
      <c r="EA131" s="10"/>
      <c r="EB131" s="7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 t="shared" si="107"/>
        <v>0</v>
      </c>
      <c r="EQ131" s="11"/>
      <c r="ER131" s="10"/>
      <c r="ES131" s="11"/>
      <c r="ET131" s="10"/>
      <c r="EU131" s="11"/>
      <c r="EV131" s="10"/>
      <c r="EW131" s="7"/>
      <c r="EX131" s="11"/>
      <c r="EY131" s="10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 t="shared" si="108"/>
        <v>0</v>
      </c>
      <c r="FL131" s="11"/>
      <c r="FM131" s="10"/>
      <c r="FN131" s="11"/>
      <c r="FO131" s="10"/>
      <c r="FP131" s="11"/>
      <c r="FQ131" s="10"/>
      <c r="FR131" s="7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 t="shared" si="109"/>
        <v>0</v>
      </c>
    </row>
    <row r="132" spans="1:188" x14ac:dyDescent="0.25">
      <c r="A132" s="13">
        <v>16</v>
      </c>
      <c r="B132" s="13">
        <v>1</v>
      </c>
      <c r="C132" s="13"/>
      <c r="D132" s="6" t="s">
        <v>264</v>
      </c>
      <c r="E132" s="3" t="s">
        <v>265</v>
      </c>
      <c r="F132" s="6">
        <f t="shared" si="88"/>
        <v>0</v>
      </c>
      <c r="G132" s="6">
        <f t="shared" si="89"/>
        <v>3</v>
      </c>
      <c r="H132" s="6">
        <f t="shared" si="90"/>
        <v>10</v>
      </c>
      <c r="I132" s="6">
        <f t="shared" si="91"/>
        <v>4</v>
      </c>
      <c r="J132" s="6">
        <f t="shared" si="92"/>
        <v>4</v>
      </c>
      <c r="K132" s="6">
        <f t="shared" si="93"/>
        <v>0</v>
      </c>
      <c r="L132" s="6">
        <f t="shared" si="94"/>
        <v>0</v>
      </c>
      <c r="M132" s="6">
        <f t="shared" si="95"/>
        <v>2</v>
      </c>
      <c r="N132" s="6">
        <f t="shared" si="96"/>
        <v>0</v>
      </c>
      <c r="O132" s="6">
        <f t="shared" si="97"/>
        <v>0</v>
      </c>
      <c r="P132" s="6">
        <f t="shared" si="98"/>
        <v>0</v>
      </c>
      <c r="Q132" s="6">
        <f t="shared" si="99"/>
        <v>0</v>
      </c>
      <c r="R132" s="7">
        <f t="shared" si="100"/>
        <v>2</v>
      </c>
      <c r="S132" s="7">
        <f t="shared" si="101"/>
        <v>0.4</v>
      </c>
      <c r="T132" s="7">
        <v>0.32700000000000001</v>
      </c>
      <c r="U132" s="11"/>
      <c r="V132" s="10"/>
      <c r="W132" s="11"/>
      <c r="X132" s="10"/>
      <c r="Y132" s="11"/>
      <c r="Z132" s="10"/>
      <c r="AA132" s="7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 t="shared" si="102"/>
        <v>0</v>
      </c>
      <c r="AP132" s="11"/>
      <c r="AQ132" s="10"/>
      <c r="AR132" s="11"/>
      <c r="AS132" s="10"/>
      <c r="AT132" s="11"/>
      <c r="AU132" s="10"/>
      <c r="AV132" s="7"/>
      <c r="AW132" s="11"/>
      <c r="AX132" s="10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 t="shared" si="103"/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 t="shared" si="104"/>
        <v>0</v>
      </c>
      <c r="CF132" s="11"/>
      <c r="CG132" s="10"/>
      <c r="CH132" s="11"/>
      <c r="CI132" s="10"/>
      <c r="CJ132" s="11"/>
      <c r="CK132" s="10"/>
      <c r="CL132" s="7"/>
      <c r="CM132" s="11"/>
      <c r="CN132" s="10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 t="shared" si="105"/>
        <v>0</v>
      </c>
      <c r="DA132" s="11">
        <v>4</v>
      </c>
      <c r="DB132" s="10" t="s">
        <v>60</v>
      </c>
      <c r="DC132" s="11">
        <v>4</v>
      </c>
      <c r="DD132" s="10" t="s">
        <v>60</v>
      </c>
      <c r="DE132" s="11"/>
      <c r="DF132" s="10"/>
      <c r="DG132" s="7">
        <v>1.6</v>
      </c>
      <c r="DH132" s="11"/>
      <c r="DI132" s="10"/>
      <c r="DJ132" s="11">
        <v>2</v>
      </c>
      <c r="DK132" s="10" t="s">
        <v>60</v>
      </c>
      <c r="DL132" s="11"/>
      <c r="DM132" s="10"/>
      <c r="DN132" s="11"/>
      <c r="DO132" s="10"/>
      <c r="DP132" s="11"/>
      <c r="DQ132" s="10"/>
      <c r="DR132" s="11"/>
      <c r="DS132" s="10"/>
      <c r="DT132" s="7">
        <v>0.4</v>
      </c>
      <c r="DU132" s="7">
        <f t="shared" si="106"/>
        <v>2</v>
      </c>
      <c r="DV132" s="11"/>
      <c r="DW132" s="10"/>
      <c r="DX132" s="11"/>
      <c r="DY132" s="10"/>
      <c r="DZ132" s="11"/>
      <c r="EA132" s="10"/>
      <c r="EB132" s="7"/>
      <c r="EC132" s="11"/>
      <c r="ED132" s="10"/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 t="shared" si="107"/>
        <v>0</v>
      </c>
      <c r="EQ132" s="11"/>
      <c r="ER132" s="10"/>
      <c r="ES132" s="11"/>
      <c r="ET132" s="10"/>
      <c r="EU132" s="11"/>
      <c r="EV132" s="10"/>
      <c r="EW132" s="7"/>
      <c r="EX132" s="11"/>
      <c r="EY132" s="10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 t="shared" si="108"/>
        <v>0</v>
      </c>
      <c r="FL132" s="11"/>
      <c r="FM132" s="10"/>
      <c r="FN132" s="11"/>
      <c r="FO132" s="10"/>
      <c r="FP132" s="11"/>
      <c r="FQ132" s="10"/>
      <c r="FR132" s="7"/>
      <c r="FS132" s="11"/>
      <c r="FT132" s="10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 t="shared" si="109"/>
        <v>0</v>
      </c>
    </row>
    <row r="133" spans="1:188" x14ac:dyDescent="0.25">
      <c r="A133" s="13">
        <v>16</v>
      </c>
      <c r="B133" s="13">
        <v>1</v>
      </c>
      <c r="C133" s="13"/>
      <c r="D133" s="6" t="s">
        <v>266</v>
      </c>
      <c r="E133" s="3" t="s">
        <v>267</v>
      </c>
      <c r="F133" s="6">
        <f t="shared" ref="F133:F164" si="110">COUNTIF(U133:GD133,"e")</f>
        <v>0</v>
      </c>
      <c r="G133" s="6">
        <f t="shared" ref="G133:G164" si="111">COUNTIF(U133:GD133,"z")</f>
        <v>3</v>
      </c>
      <c r="H133" s="6">
        <f t="shared" ref="H133:H164" si="112">SUM(I133:Q133)</f>
        <v>10</v>
      </c>
      <c r="I133" s="6">
        <f t="shared" ref="I133:I164" si="113">U133+AP133+BK133+CF133+DA133+DV133+EQ133+FL133</f>
        <v>4</v>
      </c>
      <c r="J133" s="6">
        <f t="shared" ref="J133:J164" si="114">W133+AR133+BM133+CH133+DC133+DX133+ES133+FN133</f>
        <v>4</v>
      </c>
      <c r="K133" s="6">
        <f t="shared" ref="K133:K164" si="115">Y133+AT133+BO133+CJ133+DE133+DZ133+EU133+FP133</f>
        <v>0</v>
      </c>
      <c r="L133" s="6">
        <f t="shared" ref="L133:L164" si="116">AB133+AW133+BR133+CM133+DH133+EC133+EX133+FS133</f>
        <v>0</v>
      </c>
      <c r="M133" s="6">
        <f t="shared" ref="M133:M164" si="117">AD133+AY133+BT133+CO133+DJ133+EE133+EZ133+FU133</f>
        <v>2</v>
      </c>
      <c r="N133" s="6">
        <f t="shared" ref="N133:N164" si="118">AF133+BA133+BV133+CQ133+DL133+EG133+FB133+FW133</f>
        <v>0</v>
      </c>
      <c r="O133" s="6">
        <f t="shared" ref="O133:O164" si="119">AH133+BC133+BX133+CS133+DN133+EI133+FD133+FY133</f>
        <v>0</v>
      </c>
      <c r="P133" s="6">
        <f t="shared" ref="P133:P164" si="120">AJ133+BE133+BZ133+CU133+DP133+EK133+FF133+GA133</f>
        <v>0</v>
      </c>
      <c r="Q133" s="6">
        <f t="shared" ref="Q133:Q164" si="121">AL133+BG133+CB133+CW133+DR133+EM133+FH133+GC133</f>
        <v>0</v>
      </c>
      <c r="R133" s="7">
        <f t="shared" ref="R133:R164" si="122">AO133+BJ133+CE133+CZ133+DU133+EP133+FK133+GF133</f>
        <v>2</v>
      </c>
      <c r="S133" s="7">
        <f t="shared" ref="S133:S164" si="123">AN133+BI133+CD133+CY133+DT133+EO133+FJ133+GE133</f>
        <v>0.4</v>
      </c>
      <c r="T133" s="7">
        <v>0.32700000000000001</v>
      </c>
      <c r="U133" s="11"/>
      <c r="V133" s="10"/>
      <c r="W133" s="11"/>
      <c r="X133" s="10"/>
      <c r="Y133" s="11"/>
      <c r="Z133" s="10"/>
      <c r="AA133" s="7"/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 t="shared" ref="AO133:AO164" si="124">AA133+AN133</f>
        <v>0</v>
      </c>
      <c r="AP133" s="11"/>
      <c r="AQ133" s="10"/>
      <c r="AR133" s="11"/>
      <c r="AS133" s="10"/>
      <c r="AT133" s="11"/>
      <c r="AU133" s="10"/>
      <c r="AV133" s="7"/>
      <c r="AW133" s="11"/>
      <c r="AX133" s="10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 t="shared" ref="BJ133:BJ164" si="125">AV133+BI133</f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 t="shared" ref="CE133:CE164" si="126">BQ133+CD133</f>
        <v>0</v>
      </c>
      <c r="CF133" s="11"/>
      <c r="CG133" s="10"/>
      <c r="CH133" s="11"/>
      <c r="CI133" s="10"/>
      <c r="CJ133" s="11"/>
      <c r="CK133" s="10"/>
      <c r="CL133" s="7"/>
      <c r="CM133" s="11"/>
      <c r="CN133" s="10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 t="shared" ref="CZ133:CZ164" si="127">CL133+CY133</f>
        <v>0</v>
      </c>
      <c r="DA133" s="11">
        <v>4</v>
      </c>
      <c r="DB133" s="10" t="s">
        <v>60</v>
      </c>
      <c r="DC133" s="11">
        <v>4</v>
      </c>
      <c r="DD133" s="10" t="s">
        <v>60</v>
      </c>
      <c r="DE133" s="11"/>
      <c r="DF133" s="10"/>
      <c r="DG133" s="7">
        <v>1.6</v>
      </c>
      <c r="DH133" s="11"/>
      <c r="DI133" s="10"/>
      <c r="DJ133" s="11">
        <v>2</v>
      </c>
      <c r="DK133" s="10" t="s">
        <v>60</v>
      </c>
      <c r="DL133" s="11"/>
      <c r="DM133" s="10"/>
      <c r="DN133" s="11"/>
      <c r="DO133" s="10"/>
      <c r="DP133" s="11"/>
      <c r="DQ133" s="10"/>
      <c r="DR133" s="11"/>
      <c r="DS133" s="10"/>
      <c r="DT133" s="7">
        <v>0.4</v>
      </c>
      <c r="DU133" s="7">
        <f t="shared" ref="DU133:DU164" si="128">DG133+DT133</f>
        <v>2</v>
      </c>
      <c r="DV133" s="11"/>
      <c r="DW133" s="10"/>
      <c r="DX133" s="11"/>
      <c r="DY133" s="10"/>
      <c r="DZ133" s="11"/>
      <c r="EA133" s="10"/>
      <c r="EB133" s="7"/>
      <c r="EC133" s="11"/>
      <c r="ED133" s="10"/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 t="shared" ref="EP133:EP164" si="129">EB133+EO133</f>
        <v>0</v>
      </c>
      <c r="EQ133" s="11"/>
      <c r="ER133" s="10"/>
      <c r="ES133" s="11"/>
      <c r="ET133" s="10"/>
      <c r="EU133" s="11"/>
      <c r="EV133" s="10"/>
      <c r="EW133" s="7"/>
      <c r="EX133" s="11"/>
      <c r="EY133" s="10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 t="shared" ref="FK133:FK164" si="130">EW133+FJ133</f>
        <v>0</v>
      </c>
      <c r="FL133" s="11"/>
      <c r="FM133" s="10"/>
      <c r="FN133" s="11"/>
      <c r="FO133" s="10"/>
      <c r="FP133" s="11"/>
      <c r="FQ133" s="10"/>
      <c r="FR133" s="7"/>
      <c r="FS133" s="11"/>
      <c r="FT133" s="10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 t="shared" ref="GF133:GF164" si="131">FR133+GE133</f>
        <v>0</v>
      </c>
    </row>
    <row r="134" spans="1:188" x14ac:dyDescent="0.25">
      <c r="A134" s="13">
        <v>16</v>
      </c>
      <c r="B134" s="13">
        <v>1</v>
      </c>
      <c r="C134" s="13"/>
      <c r="D134" s="6" t="s">
        <v>268</v>
      </c>
      <c r="E134" s="3" t="s">
        <v>269</v>
      </c>
      <c r="F134" s="6">
        <f t="shared" si="110"/>
        <v>0</v>
      </c>
      <c r="G134" s="6">
        <f t="shared" si="111"/>
        <v>3</v>
      </c>
      <c r="H134" s="6">
        <f t="shared" si="112"/>
        <v>10</v>
      </c>
      <c r="I134" s="6">
        <f t="shared" si="113"/>
        <v>4</v>
      </c>
      <c r="J134" s="6">
        <f t="shared" si="114"/>
        <v>4</v>
      </c>
      <c r="K134" s="6">
        <f t="shared" si="115"/>
        <v>0</v>
      </c>
      <c r="L134" s="6">
        <f t="shared" si="116"/>
        <v>0</v>
      </c>
      <c r="M134" s="6">
        <f t="shared" si="117"/>
        <v>2</v>
      </c>
      <c r="N134" s="6">
        <f t="shared" si="118"/>
        <v>0</v>
      </c>
      <c r="O134" s="6">
        <f t="shared" si="119"/>
        <v>0</v>
      </c>
      <c r="P134" s="6">
        <f t="shared" si="120"/>
        <v>0</v>
      </c>
      <c r="Q134" s="6">
        <f t="shared" si="121"/>
        <v>0</v>
      </c>
      <c r="R134" s="7">
        <f t="shared" si="122"/>
        <v>2</v>
      </c>
      <c r="S134" s="7">
        <f t="shared" si="123"/>
        <v>0.4</v>
      </c>
      <c r="T134" s="7">
        <v>0.59699999999999998</v>
      </c>
      <c r="U134" s="11"/>
      <c r="V134" s="10"/>
      <c r="W134" s="11"/>
      <c r="X134" s="10"/>
      <c r="Y134" s="11"/>
      <c r="Z134" s="10"/>
      <c r="AA134" s="7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 t="shared" si="124"/>
        <v>0</v>
      </c>
      <c r="AP134" s="11"/>
      <c r="AQ134" s="10"/>
      <c r="AR134" s="11"/>
      <c r="AS134" s="10"/>
      <c r="AT134" s="11"/>
      <c r="AU134" s="10"/>
      <c r="AV134" s="7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 t="shared" si="125"/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 t="shared" si="126"/>
        <v>0</v>
      </c>
      <c r="CF134" s="11"/>
      <c r="CG134" s="10"/>
      <c r="CH134" s="11"/>
      <c r="CI134" s="10"/>
      <c r="CJ134" s="11"/>
      <c r="CK134" s="10"/>
      <c r="CL134" s="7"/>
      <c r="CM134" s="11"/>
      <c r="CN134" s="10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 t="shared" si="127"/>
        <v>0</v>
      </c>
      <c r="DA134" s="11">
        <v>4</v>
      </c>
      <c r="DB134" s="10" t="s">
        <v>60</v>
      </c>
      <c r="DC134" s="11">
        <v>4</v>
      </c>
      <c r="DD134" s="10" t="s">
        <v>60</v>
      </c>
      <c r="DE134" s="11"/>
      <c r="DF134" s="10"/>
      <c r="DG134" s="7">
        <v>1.6</v>
      </c>
      <c r="DH134" s="11"/>
      <c r="DI134" s="10"/>
      <c r="DJ134" s="11">
        <v>2</v>
      </c>
      <c r="DK134" s="10" t="s">
        <v>60</v>
      </c>
      <c r="DL134" s="11"/>
      <c r="DM134" s="10"/>
      <c r="DN134" s="11"/>
      <c r="DO134" s="10"/>
      <c r="DP134" s="11"/>
      <c r="DQ134" s="10"/>
      <c r="DR134" s="11"/>
      <c r="DS134" s="10"/>
      <c r="DT134" s="7">
        <v>0.4</v>
      </c>
      <c r="DU134" s="7">
        <f t="shared" si="128"/>
        <v>2</v>
      </c>
      <c r="DV134" s="11"/>
      <c r="DW134" s="10"/>
      <c r="DX134" s="11"/>
      <c r="DY134" s="10"/>
      <c r="DZ134" s="11"/>
      <c r="EA134" s="10"/>
      <c r="EB134" s="7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 t="shared" si="129"/>
        <v>0</v>
      </c>
      <c r="EQ134" s="11"/>
      <c r="ER134" s="10"/>
      <c r="ES134" s="11"/>
      <c r="ET134" s="10"/>
      <c r="EU134" s="11"/>
      <c r="EV134" s="10"/>
      <c r="EW134" s="7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 t="shared" si="130"/>
        <v>0</v>
      </c>
      <c r="FL134" s="11"/>
      <c r="FM134" s="10"/>
      <c r="FN134" s="11"/>
      <c r="FO134" s="10"/>
      <c r="FP134" s="11"/>
      <c r="FQ134" s="10"/>
      <c r="FR134" s="7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 t="shared" si="131"/>
        <v>0</v>
      </c>
    </row>
    <row r="135" spans="1:188" x14ac:dyDescent="0.25">
      <c r="A135" s="13">
        <v>16</v>
      </c>
      <c r="B135" s="13">
        <v>1</v>
      </c>
      <c r="C135" s="13"/>
      <c r="D135" s="6" t="s">
        <v>270</v>
      </c>
      <c r="E135" s="3" t="s">
        <v>271</v>
      </c>
      <c r="F135" s="6">
        <f t="shared" si="110"/>
        <v>0</v>
      </c>
      <c r="G135" s="6">
        <f t="shared" si="111"/>
        <v>3</v>
      </c>
      <c r="H135" s="6">
        <f t="shared" si="112"/>
        <v>10</v>
      </c>
      <c r="I135" s="6">
        <f t="shared" si="113"/>
        <v>4</v>
      </c>
      <c r="J135" s="6">
        <f t="shared" si="114"/>
        <v>4</v>
      </c>
      <c r="K135" s="6">
        <f t="shared" si="115"/>
        <v>0</v>
      </c>
      <c r="L135" s="6">
        <f t="shared" si="116"/>
        <v>0</v>
      </c>
      <c r="M135" s="6">
        <f t="shared" si="117"/>
        <v>2</v>
      </c>
      <c r="N135" s="6">
        <f t="shared" si="118"/>
        <v>0</v>
      </c>
      <c r="O135" s="6">
        <f t="shared" si="119"/>
        <v>0</v>
      </c>
      <c r="P135" s="6">
        <f t="shared" si="120"/>
        <v>0</v>
      </c>
      <c r="Q135" s="6">
        <f t="shared" si="121"/>
        <v>0</v>
      </c>
      <c r="R135" s="7">
        <f t="shared" si="122"/>
        <v>2</v>
      </c>
      <c r="S135" s="7">
        <f t="shared" si="123"/>
        <v>0.4</v>
      </c>
      <c r="T135" s="7">
        <v>0.66</v>
      </c>
      <c r="U135" s="11"/>
      <c r="V135" s="10"/>
      <c r="W135" s="11"/>
      <c r="X135" s="10"/>
      <c r="Y135" s="11"/>
      <c r="Z135" s="10"/>
      <c r="AA135" s="7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 t="shared" si="124"/>
        <v>0</v>
      </c>
      <c r="AP135" s="11"/>
      <c r="AQ135" s="10"/>
      <c r="AR135" s="11"/>
      <c r="AS135" s="10"/>
      <c r="AT135" s="11"/>
      <c r="AU135" s="10"/>
      <c r="AV135" s="7"/>
      <c r="AW135" s="11"/>
      <c r="AX135" s="10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 t="shared" si="125"/>
        <v>0</v>
      </c>
      <c r="BK135" s="11"/>
      <c r="BL135" s="10"/>
      <c r="BM135" s="11"/>
      <c r="BN135" s="10"/>
      <c r="BO135" s="11"/>
      <c r="BP135" s="10"/>
      <c r="BQ135" s="7"/>
      <c r="BR135" s="11"/>
      <c r="BS135" s="10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 t="shared" si="126"/>
        <v>0</v>
      </c>
      <c r="CF135" s="11"/>
      <c r="CG135" s="10"/>
      <c r="CH135" s="11"/>
      <c r="CI135" s="10"/>
      <c r="CJ135" s="11"/>
      <c r="CK135" s="10"/>
      <c r="CL135" s="7"/>
      <c r="CM135" s="11"/>
      <c r="CN135" s="10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 t="shared" si="127"/>
        <v>0</v>
      </c>
      <c r="DA135" s="11">
        <v>4</v>
      </c>
      <c r="DB135" s="10" t="s">
        <v>60</v>
      </c>
      <c r="DC135" s="11">
        <v>4</v>
      </c>
      <c r="DD135" s="10" t="s">
        <v>60</v>
      </c>
      <c r="DE135" s="11"/>
      <c r="DF135" s="10"/>
      <c r="DG135" s="7">
        <v>1.6</v>
      </c>
      <c r="DH135" s="11"/>
      <c r="DI135" s="10"/>
      <c r="DJ135" s="11">
        <v>2</v>
      </c>
      <c r="DK135" s="10" t="s">
        <v>60</v>
      </c>
      <c r="DL135" s="11"/>
      <c r="DM135" s="10"/>
      <c r="DN135" s="11"/>
      <c r="DO135" s="10"/>
      <c r="DP135" s="11"/>
      <c r="DQ135" s="10"/>
      <c r="DR135" s="11"/>
      <c r="DS135" s="10"/>
      <c r="DT135" s="7">
        <v>0.4</v>
      </c>
      <c r="DU135" s="7">
        <f t="shared" si="128"/>
        <v>2</v>
      </c>
      <c r="DV135" s="11"/>
      <c r="DW135" s="10"/>
      <c r="DX135" s="11"/>
      <c r="DY135" s="10"/>
      <c r="DZ135" s="11"/>
      <c r="EA135" s="10"/>
      <c r="EB135" s="7"/>
      <c r="EC135" s="11"/>
      <c r="ED135" s="10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 t="shared" si="129"/>
        <v>0</v>
      </c>
      <c r="EQ135" s="11"/>
      <c r="ER135" s="10"/>
      <c r="ES135" s="11"/>
      <c r="ET135" s="10"/>
      <c r="EU135" s="11"/>
      <c r="EV135" s="10"/>
      <c r="EW135" s="7"/>
      <c r="EX135" s="11"/>
      <c r="EY135" s="10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 t="shared" si="130"/>
        <v>0</v>
      </c>
      <c r="FL135" s="11"/>
      <c r="FM135" s="10"/>
      <c r="FN135" s="11"/>
      <c r="FO135" s="10"/>
      <c r="FP135" s="11"/>
      <c r="FQ135" s="10"/>
      <c r="FR135" s="7"/>
      <c r="FS135" s="11"/>
      <c r="FT135" s="10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 t="shared" si="131"/>
        <v>0</v>
      </c>
    </row>
    <row r="136" spans="1:188" x14ac:dyDescent="0.25">
      <c r="A136" s="13">
        <v>18</v>
      </c>
      <c r="B136" s="13">
        <v>1</v>
      </c>
      <c r="C136" s="13"/>
      <c r="D136" s="6" t="s">
        <v>272</v>
      </c>
      <c r="E136" s="3" t="s">
        <v>273</v>
      </c>
      <c r="F136" s="6">
        <f t="shared" si="110"/>
        <v>0</v>
      </c>
      <c r="G136" s="6">
        <f t="shared" si="111"/>
        <v>2</v>
      </c>
      <c r="H136" s="6">
        <f t="shared" si="112"/>
        <v>12</v>
      </c>
      <c r="I136" s="6">
        <f t="shared" si="113"/>
        <v>6</v>
      </c>
      <c r="J136" s="6">
        <f t="shared" si="114"/>
        <v>0</v>
      </c>
      <c r="K136" s="6">
        <f t="shared" si="115"/>
        <v>0</v>
      </c>
      <c r="L136" s="6">
        <f t="shared" si="116"/>
        <v>0</v>
      </c>
      <c r="M136" s="6">
        <f t="shared" si="117"/>
        <v>6</v>
      </c>
      <c r="N136" s="6">
        <f t="shared" si="118"/>
        <v>0</v>
      </c>
      <c r="O136" s="6">
        <f t="shared" si="119"/>
        <v>0</v>
      </c>
      <c r="P136" s="6">
        <f t="shared" si="120"/>
        <v>0</v>
      </c>
      <c r="Q136" s="6">
        <f t="shared" si="121"/>
        <v>0</v>
      </c>
      <c r="R136" s="7">
        <f t="shared" si="122"/>
        <v>2</v>
      </c>
      <c r="S136" s="7">
        <f t="shared" si="123"/>
        <v>1</v>
      </c>
      <c r="T136" s="7">
        <v>0.66</v>
      </c>
      <c r="U136" s="11"/>
      <c r="V136" s="10"/>
      <c r="W136" s="11"/>
      <c r="X136" s="10"/>
      <c r="Y136" s="11"/>
      <c r="Z136" s="10"/>
      <c r="AA136" s="7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 t="shared" si="124"/>
        <v>0</v>
      </c>
      <c r="AP136" s="11"/>
      <c r="AQ136" s="10"/>
      <c r="AR136" s="11"/>
      <c r="AS136" s="10"/>
      <c r="AT136" s="11"/>
      <c r="AU136" s="10"/>
      <c r="AV136" s="7"/>
      <c r="AW136" s="11"/>
      <c r="AX136" s="10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 t="shared" si="125"/>
        <v>0</v>
      </c>
      <c r="BK136" s="11"/>
      <c r="BL136" s="10"/>
      <c r="BM136" s="11"/>
      <c r="BN136" s="10"/>
      <c r="BO136" s="11"/>
      <c r="BP136" s="10"/>
      <c r="BQ136" s="7"/>
      <c r="BR136" s="11"/>
      <c r="BS136" s="10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 t="shared" si="126"/>
        <v>0</v>
      </c>
      <c r="CF136" s="11"/>
      <c r="CG136" s="10"/>
      <c r="CH136" s="11"/>
      <c r="CI136" s="10"/>
      <c r="CJ136" s="11"/>
      <c r="CK136" s="10"/>
      <c r="CL136" s="7"/>
      <c r="CM136" s="11"/>
      <c r="CN136" s="10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 t="shared" si="127"/>
        <v>0</v>
      </c>
      <c r="DA136" s="11"/>
      <c r="DB136" s="10"/>
      <c r="DC136" s="11"/>
      <c r="DD136" s="10"/>
      <c r="DE136" s="11"/>
      <c r="DF136" s="10"/>
      <c r="DG136" s="7"/>
      <c r="DH136" s="11"/>
      <c r="DI136" s="10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 t="shared" si="128"/>
        <v>0</v>
      </c>
      <c r="DV136" s="11"/>
      <c r="DW136" s="10"/>
      <c r="DX136" s="11"/>
      <c r="DY136" s="10"/>
      <c r="DZ136" s="11"/>
      <c r="EA136" s="10"/>
      <c r="EB136" s="7"/>
      <c r="EC136" s="11"/>
      <c r="ED136" s="10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 t="shared" si="129"/>
        <v>0</v>
      </c>
      <c r="EQ136" s="11">
        <v>6</v>
      </c>
      <c r="ER136" s="10" t="s">
        <v>60</v>
      </c>
      <c r="ES136" s="11"/>
      <c r="ET136" s="10"/>
      <c r="EU136" s="11"/>
      <c r="EV136" s="10"/>
      <c r="EW136" s="7">
        <v>1</v>
      </c>
      <c r="EX136" s="11"/>
      <c r="EY136" s="10"/>
      <c r="EZ136" s="11">
        <v>6</v>
      </c>
      <c r="FA136" s="10" t="s">
        <v>60</v>
      </c>
      <c r="FB136" s="11"/>
      <c r="FC136" s="10"/>
      <c r="FD136" s="11"/>
      <c r="FE136" s="10"/>
      <c r="FF136" s="11"/>
      <c r="FG136" s="10"/>
      <c r="FH136" s="11"/>
      <c r="FI136" s="10"/>
      <c r="FJ136" s="7">
        <v>1</v>
      </c>
      <c r="FK136" s="7">
        <f t="shared" si="130"/>
        <v>2</v>
      </c>
      <c r="FL136" s="11"/>
      <c r="FM136" s="10"/>
      <c r="FN136" s="11"/>
      <c r="FO136" s="10"/>
      <c r="FP136" s="11"/>
      <c r="FQ136" s="10"/>
      <c r="FR136" s="7"/>
      <c r="FS136" s="11"/>
      <c r="FT136" s="10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 t="shared" si="131"/>
        <v>0</v>
      </c>
    </row>
    <row r="137" spans="1:188" x14ac:dyDescent="0.25">
      <c r="A137" s="13">
        <v>18</v>
      </c>
      <c r="B137" s="13">
        <v>1</v>
      </c>
      <c r="C137" s="13"/>
      <c r="D137" s="6" t="s">
        <v>274</v>
      </c>
      <c r="E137" s="3" t="s">
        <v>275</v>
      </c>
      <c r="F137" s="6">
        <f t="shared" si="110"/>
        <v>0</v>
      </c>
      <c r="G137" s="6">
        <f t="shared" si="111"/>
        <v>2</v>
      </c>
      <c r="H137" s="6">
        <f t="shared" si="112"/>
        <v>12</v>
      </c>
      <c r="I137" s="6">
        <f t="shared" si="113"/>
        <v>6</v>
      </c>
      <c r="J137" s="6">
        <f t="shared" si="114"/>
        <v>0</v>
      </c>
      <c r="K137" s="6">
        <f t="shared" si="115"/>
        <v>0</v>
      </c>
      <c r="L137" s="6">
        <f t="shared" si="116"/>
        <v>0</v>
      </c>
      <c r="M137" s="6">
        <f t="shared" si="117"/>
        <v>6</v>
      </c>
      <c r="N137" s="6">
        <f t="shared" si="118"/>
        <v>0</v>
      </c>
      <c r="O137" s="6">
        <f t="shared" si="119"/>
        <v>0</v>
      </c>
      <c r="P137" s="6">
        <f t="shared" si="120"/>
        <v>0</v>
      </c>
      <c r="Q137" s="6">
        <f t="shared" si="121"/>
        <v>0</v>
      </c>
      <c r="R137" s="7">
        <f t="shared" si="122"/>
        <v>2</v>
      </c>
      <c r="S137" s="7">
        <f t="shared" si="123"/>
        <v>1</v>
      </c>
      <c r="T137" s="7">
        <v>0.66</v>
      </c>
      <c r="U137" s="11"/>
      <c r="V137" s="10"/>
      <c r="W137" s="11"/>
      <c r="X137" s="10"/>
      <c r="Y137" s="11"/>
      <c r="Z137" s="10"/>
      <c r="AA137" s="7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 t="shared" si="124"/>
        <v>0</v>
      </c>
      <c r="AP137" s="11"/>
      <c r="AQ137" s="10"/>
      <c r="AR137" s="11"/>
      <c r="AS137" s="10"/>
      <c r="AT137" s="11"/>
      <c r="AU137" s="10"/>
      <c r="AV137" s="7"/>
      <c r="AW137" s="11"/>
      <c r="AX137" s="10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 t="shared" si="125"/>
        <v>0</v>
      </c>
      <c r="BK137" s="11"/>
      <c r="BL137" s="10"/>
      <c r="BM137" s="11"/>
      <c r="BN137" s="10"/>
      <c r="BO137" s="11"/>
      <c r="BP137" s="10"/>
      <c r="BQ137" s="7"/>
      <c r="BR137" s="11"/>
      <c r="BS137" s="10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 t="shared" si="126"/>
        <v>0</v>
      </c>
      <c r="CF137" s="11"/>
      <c r="CG137" s="10"/>
      <c r="CH137" s="11"/>
      <c r="CI137" s="10"/>
      <c r="CJ137" s="11"/>
      <c r="CK137" s="10"/>
      <c r="CL137" s="7"/>
      <c r="CM137" s="11"/>
      <c r="CN137" s="10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 t="shared" si="127"/>
        <v>0</v>
      </c>
      <c r="DA137" s="11"/>
      <c r="DB137" s="10"/>
      <c r="DC137" s="11"/>
      <c r="DD137" s="10"/>
      <c r="DE137" s="11"/>
      <c r="DF137" s="10"/>
      <c r="DG137" s="7"/>
      <c r="DH137" s="11"/>
      <c r="DI137" s="10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 t="shared" si="128"/>
        <v>0</v>
      </c>
      <c r="DV137" s="11"/>
      <c r="DW137" s="10"/>
      <c r="DX137" s="11"/>
      <c r="DY137" s="10"/>
      <c r="DZ137" s="11"/>
      <c r="EA137" s="10"/>
      <c r="EB137" s="7"/>
      <c r="EC137" s="11"/>
      <c r="ED137" s="10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 t="shared" si="129"/>
        <v>0</v>
      </c>
      <c r="EQ137" s="11">
        <v>6</v>
      </c>
      <c r="ER137" s="10" t="s">
        <v>60</v>
      </c>
      <c r="ES137" s="11"/>
      <c r="ET137" s="10"/>
      <c r="EU137" s="11"/>
      <c r="EV137" s="10"/>
      <c r="EW137" s="7">
        <v>1</v>
      </c>
      <c r="EX137" s="11"/>
      <c r="EY137" s="10"/>
      <c r="EZ137" s="11">
        <v>6</v>
      </c>
      <c r="FA137" s="10" t="s">
        <v>60</v>
      </c>
      <c r="FB137" s="11"/>
      <c r="FC137" s="10"/>
      <c r="FD137" s="11"/>
      <c r="FE137" s="10"/>
      <c r="FF137" s="11"/>
      <c r="FG137" s="10"/>
      <c r="FH137" s="11"/>
      <c r="FI137" s="10"/>
      <c r="FJ137" s="7">
        <v>1</v>
      </c>
      <c r="FK137" s="7">
        <f t="shared" si="130"/>
        <v>2</v>
      </c>
      <c r="FL137" s="11"/>
      <c r="FM137" s="10"/>
      <c r="FN137" s="11"/>
      <c r="FO137" s="10"/>
      <c r="FP137" s="11"/>
      <c r="FQ137" s="10"/>
      <c r="FR137" s="7"/>
      <c r="FS137" s="11"/>
      <c r="FT137" s="10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 t="shared" si="131"/>
        <v>0</v>
      </c>
    </row>
    <row r="138" spans="1:188" x14ac:dyDescent="0.25">
      <c r="A138" s="13">
        <v>18</v>
      </c>
      <c r="B138" s="13">
        <v>1</v>
      </c>
      <c r="C138" s="13"/>
      <c r="D138" s="6" t="s">
        <v>276</v>
      </c>
      <c r="E138" s="3" t="s">
        <v>277</v>
      </c>
      <c r="F138" s="6">
        <f t="shared" si="110"/>
        <v>0</v>
      </c>
      <c r="G138" s="6">
        <f t="shared" si="111"/>
        <v>2</v>
      </c>
      <c r="H138" s="6">
        <f t="shared" si="112"/>
        <v>12</v>
      </c>
      <c r="I138" s="6">
        <f t="shared" si="113"/>
        <v>6</v>
      </c>
      <c r="J138" s="6">
        <f t="shared" si="114"/>
        <v>0</v>
      </c>
      <c r="K138" s="6">
        <f t="shared" si="115"/>
        <v>0</v>
      </c>
      <c r="L138" s="6">
        <f t="shared" si="116"/>
        <v>0</v>
      </c>
      <c r="M138" s="6">
        <f t="shared" si="117"/>
        <v>6</v>
      </c>
      <c r="N138" s="6">
        <f t="shared" si="118"/>
        <v>0</v>
      </c>
      <c r="O138" s="6">
        <f t="shared" si="119"/>
        <v>0</v>
      </c>
      <c r="P138" s="6">
        <f t="shared" si="120"/>
        <v>0</v>
      </c>
      <c r="Q138" s="6">
        <f t="shared" si="121"/>
        <v>0</v>
      </c>
      <c r="R138" s="7">
        <f t="shared" si="122"/>
        <v>2</v>
      </c>
      <c r="S138" s="7">
        <f t="shared" si="123"/>
        <v>1</v>
      </c>
      <c r="T138" s="7">
        <v>0.4</v>
      </c>
      <c r="U138" s="11"/>
      <c r="V138" s="10"/>
      <c r="W138" s="11"/>
      <c r="X138" s="10"/>
      <c r="Y138" s="11"/>
      <c r="Z138" s="10"/>
      <c r="AA138" s="7"/>
      <c r="AB138" s="11"/>
      <c r="AC138" s="10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7"/>
      <c r="AO138" s="7">
        <f t="shared" si="124"/>
        <v>0</v>
      </c>
      <c r="AP138" s="11"/>
      <c r="AQ138" s="10"/>
      <c r="AR138" s="11"/>
      <c r="AS138" s="10"/>
      <c r="AT138" s="11"/>
      <c r="AU138" s="10"/>
      <c r="AV138" s="7"/>
      <c r="AW138" s="11"/>
      <c r="AX138" s="10"/>
      <c r="AY138" s="11"/>
      <c r="AZ138" s="10"/>
      <c r="BA138" s="11"/>
      <c r="BB138" s="10"/>
      <c r="BC138" s="11"/>
      <c r="BD138" s="10"/>
      <c r="BE138" s="11"/>
      <c r="BF138" s="10"/>
      <c r="BG138" s="11"/>
      <c r="BH138" s="10"/>
      <c r="BI138" s="7"/>
      <c r="BJ138" s="7">
        <f t="shared" si="125"/>
        <v>0</v>
      </c>
      <c r="BK138" s="11"/>
      <c r="BL138" s="10"/>
      <c r="BM138" s="11"/>
      <c r="BN138" s="10"/>
      <c r="BO138" s="11"/>
      <c r="BP138" s="10"/>
      <c r="BQ138" s="7"/>
      <c r="BR138" s="11"/>
      <c r="BS138" s="10"/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7"/>
      <c r="CE138" s="7">
        <f t="shared" si="126"/>
        <v>0</v>
      </c>
      <c r="CF138" s="11"/>
      <c r="CG138" s="10"/>
      <c r="CH138" s="11"/>
      <c r="CI138" s="10"/>
      <c r="CJ138" s="11"/>
      <c r="CK138" s="10"/>
      <c r="CL138" s="7"/>
      <c r="CM138" s="11"/>
      <c r="CN138" s="10"/>
      <c r="CO138" s="11"/>
      <c r="CP138" s="10"/>
      <c r="CQ138" s="11"/>
      <c r="CR138" s="10"/>
      <c r="CS138" s="11"/>
      <c r="CT138" s="10"/>
      <c r="CU138" s="11"/>
      <c r="CV138" s="10"/>
      <c r="CW138" s="11"/>
      <c r="CX138" s="10"/>
      <c r="CY138" s="7"/>
      <c r="CZ138" s="7">
        <f t="shared" si="127"/>
        <v>0</v>
      </c>
      <c r="DA138" s="11"/>
      <c r="DB138" s="10"/>
      <c r="DC138" s="11"/>
      <c r="DD138" s="10"/>
      <c r="DE138" s="11"/>
      <c r="DF138" s="10"/>
      <c r="DG138" s="7"/>
      <c r="DH138" s="11"/>
      <c r="DI138" s="10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7"/>
      <c r="DU138" s="7">
        <f t="shared" si="128"/>
        <v>0</v>
      </c>
      <c r="DV138" s="11"/>
      <c r="DW138" s="10"/>
      <c r="DX138" s="11"/>
      <c r="DY138" s="10"/>
      <c r="DZ138" s="11"/>
      <c r="EA138" s="10"/>
      <c r="EB138" s="7"/>
      <c r="EC138" s="11"/>
      <c r="ED138" s="10"/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7"/>
      <c r="EP138" s="7">
        <f t="shared" si="129"/>
        <v>0</v>
      </c>
      <c r="EQ138" s="11">
        <v>6</v>
      </c>
      <c r="ER138" s="10" t="s">
        <v>60</v>
      </c>
      <c r="ES138" s="11"/>
      <c r="ET138" s="10"/>
      <c r="EU138" s="11"/>
      <c r="EV138" s="10"/>
      <c r="EW138" s="7">
        <v>1</v>
      </c>
      <c r="EX138" s="11"/>
      <c r="EY138" s="10"/>
      <c r="EZ138" s="11">
        <v>6</v>
      </c>
      <c r="FA138" s="10" t="s">
        <v>60</v>
      </c>
      <c r="FB138" s="11"/>
      <c r="FC138" s="10"/>
      <c r="FD138" s="11"/>
      <c r="FE138" s="10"/>
      <c r="FF138" s="11"/>
      <c r="FG138" s="10"/>
      <c r="FH138" s="11"/>
      <c r="FI138" s="10"/>
      <c r="FJ138" s="7">
        <v>1</v>
      </c>
      <c r="FK138" s="7">
        <f t="shared" si="130"/>
        <v>2</v>
      </c>
      <c r="FL138" s="11"/>
      <c r="FM138" s="10"/>
      <c r="FN138" s="11"/>
      <c r="FO138" s="10"/>
      <c r="FP138" s="11"/>
      <c r="FQ138" s="10"/>
      <c r="FR138" s="7"/>
      <c r="FS138" s="11"/>
      <c r="FT138" s="10"/>
      <c r="FU138" s="11"/>
      <c r="FV138" s="10"/>
      <c r="FW138" s="11"/>
      <c r="FX138" s="10"/>
      <c r="FY138" s="11"/>
      <c r="FZ138" s="10"/>
      <c r="GA138" s="11"/>
      <c r="GB138" s="10"/>
      <c r="GC138" s="11"/>
      <c r="GD138" s="10"/>
      <c r="GE138" s="7"/>
      <c r="GF138" s="7">
        <f t="shared" si="131"/>
        <v>0</v>
      </c>
    </row>
    <row r="139" spans="1:188" x14ac:dyDescent="0.25">
      <c r="A139" s="13">
        <v>18</v>
      </c>
      <c r="B139" s="13">
        <v>1</v>
      </c>
      <c r="C139" s="13"/>
      <c r="D139" s="6" t="s">
        <v>278</v>
      </c>
      <c r="E139" s="3" t="s">
        <v>279</v>
      </c>
      <c r="F139" s="6">
        <f t="shared" si="110"/>
        <v>0</v>
      </c>
      <c r="G139" s="6">
        <f t="shared" si="111"/>
        <v>2</v>
      </c>
      <c r="H139" s="6">
        <f t="shared" si="112"/>
        <v>12</v>
      </c>
      <c r="I139" s="6">
        <f t="shared" si="113"/>
        <v>6</v>
      </c>
      <c r="J139" s="6">
        <f t="shared" si="114"/>
        <v>0</v>
      </c>
      <c r="K139" s="6">
        <f t="shared" si="115"/>
        <v>0</v>
      </c>
      <c r="L139" s="6">
        <f t="shared" si="116"/>
        <v>0</v>
      </c>
      <c r="M139" s="6">
        <f t="shared" si="117"/>
        <v>6</v>
      </c>
      <c r="N139" s="6">
        <f t="shared" si="118"/>
        <v>0</v>
      </c>
      <c r="O139" s="6">
        <f t="shared" si="119"/>
        <v>0</v>
      </c>
      <c r="P139" s="6">
        <f t="shared" si="120"/>
        <v>0</v>
      </c>
      <c r="Q139" s="6">
        <f t="shared" si="121"/>
        <v>0</v>
      </c>
      <c r="R139" s="7">
        <f t="shared" si="122"/>
        <v>2</v>
      </c>
      <c r="S139" s="7">
        <f t="shared" si="123"/>
        <v>1</v>
      </c>
      <c r="T139" s="7">
        <v>0.63</v>
      </c>
      <c r="U139" s="11"/>
      <c r="V139" s="10"/>
      <c r="W139" s="11"/>
      <c r="X139" s="10"/>
      <c r="Y139" s="11"/>
      <c r="Z139" s="10"/>
      <c r="AA139" s="7"/>
      <c r="AB139" s="11"/>
      <c r="AC139" s="10"/>
      <c r="AD139" s="11"/>
      <c r="AE139" s="10"/>
      <c r="AF139" s="11"/>
      <c r="AG139" s="10"/>
      <c r="AH139" s="11"/>
      <c r="AI139" s="10"/>
      <c r="AJ139" s="11"/>
      <c r="AK139" s="10"/>
      <c r="AL139" s="11"/>
      <c r="AM139" s="10"/>
      <c r="AN139" s="7"/>
      <c r="AO139" s="7">
        <f t="shared" si="124"/>
        <v>0</v>
      </c>
      <c r="AP139" s="11"/>
      <c r="AQ139" s="10"/>
      <c r="AR139" s="11"/>
      <c r="AS139" s="10"/>
      <c r="AT139" s="11"/>
      <c r="AU139" s="10"/>
      <c r="AV139" s="7"/>
      <c r="AW139" s="11"/>
      <c r="AX139" s="10"/>
      <c r="AY139" s="11"/>
      <c r="AZ139" s="10"/>
      <c r="BA139" s="11"/>
      <c r="BB139" s="10"/>
      <c r="BC139" s="11"/>
      <c r="BD139" s="10"/>
      <c r="BE139" s="11"/>
      <c r="BF139" s="10"/>
      <c r="BG139" s="11"/>
      <c r="BH139" s="10"/>
      <c r="BI139" s="7"/>
      <c r="BJ139" s="7">
        <f t="shared" si="125"/>
        <v>0</v>
      </c>
      <c r="BK139" s="11"/>
      <c r="BL139" s="10"/>
      <c r="BM139" s="11"/>
      <c r="BN139" s="10"/>
      <c r="BO139" s="11"/>
      <c r="BP139" s="10"/>
      <c r="BQ139" s="7"/>
      <c r="BR139" s="11"/>
      <c r="BS139" s="10"/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7"/>
      <c r="CE139" s="7">
        <f t="shared" si="126"/>
        <v>0</v>
      </c>
      <c r="CF139" s="11"/>
      <c r="CG139" s="10"/>
      <c r="CH139" s="11"/>
      <c r="CI139" s="10"/>
      <c r="CJ139" s="11"/>
      <c r="CK139" s="10"/>
      <c r="CL139" s="7"/>
      <c r="CM139" s="11"/>
      <c r="CN139" s="10"/>
      <c r="CO139" s="11"/>
      <c r="CP139" s="10"/>
      <c r="CQ139" s="11"/>
      <c r="CR139" s="10"/>
      <c r="CS139" s="11"/>
      <c r="CT139" s="10"/>
      <c r="CU139" s="11"/>
      <c r="CV139" s="10"/>
      <c r="CW139" s="11"/>
      <c r="CX139" s="10"/>
      <c r="CY139" s="7"/>
      <c r="CZ139" s="7">
        <f t="shared" si="127"/>
        <v>0</v>
      </c>
      <c r="DA139" s="11"/>
      <c r="DB139" s="10"/>
      <c r="DC139" s="11"/>
      <c r="DD139" s="10"/>
      <c r="DE139" s="11"/>
      <c r="DF139" s="10"/>
      <c r="DG139" s="7"/>
      <c r="DH139" s="11"/>
      <c r="DI139" s="10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7"/>
      <c r="DU139" s="7">
        <f t="shared" si="128"/>
        <v>0</v>
      </c>
      <c r="DV139" s="11"/>
      <c r="DW139" s="10"/>
      <c r="DX139" s="11"/>
      <c r="DY139" s="10"/>
      <c r="DZ139" s="11"/>
      <c r="EA139" s="10"/>
      <c r="EB139" s="7"/>
      <c r="EC139" s="11"/>
      <c r="ED139" s="10"/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7"/>
      <c r="EP139" s="7">
        <f t="shared" si="129"/>
        <v>0</v>
      </c>
      <c r="EQ139" s="11">
        <v>6</v>
      </c>
      <c r="ER139" s="10" t="s">
        <v>60</v>
      </c>
      <c r="ES139" s="11"/>
      <c r="ET139" s="10"/>
      <c r="EU139" s="11"/>
      <c r="EV139" s="10"/>
      <c r="EW139" s="7">
        <v>1</v>
      </c>
      <c r="EX139" s="11"/>
      <c r="EY139" s="10"/>
      <c r="EZ139" s="11">
        <v>6</v>
      </c>
      <c r="FA139" s="10" t="s">
        <v>60</v>
      </c>
      <c r="FB139" s="11"/>
      <c r="FC139" s="10"/>
      <c r="FD139" s="11"/>
      <c r="FE139" s="10"/>
      <c r="FF139" s="11"/>
      <c r="FG139" s="10"/>
      <c r="FH139" s="11"/>
      <c r="FI139" s="10"/>
      <c r="FJ139" s="7">
        <v>1</v>
      </c>
      <c r="FK139" s="7">
        <f t="shared" si="130"/>
        <v>2</v>
      </c>
      <c r="FL139" s="11"/>
      <c r="FM139" s="10"/>
      <c r="FN139" s="11"/>
      <c r="FO139" s="10"/>
      <c r="FP139" s="11"/>
      <c r="FQ139" s="10"/>
      <c r="FR139" s="7"/>
      <c r="FS139" s="11"/>
      <c r="FT139" s="10"/>
      <c r="FU139" s="11"/>
      <c r="FV139" s="10"/>
      <c r="FW139" s="11"/>
      <c r="FX139" s="10"/>
      <c r="FY139" s="11"/>
      <c r="FZ139" s="10"/>
      <c r="GA139" s="11"/>
      <c r="GB139" s="10"/>
      <c r="GC139" s="11"/>
      <c r="GD139" s="10"/>
      <c r="GE139" s="7"/>
      <c r="GF139" s="7">
        <f t="shared" si="131"/>
        <v>0</v>
      </c>
    </row>
    <row r="140" spans="1:188" x14ac:dyDescent="0.25">
      <c r="A140" s="13">
        <v>4</v>
      </c>
      <c r="B140" s="13">
        <v>1</v>
      </c>
      <c r="C140" s="13"/>
      <c r="D140" s="6" t="s">
        <v>280</v>
      </c>
      <c r="E140" s="3" t="s">
        <v>281</v>
      </c>
      <c r="F140" s="6">
        <f t="shared" si="110"/>
        <v>0</v>
      </c>
      <c r="G140" s="6">
        <f t="shared" si="111"/>
        <v>2</v>
      </c>
      <c r="H140" s="6">
        <f t="shared" si="112"/>
        <v>12</v>
      </c>
      <c r="I140" s="6">
        <f t="shared" si="113"/>
        <v>5</v>
      </c>
      <c r="J140" s="6">
        <f t="shared" si="114"/>
        <v>0</v>
      </c>
      <c r="K140" s="6">
        <f t="shared" si="115"/>
        <v>0</v>
      </c>
      <c r="L140" s="6">
        <f t="shared" si="116"/>
        <v>0</v>
      </c>
      <c r="M140" s="6">
        <f t="shared" si="117"/>
        <v>7</v>
      </c>
      <c r="N140" s="6">
        <f t="shared" si="118"/>
        <v>0</v>
      </c>
      <c r="O140" s="6">
        <f t="shared" si="119"/>
        <v>0</v>
      </c>
      <c r="P140" s="6">
        <f t="shared" si="120"/>
        <v>0</v>
      </c>
      <c r="Q140" s="6">
        <f t="shared" si="121"/>
        <v>0</v>
      </c>
      <c r="R140" s="7">
        <f t="shared" si="122"/>
        <v>1</v>
      </c>
      <c r="S140" s="7">
        <f t="shared" si="123"/>
        <v>0.5</v>
      </c>
      <c r="T140" s="7">
        <v>0.43</v>
      </c>
      <c r="U140" s="11"/>
      <c r="V140" s="10"/>
      <c r="W140" s="11"/>
      <c r="X140" s="10"/>
      <c r="Y140" s="11"/>
      <c r="Z140" s="10"/>
      <c r="AA140" s="7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 t="shared" si="124"/>
        <v>0</v>
      </c>
      <c r="AP140" s="11">
        <v>5</v>
      </c>
      <c r="AQ140" s="10" t="s">
        <v>60</v>
      </c>
      <c r="AR140" s="11"/>
      <c r="AS140" s="10"/>
      <c r="AT140" s="11"/>
      <c r="AU140" s="10"/>
      <c r="AV140" s="7">
        <v>0.5</v>
      </c>
      <c r="AW140" s="11"/>
      <c r="AX140" s="10"/>
      <c r="AY140" s="11">
        <v>7</v>
      </c>
      <c r="AZ140" s="10" t="s">
        <v>60</v>
      </c>
      <c r="BA140" s="11"/>
      <c r="BB140" s="10"/>
      <c r="BC140" s="11"/>
      <c r="BD140" s="10"/>
      <c r="BE140" s="11"/>
      <c r="BF140" s="10"/>
      <c r="BG140" s="11"/>
      <c r="BH140" s="10"/>
      <c r="BI140" s="7">
        <v>0.5</v>
      </c>
      <c r="BJ140" s="7">
        <f t="shared" si="125"/>
        <v>1</v>
      </c>
      <c r="BK140" s="11"/>
      <c r="BL140" s="10"/>
      <c r="BM140" s="11"/>
      <c r="BN140" s="10"/>
      <c r="BO140" s="11"/>
      <c r="BP140" s="10"/>
      <c r="BQ140" s="7"/>
      <c r="BR140" s="11"/>
      <c r="BS140" s="10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 t="shared" si="126"/>
        <v>0</v>
      </c>
      <c r="CF140" s="11"/>
      <c r="CG140" s="10"/>
      <c r="CH140" s="11"/>
      <c r="CI140" s="10"/>
      <c r="CJ140" s="11"/>
      <c r="CK140" s="10"/>
      <c r="CL140" s="7"/>
      <c r="CM140" s="11"/>
      <c r="CN140" s="10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 t="shared" si="127"/>
        <v>0</v>
      </c>
      <c r="DA140" s="11"/>
      <c r="DB140" s="10"/>
      <c r="DC140" s="11"/>
      <c r="DD140" s="10"/>
      <c r="DE140" s="11"/>
      <c r="DF140" s="10"/>
      <c r="DG140" s="7"/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 t="shared" si="128"/>
        <v>0</v>
      </c>
      <c r="DV140" s="11"/>
      <c r="DW140" s="10"/>
      <c r="DX140" s="11"/>
      <c r="DY140" s="10"/>
      <c r="DZ140" s="11"/>
      <c r="EA140" s="10"/>
      <c r="EB140" s="7"/>
      <c r="EC140" s="11"/>
      <c r="ED140" s="10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 t="shared" si="129"/>
        <v>0</v>
      </c>
      <c r="EQ140" s="11"/>
      <c r="ER140" s="10"/>
      <c r="ES140" s="11"/>
      <c r="ET140" s="10"/>
      <c r="EU140" s="11"/>
      <c r="EV140" s="10"/>
      <c r="EW140" s="7"/>
      <c r="EX140" s="11"/>
      <c r="EY140" s="10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 t="shared" si="130"/>
        <v>0</v>
      </c>
      <c r="FL140" s="11"/>
      <c r="FM140" s="10"/>
      <c r="FN140" s="11"/>
      <c r="FO140" s="10"/>
      <c r="FP140" s="11"/>
      <c r="FQ140" s="10"/>
      <c r="FR140" s="7"/>
      <c r="FS140" s="11"/>
      <c r="FT140" s="10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 t="shared" si="131"/>
        <v>0</v>
      </c>
    </row>
    <row r="141" spans="1:188" x14ac:dyDescent="0.25">
      <c r="A141" s="13">
        <v>4</v>
      </c>
      <c r="B141" s="13">
        <v>1</v>
      </c>
      <c r="C141" s="13"/>
      <c r="D141" s="6" t="s">
        <v>282</v>
      </c>
      <c r="E141" s="3" t="s">
        <v>283</v>
      </c>
      <c r="F141" s="6">
        <f t="shared" si="110"/>
        <v>0</v>
      </c>
      <c r="G141" s="6">
        <f t="shared" si="111"/>
        <v>2</v>
      </c>
      <c r="H141" s="6">
        <f t="shared" si="112"/>
        <v>12</v>
      </c>
      <c r="I141" s="6">
        <f t="shared" si="113"/>
        <v>5</v>
      </c>
      <c r="J141" s="6">
        <f t="shared" si="114"/>
        <v>0</v>
      </c>
      <c r="K141" s="6">
        <f t="shared" si="115"/>
        <v>0</v>
      </c>
      <c r="L141" s="6">
        <f t="shared" si="116"/>
        <v>0</v>
      </c>
      <c r="M141" s="6">
        <f t="shared" si="117"/>
        <v>7</v>
      </c>
      <c r="N141" s="6">
        <f t="shared" si="118"/>
        <v>0</v>
      </c>
      <c r="O141" s="6">
        <f t="shared" si="119"/>
        <v>0</v>
      </c>
      <c r="P141" s="6">
        <f t="shared" si="120"/>
        <v>0</v>
      </c>
      <c r="Q141" s="6">
        <f t="shared" si="121"/>
        <v>0</v>
      </c>
      <c r="R141" s="7">
        <f t="shared" si="122"/>
        <v>1</v>
      </c>
      <c r="S141" s="7">
        <f t="shared" si="123"/>
        <v>0.5</v>
      </c>
      <c r="T141" s="7">
        <v>0.4</v>
      </c>
      <c r="U141" s="11"/>
      <c r="V141" s="10"/>
      <c r="W141" s="11"/>
      <c r="X141" s="10"/>
      <c r="Y141" s="11"/>
      <c r="Z141" s="10"/>
      <c r="AA141" s="7"/>
      <c r="AB141" s="11"/>
      <c r="AC141" s="10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 t="shared" si="124"/>
        <v>0</v>
      </c>
      <c r="AP141" s="11">
        <v>5</v>
      </c>
      <c r="AQ141" s="10" t="s">
        <v>60</v>
      </c>
      <c r="AR141" s="11"/>
      <c r="AS141" s="10"/>
      <c r="AT141" s="11"/>
      <c r="AU141" s="10"/>
      <c r="AV141" s="7">
        <v>0.5</v>
      </c>
      <c r="AW141" s="11"/>
      <c r="AX141" s="10"/>
      <c r="AY141" s="11">
        <v>7</v>
      </c>
      <c r="AZ141" s="10" t="s">
        <v>60</v>
      </c>
      <c r="BA141" s="11"/>
      <c r="BB141" s="10"/>
      <c r="BC141" s="11"/>
      <c r="BD141" s="10"/>
      <c r="BE141" s="11"/>
      <c r="BF141" s="10"/>
      <c r="BG141" s="11"/>
      <c r="BH141" s="10"/>
      <c r="BI141" s="7">
        <v>0.5</v>
      </c>
      <c r="BJ141" s="7">
        <f t="shared" si="125"/>
        <v>1</v>
      </c>
      <c r="BK141" s="11"/>
      <c r="BL141" s="10"/>
      <c r="BM141" s="11"/>
      <c r="BN141" s="10"/>
      <c r="BO141" s="11"/>
      <c r="BP141" s="10"/>
      <c r="BQ141" s="7"/>
      <c r="BR141" s="11"/>
      <c r="BS141" s="10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 t="shared" si="126"/>
        <v>0</v>
      </c>
      <c r="CF141" s="11"/>
      <c r="CG141" s="10"/>
      <c r="CH141" s="11"/>
      <c r="CI141" s="10"/>
      <c r="CJ141" s="11"/>
      <c r="CK141" s="10"/>
      <c r="CL141" s="7"/>
      <c r="CM141" s="11"/>
      <c r="CN141" s="10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 t="shared" si="127"/>
        <v>0</v>
      </c>
      <c r="DA141" s="11"/>
      <c r="DB141" s="10"/>
      <c r="DC141" s="11"/>
      <c r="DD141" s="10"/>
      <c r="DE141" s="11"/>
      <c r="DF141" s="10"/>
      <c r="DG141" s="7"/>
      <c r="DH141" s="11"/>
      <c r="DI141" s="10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 t="shared" si="128"/>
        <v>0</v>
      </c>
      <c r="DV141" s="11"/>
      <c r="DW141" s="10"/>
      <c r="DX141" s="11"/>
      <c r="DY141" s="10"/>
      <c r="DZ141" s="11"/>
      <c r="EA141" s="10"/>
      <c r="EB141" s="7"/>
      <c r="EC141" s="11"/>
      <c r="ED141" s="10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 t="shared" si="129"/>
        <v>0</v>
      </c>
      <c r="EQ141" s="11"/>
      <c r="ER141" s="10"/>
      <c r="ES141" s="11"/>
      <c r="ET141" s="10"/>
      <c r="EU141" s="11"/>
      <c r="EV141" s="10"/>
      <c r="EW141" s="7"/>
      <c r="EX141" s="11"/>
      <c r="EY141" s="10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 t="shared" si="130"/>
        <v>0</v>
      </c>
      <c r="FL141" s="11"/>
      <c r="FM141" s="10"/>
      <c r="FN141" s="11"/>
      <c r="FO141" s="10"/>
      <c r="FP141" s="11"/>
      <c r="FQ141" s="10"/>
      <c r="FR141" s="7"/>
      <c r="FS141" s="11"/>
      <c r="FT141" s="10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 t="shared" si="131"/>
        <v>0</v>
      </c>
    </row>
    <row r="142" spans="1:188" x14ac:dyDescent="0.25">
      <c r="A142" s="13">
        <v>4</v>
      </c>
      <c r="B142" s="13">
        <v>1</v>
      </c>
      <c r="C142" s="13"/>
      <c r="D142" s="6" t="s">
        <v>284</v>
      </c>
      <c r="E142" s="3" t="s">
        <v>285</v>
      </c>
      <c r="F142" s="6">
        <f t="shared" si="110"/>
        <v>0</v>
      </c>
      <c r="G142" s="6">
        <f t="shared" si="111"/>
        <v>2</v>
      </c>
      <c r="H142" s="6">
        <f t="shared" si="112"/>
        <v>12</v>
      </c>
      <c r="I142" s="6">
        <f t="shared" si="113"/>
        <v>5</v>
      </c>
      <c r="J142" s="6">
        <f t="shared" si="114"/>
        <v>0</v>
      </c>
      <c r="K142" s="6">
        <f t="shared" si="115"/>
        <v>0</v>
      </c>
      <c r="L142" s="6">
        <f t="shared" si="116"/>
        <v>0</v>
      </c>
      <c r="M142" s="6">
        <f t="shared" si="117"/>
        <v>7</v>
      </c>
      <c r="N142" s="6">
        <f t="shared" si="118"/>
        <v>0</v>
      </c>
      <c r="O142" s="6">
        <f t="shared" si="119"/>
        <v>0</v>
      </c>
      <c r="P142" s="6">
        <f t="shared" si="120"/>
        <v>0</v>
      </c>
      <c r="Q142" s="6">
        <f t="shared" si="121"/>
        <v>0</v>
      </c>
      <c r="R142" s="7">
        <f t="shared" si="122"/>
        <v>1</v>
      </c>
      <c r="S142" s="7">
        <f t="shared" si="123"/>
        <v>0.5</v>
      </c>
      <c r="T142" s="7">
        <v>0.73</v>
      </c>
      <c r="U142" s="11"/>
      <c r="V142" s="10"/>
      <c r="W142" s="11"/>
      <c r="X142" s="10"/>
      <c r="Y142" s="11"/>
      <c r="Z142" s="10"/>
      <c r="AA142" s="7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 t="shared" si="124"/>
        <v>0</v>
      </c>
      <c r="AP142" s="11">
        <v>5</v>
      </c>
      <c r="AQ142" s="10" t="s">
        <v>60</v>
      </c>
      <c r="AR142" s="11"/>
      <c r="AS142" s="10"/>
      <c r="AT142" s="11"/>
      <c r="AU142" s="10"/>
      <c r="AV142" s="7">
        <v>0.5</v>
      </c>
      <c r="AW142" s="11"/>
      <c r="AX142" s="10"/>
      <c r="AY142" s="11">
        <v>7</v>
      </c>
      <c r="AZ142" s="10" t="s">
        <v>60</v>
      </c>
      <c r="BA142" s="11"/>
      <c r="BB142" s="10"/>
      <c r="BC142" s="11"/>
      <c r="BD142" s="10"/>
      <c r="BE142" s="11"/>
      <c r="BF142" s="10"/>
      <c r="BG142" s="11"/>
      <c r="BH142" s="10"/>
      <c r="BI142" s="7">
        <v>0.5</v>
      </c>
      <c r="BJ142" s="7">
        <f t="shared" si="125"/>
        <v>1</v>
      </c>
      <c r="BK142" s="11"/>
      <c r="BL142" s="10"/>
      <c r="BM142" s="11"/>
      <c r="BN142" s="10"/>
      <c r="BO142" s="11"/>
      <c r="BP142" s="10"/>
      <c r="BQ142" s="7"/>
      <c r="BR142" s="11"/>
      <c r="BS142" s="10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 t="shared" si="126"/>
        <v>0</v>
      </c>
      <c r="CF142" s="11"/>
      <c r="CG142" s="10"/>
      <c r="CH142" s="11"/>
      <c r="CI142" s="10"/>
      <c r="CJ142" s="11"/>
      <c r="CK142" s="10"/>
      <c r="CL142" s="7"/>
      <c r="CM142" s="11"/>
      <c r="CN142" s="10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 t="shared" si="127"/>
        <v>0</v>
      </c>
      <c r="DA142" s="11"/>
      <c r="DB142" s="10"/>
      <c r="DC142" s="11"/>
      <c r="DD142" s="10"/>
      <c r="DE142" s="11"/>
      <c r="DF142" s="10"/>
      <c r="DG142" s="7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 t="shared" si="128"/>
        <v>0</v>
      </c>
      <c r="DV142" s="11"/>
      <c r="DW142" s="10"/>
      <c r="DX142" s="11"/>
      <c r="DY142" s="10"/>
      <c r="DZ142" s="11"/>
      <c r="EA142" s="10"/>
      <c r="EB142" s="7"/>
      <c r="EC142" s="11"/>
      <c r="ED142" s="10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 t="shared" si="129"/>
        <v>0</v>
      </c>
      <c r="EQ142" s="11"/>
      <c r="ER142" s="10"/>
      <c r="ES142" s="11"/>
      <c r="ET142" s="10"/>
      <c r="EU142" s="11"/>
      <c r="EV142" s="10"/>
      <c r="EW142" s="7"/>
      <c r="EX142" s="11"/>
      <c r="EY142" s="10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 t="shared" si="130"/>
        <v>0</v>
      </c>
      <c r="FL142" s="11"/>
      <c r="FM142" s="10"/>
      <c r="FN142" s="11"/>
      <c r="FO142" s="10"/>
      <c r="FP142" s="11"/>
      <c r="FQ142" s="10"/>
      <c r="FR142" s="7"/>
      <c r="FS142" s="11"/>
      <c r="FT142" s="10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 t="shared" si="131"/>
        <v>0</v>
      </c>
    </row>
    <row r="143" spans="1:188" x14ac:dyDescent="0.25">
      <c r="A143" s="13">
        <v>7</v>
      </c>
      <c r="B143" s="13">
        <v>1</v>
      </c>
      <c r="C143" s="13"/>
      <c r="D143" s="6" t="s">
        <v>286</v>
      </c>
      <c r="E143" s="3" t="s">
        <v>287</v>
      </c>
      <c r="F143" s="6">
        <f t="shared" si="110"/>
        <v>0</v>
      </c>
      <c r="G143" s="6">
        <f t="shared" si="111"/>
        <v>2</v>
      </c>
      <c r="H143" s="6">
        <f t="shared" si="112"/>
        <v>18</v>
      </c>
      <c r="I143" s="6">
        <f t="shared" si="113"/>
        <v>8</v>
      </c>
      <c r="J143" s="6">
        <f t="shared" si="114"/>
        <v>0</v>
      </c>
      <c r="K143" s="6">
        <f t="shared" si="115"/>
        <v>0</v>
      </c>
      <c r="L143" s="6">
        <f t="shared" si="116"/>
        <v>0</v>
      </c>
      <c r="M143" s="6">
        <f t="shared" si="117"/>
        <v>10</v>
      </c>
      <c r="N143" s="6">
        <f t="shared" si="118"/>
        <v>0</v>
      </c>
      <c r="O143" s="6">
        <f t="shared" si="119"/>
        <v>0</v>
      </c>
      <c r="P143" s="6">
        <f t="shared" si="120"/>
        <v>0</v>
      </c>
      <c r="Q143" s="6">
        <f t="shared" si="121"/>
        <v>0</v>
      </c>
      <c r="R143" s="7">
        <f t="shared" si="122"/>
        <v>2</v>
      </c>
      <c r="S143" s="7">
        <f t="shared" si="123"/>
        <v>1.2</v>
      </c>
      <c r="T143" s="7">
        <v>0.97</v>
      </c>
      <c r="U143" s="11"/>
      <c r="V143" s="10"/>
      <c r="W143" s="11"/>
      <c r="X143" s="10"/>
      <c r="Y143" s="11"/>
      <c r="Z143" s="10"/>
      <c r="AA143" s="7"/>
      <c r="AB143" s="11"/>
      <c r="AC143" s="10"/>
      <c r="AD143" s="11"/>
      <c r="AE143" s="10"/>
      <c r="AF143" s="11"/>
      <c r="AG143" s="10"/>
      <c r="AH143" s="11"/>
      <c r="AI143" s="10"/>
      <c r="AJ143" s="11"/>
      <c r="AK143" s="10"/>
      <c r="AL143" s="11"/>
      <c r="AM143" s="10"/>
      <c r="AN143" s="7"/>
      <c r="AO143" s="7">
        <f t="shared" si="124"/>
        <v>0</v>
      </c>
      <c r="AP143" s="11"/>
      <c r="AQ143" s="10"/>
      <c r="AR143" s="11"/>
      <c r="AS143" s="10"/>
      <c r="AT143" s="11"/>
      <c r="AU143" s="10"/>
      <c r="AV143" s="7"/>
      <c r="AW143" s="11"/>
      <c r="AX143" s="10"/>
      <c r="AY143" s="11"/>
      <c r="AZ143" s="10"/>
      <c r="BA143" s="11"/>
      <c r="BB143" s="10"/>
      <c r="BC143" s="11"/>
      <c r="BD143" s="10"/>
      <c r="BE143" s="11"/>
      <c r="BF143" s="10"/>
      <c r="BG143" s="11"/>
      <c r="BH143" s="10"/>
      <c r="BI143" s="7"/>
      <c r="BJ143" s="7">
        <f t="shared" si="125"/>
        <v>0</v>
      </c>
      <c r="BK143" s="11">
        <v>8</v>
      </c>
      <c r="BL143" s="10" t="s">
        <v>60</v>
      </c>
      <c r="BM143" s="11"/>
      <c r="BN143" s="10"/>
      <c r="BO143" s="11"/>
      <c r="BP143" s="10"/>
      <c r="BQ143" s="7">
        <v>0.8</v>
      </c>
      <c r="BR143" s="11"/>
      <c r="BS143" s="10"/>
      <c r="BT143" s="11">
        <v>10</v>
      </c>
      <c r="BU143" s="10" t="s">
        <v>60</v>
      </c>
      <c r="BV143" s="11"/>
      <c r="BW143" s="10"/>
      <c r="BX143" s="11"/>
      <c r="BY143" s="10"/>
      <c r="BZ143" s="11"/>
      <c r="CA143" s="10"/>
      <c r="CB143" s="11"/>
      <c r="CC143" s="10"/>
      <c r="CD143" s="7">
        <v>1.2</v>
      </c>
      <c r="CE143" s="7">
        <f t="shared" si="126"/>
        <v>2</v>
      </c>
      <c r="CF143" s="11"/>
      <c r="CG143" s="10"/>
      <c r="CH143" s="11"/>
      <c r="CI143" s="10"/>
      <c r="CJ143" s="11"/>
      <c r="CK143" s="10"/>
      <c r="CL143" s="7"/>
      <c r="CM143" s="11"/>
      <c r="CN143" s="10"/>
      <c r="CO143" s="11"/>
      <c r="CP143" s="10"/>
      <c r="CQ143" s="11"/>
      <c r="CR143" s="10"/>
      <c r="CS143" s="11"/>
      <c r="CT143" s="10"/>
      <c r="CU143" s="11"/>
      <c r="CV143" s="10"/>
      <c r="CW143" s="11"/>
      <c r="CX143" s="10"/>
      <c r="CY143" s="7"/>
      <c r="CZ143" s="7">
        <f t="shared" si="127"/>
        <v>0</v>
      </c>
      <c r="DA143" s="11"/>
      <c r="DB143" s="10"/>
      <c r="DC143" s="11"/>
      <c r="DD143" s="10"/>
      <c r="DE143" s="11"/>
      <c r="DF143" s="10"/>
      <c r="DG143" s="7"/>
      <c r="DH143" s="11"/>
      <c r="DI143" s="10"/>
      <c r="DJ143" s="11"/>
      <c r="DK143" s="10"/>
      <c r="DL143" s="11"/>
      <c r="DM143" s="10"/>
      <c r="DN143" s="11"/>
      <c r="DO143" s="10"/>
      <c r="DP143" s="11"/>
      <c r="DQ143" s="10"/>
      <c r="DR143" s="11"/>
      <c r="DS143" s="10"/>
      <c r="DT143" s="7"/>
      <c r="DU143" s="7">
        <f t="shared" si="128"/>
        <v>0</v>
      </c>
      <c r="DV143" s="11"/>
      <c r="DW143" s="10"/>
      <c r="DX143" s="11"/>
      <c r="DY143" s="10"/>
      <c r="DZ143" s="11"/>
      <c r="EA143" s="10"/>
      <c r="EB143" s="7"/>
      <c r="EC143" s="11"/>
      <c r="ED143" s="10"/>
      <c r="EE143" s="11"/>
      <c r="EF143" s="10"/>
      <c r="EG143" s="11"/>
      <c r="EH143" s="10"/>
      <c r="EI143" s="11"/>
      <c r="EJ143" s="10"/>
      <c r="EK143" s="11"/>
      <c r="EL143" s="10"/>
      <c r="EM143" s="11"/>
      <c r="EN143" s="10"/>
      <c r="EO143" s="7"/>
      <c r="EP143" s="7">
        <f t="shared" si="129"/>
        <v>0</v>
      </c>
      <c r="EQ143" s="11"/>
      <c r="ER143" s="10"/>
      <c r="ES143" s="11"/>
      <c r="ET143" s="10"/>
      <c r="EU143" s="11"/>
      <c r="EV143" s="10"/>
      <c r="EW143" s="7"/>
      <c r="EX143" s="11"/>
      <c r="EY143" s="10"/>
      <c r="EZ143" s="11"/>
      <c r="FA143" s="10"/>
      <c r="FB143" s="11"/>
      <c r="FC143" s="10"/>
      <c r="FD143" s="11"/>
      <c r="FE143" s="10"/>
      <c r="FF143" s="11"/>
      <c r="FG143" s="10"/>
      <c r="FH143" s="11"/>
      <c r="FI143" s="10"/>
      <c r="FJ143" s="7"/>
      <c r="FK143" s="7">
        <f t="shared" si="130"/>
        <v>0</v>
      </c>
      <c r="FL143" s="11"/>
      <c r="FM143" s="10"/>
      <c r="FN143" s="11"/>
      <c r="FO143" s="10"/>
      <c r="FP143" s="11"/>
      <c r="FQ143" s="10"/>
      <c r="FR143" s="7"/>
      <c r="FS143" s="11"/>
      <c r="FT143" s="10"/>
      <c r="FU143" s="11"/>
      <c r="FV143" s="10"/>
      <c r="FW143" s="11"/>
      <c r="FX143" s="10"/>
      <c r="FY143" s="11"/>
      <c r="FZ143" s="10"/>
      <c r="GA143" s="11"/>
      <c r="GB143" s="10"/>
      <c r="GC143" s="11"/>
      <c r="GD143" s="10"/>
      <c r="GE143" s="7"/>
      <c r="GF143" s="7">
        <f t="shared" si="131"/>
        <v>0</v>
      </c>
    </row>
    <row r="144" spans="1:188" x14ac:dyDescent="0.25">
      <c r="A144" s="13">
        <v>7</v>
      </c>
      <c r="B144" s="13">
        <v>1</v>
      </c>
      <c r="C144" s="13"/>
      <c r="D144" s="6" t="s">
        <v>288</v>
      </c>
      <c r="E144" s="3" t="s">
        <v>289</v>
      </c>
      <c r="F144" s="6">
        <f t="shared" si="110"/>
        <v>0</v>
      </c>
      <c r="G144" s="6">
        <f t="shared" si="111"/>
        <v>2</v>
      </c>
      <c r="H144" s="6">
        <f t="shared" si="112"/>
        <v>18</v>
      </c>
      <c r="I144" s="6">
        <f t="shared" si="113"/>
        <v>8</v>
      </c>
      <c r="J144" s="6">
        <f t="shared" si="114"/>
        <v>0</v>
      </c>
      <c r="K144" s="6">
        <f t="shared" si="115"/>
        <v>0</v>
      </c>
      <c r="L144" s="6">
        <f t="shared" si="116"/>
        <v>0</v>
      </c>
      <c r="M144" s="6">
        <f t="shared" si="117"/>
        <v>10</v>
      </c>
      <c r="N144" s="6">
        <f t="shared" si="118"/>
        <v>0</v>
      </c>
      <c r="O144" s="6">
        <f t="shared" si="119"/>
        <v>0</v>
      </c>
      <c r="P144" s="6">
        <f t="shared" si="120"/>
        <v>0</v>
      </c>
      <c r="Q144" s="6">
        <f t="shared" si="121"/>
        <v>0</v>
      </c>
      <c r="R144" s="7">
        <f t="shared" si="122"/>
        <v>2</v>
      </c>
      <c r="S144" s="7">
        <f t="shared" si="123"/>
        <v>1.2</v>
      </c>
      <c r="T144" s="7">
        <v>1</v>
      </c>
      <c r="U144" s="11"/>
      <c r="V144" s="10"/>
      <c r="W144" s="11"/>
      <c r="X144" s="10"/>
      <c r="Y144" s="11"/>
      <c r="Z144" s="10"/>
      <c r="AA144" s="7"/>
      <c r="AB144" s="11"/>
      <c r="AC144" s="10"/>
      <c r="AD144" s="11"/>
      <c r="AE144" s="10"/>
      <c r="AF144" s="11"/>
      <c r="AG144" s="10"/>
      <c r="AH144" s="11"/>
      <c r="AI144" s="10"/>
      <c r="AJ144" s="11"/>
      <c r="AK144" s="10"/>
      <c r="AL144" s="11"/>
      <c r="AM144" s="10"/>
      <c r="AN144" s="7"/>
      <c r="AO144" s="7">
        <f t="shared" si="124"/>
        <v>0</v>
      </c>
      <c r="AP144" s="11"/>
      <c r="AQ144" s="10"/>
      <c r="AR144" s="11"/>
      <c r="AS144" s="10"/>
      <c r="AT144" s="11"/>
      <c r="AU144" s="10"/>
      <c r="AV144" s="7"/>
      <c r="AW144" s="11"/>
      <c r="AX144" s="10"/>
      <c r="AY144" s="11"/>
      <c r="AZ144" s="10"/>
      <c r="BA144" s="11"/>
      <c r="BB144" s="10"/>
      <c r="BC144" s="11"/>
      <c r="BD144" s="10"/>
      <c r="BE144" s="11"/>
      <c r="BF144" s="10"/>
      <c r="BG144" s="11"/>
      <c r="BH144" s="10"/>
      <c r="BI144" s="7"/>
      <c r="BJ144" s="7">
        <f t="shared" si="125"/>
        <v>0</v>
      </c>
      <c r="BK144" s="11">
        <v>8</v>
      </c>
      <c r="BL144" s="10" t="s">
        <v>60</v>
      </c>
      <c r="BM144" s="11"/>
      <c r="BN144" s="10"/>
      <c r="BO144" s="11"/>
      <c r="BP144" s="10"/>
      <c r="BQ144" s="7">
        <v>0.8</v>
      </c>
      <c r="BR144" s="11"/>
      <c r="BS144" s="10"/>
      <c r="BT144" s="11">
        <v>10</v>
      </c>
      <c r="BU144" s="10" t="s">
        <v>60</v>
      </c>
      <c r="BV144" s="11"/>
      <c r="BW144" s="10"/>
      <c r="BX144" s="11"/>
      <c r="BY144" s="10"/>
      <c r="BZ144" s="11"/>
      <c r="CA144" s="10"/>
      <c r="CB144" s="11"/>
      <c r="CC144" s="10"/>
      <c r="CD144" s="7">
        <v>1.2</v>
      </c>
      <c r="CE144" s="7">
        <f t="shared" si="126"/>
        <v>2</v>
      </c>
      <c r="CF144" s="11"/>
      <c r="CG144" s="10"/>
      <c r="CH144" s="11"/>
      <c r="CI144" s="10"/>
      <c r="CJ144" s="11"/>
      <c r="CK144" s="10"/>
      <c r="CL144" s="7"/>
      <c r="CM144" s="11"/>
      <c r="CN144" s="10"/>
      <c r="CO144" s="11"/>
      <c r="CP144" s="10"/>
      <c r="CQ144" s="11"/>
      <c r="CR144" s="10"/>
      <c r="CS144" s="11"/>
      <c r="CT144" s="10"/>
      <c r="CU144" s="11"/>
      <c r="CV144" s="10"/>
      <c r="CW144" s="11"/>
      <c r="CX144" s="10"/>
      <c r="CY144" s="7"/>
      <c r="CZ144" s="7">
        <f t="shared" si="127"/>
        <v>0</v>
      </c>
      <c r="DA144" s="11"/>
      <c r="DB144" s="10"/>
      <c r="DC144" s="11"/>
      <c r="DD144" s="10"/>
      <c r="DE144" s="11"/>
      <c r="DF144" s="10"/>
      <c r="DG144" s="7"/>
      <c r="DH144" s="11"/>
      <c r="DI144" s="10"/>
      <c r="DJ144" s="11"/>
      <c r="DK144" s="10"/>
      <c r="DL144" s="11"/>
      <c r="DM144" s="10"/>
      <c r="DN144" s="11"/>
      <c r="DO144" s="10"/>
      <c r="DP144" s="11"/>
      <c r="DQ144" s="10"/>
      <c r="DR144" s="11"/>
      <c r="DS144" s="10"/>
      <c r="DT144" s="7"/>
      <c r="DU144" s="7">
        <f t="shared" si="128"/>
        <v>0</v>
      </c>
      <c r="DV144" s="11"/>
      <c r="DW144" s="10"/>
      <c r="DX144" s="11"/>
      <c r="DY144" s="10"/>
      <c r="DZ144" s="11"/>
      <c r="EA144" s="10"/>
      <c r="EB144" s="7"/>
      <c r="EC144" s="11"/>
      <c r="ED144" s="10"/>
      <c r="EE144" s="11"/>
      <c r="EF144" s="10"/>
      <c r="EG144" s="11"/>
      <c r="EH144" s="10"/>
      <c r="EI144" s="11"/>
      <c r="EJ144" s="10"/>
      <c r="EK144" s="11"/>
      <c r="EL144" s="10"/>
      <c r="EM144" s="11"/>
      <c r="EN144" s="10"/>
      <c r="EO144" s="7"/>
      <c r="EP144" s="7">
        <f t="shared" si="129"/>
        <v>0</v>
      </c>
      <c r="EQ144" s="11"/>
      <c r="ER144" s="10"/>
      <c r="ES144" s="11"/>
      <c r="ET144" s="10"/>
      <c r="EU144" s="11"/>
      <c r="EV144" s="10"/>
      <c r="EW144" s="7"/>
      <c r="EX144" s="11"/>
      <c r="EY144" s="10"/>
      <c r="EZ144" s="11"/>
      <c r="FA144" s="10"/>
      <c r="FB144" s="11"/>
      <c r="FC144" s="10"/>
      <c r="FD144" s="11"/>
      <c r="FE144" s="10"/>
      <c r="FF144" s="11"/>
      <c r="FG144" s="10"/>
      <c r="FH144" s="11"/>
      <c r="FI144" s="10"/>
      <c r="FJ144" s="7"/>
      <c r="FK144" s="7">
        <f t="shared" si="130"/>
        <v>0</v>
      </c>
      <c r="FL144" s="11"/>
      <c r="FM144" s="10"/>
      <c r="FN144" s="11"/>
      <c r="FO144" s="10"/>
      <c r="FP144" s="11"/>
      <c r="FQ144" s="10"/>
      <c r="FR144" s="7"/>
      <c r="FS144" s="11"/>
      <c r="FT144" s="10"/>
      <c r="FU144" s="11"/>
      <c r="FV144" s="10"/>
      <c r="FW144" s="11"/>
      <c r="FX144" s="10"/>
      <c r="FY144" s="11"/>
      <c r="FZ144" s="10"/>
      <c r="GA144" s="11"/>
      <c r="GB144" s="10"/>
      <c r="GC144" s="11"/>
      <c r="GD144" s="10"/>
      <c r="GE144" s="7"/>
      <c r="GF144" s="7">
        <f t="shared" si="131"/>
        <v>0</v>
      </c>
    </row>
    <row r="145" spans="1:188" x14ac:dyDescent="0.25">
      <c r="A145" s="13">
        <v>7</v>
      </c>
      <c r="B145" s="13">
        <v>1</v>
      </c>
      <c r="C145" s="13"/>
      <c r="D145" s="6" t="s">
        <v>290</v>
      </c>
      <c r="E145" s="3" t="s">
        <v>291</v>
      </c>
      <c r="F145" s="6">
        <f t="shared" si="110"/>
        <v>0</v>
      </c>
      <c r="G145" s="6">
        <f t="shared" si="111"/>
        <v>2</v>
      </c>
      <c r="H145" s="6">
        <f t="shared" si="112"/>
        <v>18</v>
      </c>
      <c r="I145" s="6">
        <f t="shared" si="113"/>
        <v>8</v>
      </c>
      <c r="J145" s="6">
        <f t="shared" si="114"/>
        <v>0</v>
      </c>
      <c r="K145" s="6">
        <f t="shared" si="115"/>
        <v>0</v>
      </c>
      <c r="L145" s="6">
        <f t="shared" si="116"/>
        <v>0</v>
      </c>
      <c r="M145" s="6">
        <f t="shared" si="117"/>
        <v>10</v>
      </c>
      <c r="N145" s="6">
        <f t="shared" si="118"/>
        <v>0</v>
      </c>
      <c r="O145" s="6">
        <f t="shared" si="119"/>
        <v>0</v>
      </c>
      <c r="P145" s="6">
        <f t="shared" si="120"/>
        <v>0</v>
      </c>
      <c r="Q145" s="6">
        <f t="shared" si="121"/>
        <v>0</v>
      </c>
      <c r="R145" s="7">
        <f t="shared" si="122"/>
        <v>2</v>
      </c>
      <c r="S145" s="7">
        <f t="shared" si="123"/>
        <v>1.2</v>
      </c>
      <c r="T145" s="7">
        <v>0.74</v>
      </c>
      <c r="U145" s="11"/>
      <c r="V145" s="10"/>
      <c r="W145" s="11"/>
      <c r="X145" s="10"/>
      <c r="Y145" s="11"/>
      <c r="Z145" s="10"/>
      <c r="AA145" s="7"/>
      <c r="AB145" s="11"/>
      <c r="AC145" s="10"/>
      <c r="AD145" s="11"/>
      <c r="AE145" s="10"/>
      <c r="AF145" s="11"/>
      <c r="AG145" s="10"/>
      <c r="AH145" s="11"/>
      <c r="AI145" s="10"/>
      <c r="AJ145" s="11"/>
      <c r="AK145" s="10"/>
      <c r="AL145" s="11"/>
      <c r="AM145" s="10"/>
      <c r="AN145" s="7"/>
      <c r="AO145" s="7">
        <f t="shared" si="124"/>
        <v>0</v>
      </c>
      <c r="AP145" s="11"/>
      <c r="AQ145" s="10"/>
      <c r="AR145" s="11"/>
      <c r="AS145" s="10"/>
      <c r="AT145" s="11"/>
      <c r="AU145" s="10"/>
      <c r="AV145" s="7"/>
      <c r="AW145" s="11"/>
      <c r="AX145" s="10"/>
      <c r="AY145" s="11"/>
      <c r="AZ145" s="10"/>
      <c r="BA145" s="11"/>
      <c r="BB145" s="10"/>
      <c r="BC145" s="11"/>
      <c r="BD145" s="10"/>
      <c r="BE145" s="11"/>
      <c r="BF145" s="10"/>
      <c r="BG145" s="11"/>
      <c r="BH145" s="10"/>
      <c r="BI145" s="7"/>
      <c r="BJ145" s="7">
        <f t="shared" si="125"/>
        <v>0</v>
      </c>
      <c r="BK145" s="11">
        <v>8</v>
      </c>
      <c r="BL145" s="10" t="s">
        <v>60</v>
      </c>
      <c r="BM145" s="11"/>
      <c r="BN145" s="10"/>
      <c r="BO145" s="11"/>
      <c r="BP145" s="10"/>
      <c r="BQ145" s="7">
        <v>0.8</v>
      </c>
      <c r="BR145" s="11"/>
      <c r="BS145" s="10"/>
      <c r="BT145" s="11">
        <v>10</v>
      </c>
      <c r="BU145" s="10" t="s">
        <v>60</v>
      </c>
      <c r="BV145" s="11"/>
      <c r="BW145" s="10"/>
      <c r="BX145" s="11"/>
      <c r="BY145" s="10"/>
      <c r="BZ145" s="11"/>
      <c r="CA145" s="10"/>
      <c r="CB145" s="11"/>
      <c r="CC145" s="10"/>
      <c r="CD145" s="7">
        <v>1.2</v>
      </c>
      <c r="CE145" s="7">
        <f t="shared" si="126"/>
        <v>2</v>
      </c>
      <c r="CF145" s="11"/>
      <c r="CG145" s="10"/>
      <c r="CH145" s="11"/>
      <c r="CI145" s="10"/>
      <c r="CJ145" s="11"/>
      <c r="CK145" s="10"/>
      <c r="CL145" s="7"/>
      <c r="CM145" s="11"/>
      <c r="CN145" s="10"/>
      <c r="CO145" s="11"/>
      <c r="CP145" s="10"/>
      <c r="CQ145" s="11"/>
      <c r="CR145" s="10"/>
      <c r="CS145" s="11"/>
      <c r="CT145" s="10"/>
      <c r="CU145" s="11"/>
      <c r="CV145" s="10"/>
      <c r="CW145" s="11"/>
      <c r="CX145" s="10"/>
      <c r="CY145" s="7"/>
      <c r="CZ145" s="7">
        <f t="shared" si="127"/>
        <v>0</v>
      </c>
      <c r="DA145" s="11"/>
      <c r="DB145" s="10"/>
      <c r="DC145" s="11"/>
      <c r="DD145" s="10"/>
      <c r="DE145" s="11"/>
      <c r="DF145" s="10"/>
      <c r="DG145" s="7"/>
      <c r="DH145" s="11"/>
      <c r="DI145" s="10"/>
      <c r="DJ145" s="11"/>
      <c r="DK145" s="10"/>
      <c r="DL145" s="11"/>
      <c r="DM145" s="10"/>
      <c r="DN145" s="11"/>
      <c r="DO145" s="10"/>
      <c r="DP145" s="11"/>
      <c r="DQ145" s="10"/>
      <c r="DR145" s="11"/>
      <c r="DS145" s="10"/>
      <c r="DT145" s="7"/>
      <c r="DU145" s="7">
        <f t="shared" si="128"/>
        <v>0</v>
      </c>
      <c r="DV145" s="11"/>
      <c r="DW145" s="10"/>
      <c r="DX145" s="11"/>
      <c r="DY145" s="10"/>
      <c r="DZ145" s="11"/>
      <c r="EA145" s="10"/>
      <c r="EB145" s="7"/>
      <c r="EC145" s="11"/>
      <c r="ED145" s="10"/>
      <c r="EE145" s="11"/>
      <c r="EF145" s="10"/>
      <c r="EG145" s="11"/>
      <c r="EH145" s="10"/>
      <c r="EI145" s="11"/>
      <c r="EJ145" s="10"/>
      <c r="EK145" s="11"/>
      <c r="EL145" s="10"/>
      <c r="EM145" s="11"/>
      <c r="EN145" s="10"/>
      <c r="EO145" s="7"/>
      <c r="EP145" s="7">
        <f t="shared" si="129"/>
        <v>0</v>
      </c>
      <c r="EQ145" s="11"/>
      <c r="ER145" s="10"/>
      <c r="ES145" s="11"/>
      <c r="ET145" s="10"/>
      <c r="EU145" s="11"/>
      <c r="EV145" s="10"/>
      <c r="EW145" s="7"/>
      <c r="EX145" s="11"/>
      <c r="EY145" s="10"/>
      <c r="EZ145" s="11"/>
      <c r="FA145" s="10"/>
      <c r="FB145" s="11"/>
      <c r="FC145" s="10"/>
      <c r="FD145" s="11"/>
      <c r="FE145" s="10"/>
      <c r="FF145" s="11"/>
      <c r="FG145" s="10"/>
      <c r="FH145" s="11"/>
      <c r="FI145" s="10"/>
      <c r="FJ145" s="7"/>
      <c r="FK145" s="7">
        <f t="shared" si="130"/>
        <v>0</v>
      </c>
      <c r="FL145" s="11"/>
      <c r="FM145" s="10"/>
      <c r="FN145" s="11"/>
      <c r="FO145" s="10"/>
      <c r="FP145" s="11"/>
      <c r="FQ145" s="10"/>
      <c r="FR145" s="7"/>
      <c r="FS145" s="11"/>
      <c r="FT145" s="10"/>
      <c r="FU145" s="11"/>
      <c r="FV145" s="10"/>
      <c r="FW145" s="11"/>
      <c r="FX145" s="10"/>
      <c r="FY145" s="11"/>
      <c r="FZ145" s="10"/>
      <c r="GA145" s="11"/>
      <c r="GB145" s="10"/>
      <c r="GC145" s="11"/>
      <c r="GD145" s="10"/>
      <c r="GE145" s="7"/>
      <c r="GF145" s="7">
        <f t="shared" si="131"/>
        <v>0</v>
      </c>
    </row>
    <row r="146" spans="1:188" x14ac:dyDescent="0.25">
      <c r="A146" s="13">
        <v>8</v>
      </c>
      <c r="B146" s="13">
        <v>1</v>
      </c>
      <c r="C146" s="13"/>
      <c r="D146" s="6" t="s">
        <v>292</v>
      </c>
      <c r="E146" s="3" t="s">
        <v>293</v>
      </c>
      <c r="F146" s="6">
        <f t="shared" si="110"/>
        <v>0</v>
      </c>
      <c r="G146" s="6">
        <f t="shared" si="111"/>
        <v>2</v>
      </c>
      <c r="H146" s="6">
        <f t="shared" si="112"/>
        <v>18</v>
      </c>
      <c r="I146" s="6">
        <f t="shared" si="113"/>
        <v>8</v>
      </c>
      <c r="J146" s="6">
        <f t="shared" si="114"/>
        <v>0</v>
      </c>
      <c r="K146" s="6">
        <f t="shared" si="115"/>
        <v>0</v>
      </c>
      <c r="L146" s="6">
        <f t="shared" si="116"/>
        <v>0</v>
      </c>
      <c r="M146" s="6">
        <f t="shared" si="117"/>
        <v>10</v>
      </c>
      <c r="N146" s="6">
        <f t="shared" si="118"/>
        <v>0</v>
      </c>
      <c r="O146" s="6">
        <f t="shared" si="119"/>
        <v>0</v>
      </c>
      <c r="P146" s="6">
        <f t="shared" si="120"/>
        <v>0</v>
      </c>
      <c r="Q146" s="6">
        <f t="shared" si="121"/>
        <v>0</v>
      </c>
      <c r="R146" s="7">
        <f t="shared" si="122"/>
        <v>2</v>
      </c>
      <c r="S146" s="7">
        <f t="shared" si="123"/>
        <v>1.2</v>
      </c>
      <c r="T146" s="7">
        <v>0.6</v>
      </c>
      <c r="U146" s="11"/>
      <c r="V146" s="10"/>
      <c r="W146" s="11"/>
      <c r="X146" s="10"/>
      <c r="Y146" s="11"/>
      <c r="Z146" s="10"/>
      <c r="AA146" s="7"/>
      <c r="AB146" s="11"/>
      <c r="AC146" s="10"/>
      <c r="AD146" s="11"/>
      <c r="AE146" s="10"/>
      <c r="AF146" s="11"/>
      <c r="AG146" s="10"/>
      <c r="AH146" s="11"/>
      <c r="AI146" s="10"/>
      <c r="AJ146" s="11"/>
      <c r="AK146" s="10"/>
      <c r="AL146" s="11"/>
      <c r="AM146" s="10"/>
      <c r="AN146" s="7"/>
      <c r="AO146" s="7">
        <f t="shared" si="124"/>
        <v>0</v>
      </c>
      <c r="AP146" s="11"/>
      <c r="AQ146" s="10"/>
      <c r="AR146" s="11"/>
      <c r="AS146" s="10"/>
      <c r="AT146" s="11"/>
      <c r="AU146" s="10"/>
      <c r="AV146" s="7"/>
      <c r="AW146" s="11"/>
      <c r="AX146" s="10"/>
      <c r="AY146" s="11"/>
      <c r="AZ146" s="10"/>
      <c r="BA146" s="11"/>
      <c r="BB146" s="10"/>
      <c r="BC146" s="11"/>
      <c r="BD146" s="10"/>
      <c r="BE146" s="11"/>
      <c r="BF146" s="10"/>
      <c r="BG146" s="11"/>
      <c r="BH146" s="10"/>
      <c r="BI146" s="7"/>
      <c r="BJ146" s="7">
        <f t="shared" si="125"/>
        <v>0</v>
      </c>
      <c r="BK146" s="11">
        <v>8</v>
      </c>
      <c r="BL146" s="10" t="s">
        <v>60</v>
      </c>
      <c r="BM146" s="11"/>
      <c r="BN146" s="10"/>
      <c r="BO146" s="11"/>
      <c r="BP146" s="10"/>
      <c r="BQ146" s="7">
        <v>0.8</v>
      </c>
      <c r="BR146" s="11"/>
      <c r="BS146" s="10"/>
      <c r="BT146" s="11">
        <v>10</v>
      </c>
      <c r="BU146" s="10" t="s">
        <v>60</v>
      </c>
      <c r="BV146" s="11"/>
      <c r="BW146" s="10"/>
      <c r="BX146" s="11"/>
      <c r="BY146" s="10"/>
      <c r="BZ146" s="11"/>
      <c r="CA146" s="10"/>
      <c r="CB146" s="11"/>
      <c r="CC146" s="10"/>
      <c r="CD146" s="7">
        <v>1.2</v>
      </c>
      <c r="CE146" s="7">
        <f t="shared" si="126"/>
        <v>2</v>
      </c>
      <c r="CF146" s="11"/>
      <c r="CG146" s="10"/>
      <c r="CH146" s="11"/>
      <c r="CI146" s="10"/>
      <c r="CJ146" s="11"/>
      <c r="CK146" s="10"/>
      <c r="CL146" s="7"/>
      <c r="CM146" s="11"/>
      <c r="CN146" s="10"/>
      <c r="CO146" s="11"/>
      <c r="CP146" s="10"/>
      <c r="CQ146" s="11"/>
      <c r="CR146" s="10"/>
      <c r="CS146" s="11"/>
      <c r="CT146" s="10"/>
      <c r="CU146" s="11"/>
      <c r="CV146" s="10"/>
      <c r="CW146" s="11"/>
      <c r="CX146" s="10"/>
      <c r="CY146" s="7"/>
      <c r="CZ146" s="7">
        <f t="shared" si="127"/>
        <v>0</v>
      </c>
      <c r="DA146" s="11"/>
      <c r="DB146" s="10"/>
      <c r="DC146" s="11"/>
      <c r="DD146" s="10"/>
      <c r="DE146" s="11"/>
      <c r="DF146" s="10"/>
      <c r="DG146" s="7"/>
      <c r="DH146" s="11"/>
      <c r="DI146" s="10"/>
      <c r="DJ146" s="11"/>
      <c r="DK146" s="10"/>
      <c r="DL146" s="11"/>
      <c r="DM146" s="10"/>
      <c r="DN146" s="11"/>
      <c r="DO146" s="10"/>
      <c r="DP146" s="11"/>
      <c r="DQ146" s="10"/>
      <c r="DR146" s="11"/>
      <c r="DS146" s="10"/>
      <c r="DT146" s="7"/>
      <c r="DU146" s="7">
        <f t="shared" si="128"/>
        <v>0</v>
      </c>
      <c r="DV146" s="11"/>
      <c r="DW146" s="10"/>
      <c r="DX146" s="11"/>
      <c r="DY146" s="10"/>
      <c r="DZ146" s="11"/>
      <c r="EA146" s="10"/>
      <c r="EB146" s="7"/>
      <c r="EC146" s="11"/>
      <c r="ED146" s="10"/>
      <c r="EE146" s="11"/>
      <c r="EF146" s="10"/>
      <c r="EG146" s="11"/>
      <c r="EH146" s="10"/>
      <c r="EI146" s="11"/>
      <c r="EJ146" s="10"/>
      <c r="EK146" s="11"/>
      <c r="EL146" s="10"/>
      <c r="EM146" s="11"/>
      <c r="EN146" s="10"/>
      <c r="EO146" s="7"/>
      <c r="EP146" s="7">
        <f t="shared" si="129"/>
        <v>0</v>
      </c>
      <c r="EQ146" s="11"/>
      <c r="ER146" s="10"/>
      <c r="ES146" s="11"/>
      <c r="ET146" s="10"/>
      <c r="EU146" s="11"/>
      <c r="EV146" s="10"/>
      <c r="EW146" s="7"/>
      <c r="EX146" s="11"/>
      <c r="EY146" s="10"/>
      <c r="EZ146" s="11"/>
      <c r="FA146" s="10"/>
      <c r="FB146" s="11"/>
      <c r="FC146" s="10"/>
      <c r="FD146" s="11"/>
      <c r="FE146" s="10"/>
      <c r="FF146" s="11"/>
      <c r="FG146" s="10"/>
      <c r="FH146" s="11"/>
      <c r="FI146" s="10"/>
      <c r="FJ146" s="7"/>
      <c r="FK146" s="7">
        <f t="shared" si="130"/>
        <v>0</v>
      </c>
      <c r="FL146" s="11"/>
      <c r="FM146" s="10"/>
      <c r="FN146" s="11"/>
      <c r="FO146" s="10"/>
      <c r="FP146" s="11"/>
      <c r="FQ146" s="10"/>
      <c r="FR146" s="7"/>
      <c r="FS146" s="11"/>
      <c r="FT146" s="10"/>
      <c r="FU146" s="11"/>
      <c r="FV146" s="10"/>
      <c r="FW146" s="11"/>
      <c r="FX146" s="10"/>
      <c r="FY146" s="11"/>
      <c r="FZ146" s="10"/>
      <c r="GA146" s="11"/>
      <c r="GB146" s="10"/>
      <c r="GC146" s="11"/>
      <c r="GD146" s="10"/>
      <c r="GE146" s="7"/>
      <c r="GF146" s="7">
        <f t="shared" si="131"/>
        <v>0</v>
      </c>
    </row>
    <row r="147" spans="1:188" x14ac:dyDescent="0.25">
      <c r="A147" s="13">
        <v>8</v>
      </c>
      <c r="B147" s="13">
        <v>1</v>
      </c>
      <c r="C147" s="13"/>
      <c r="D147" s="6" t="s">
        <v>294</v>
      </c>
      <c r="E147" s="3" t="s">
        <v>295</v>
      </c>
      <c r="F147" s="6">
        <f t="shared" si="110"/>
        <v>0</v>
      </c>
      <c r="G147" s="6">
        <f t="shared" si="111"/>
        <v>2</v>
      </c>
      <c r="H147" s="6">
        <f t="shared" si="112"/>
        <v>18</v>
      </c>
      <c r="I147" s="6">
        <f t="shared" si="113"/>
        <v>8</v>
      </c>
      <c r="J147" s="6">
        <f t="shared" si="114"/>
        <v>0</v>
      </c>
      <c r="K147" s="6">
        <f t="shared" si="115"/>
        <v>0</v>
      </c>
      <c r="L147" s="6">
        <f t="shared" si="116"/>
        <v>0</v>
      </c>
      <c r="M147" s="6">
        <f t="shared" si="117"/>
        <v>10</v>
      </c>
      <c r="N147" s="6">
        <f t="shared" si="118"/>
        <v>0</v>
      </c>
      <c r="O147" s="6">
        <f t="shared" si="119"/>
        <v>0</v>
      </c>
      <c r="P147" s="6">
        <f t="shared" si="120"/>
        <v>0</v>
      </c>
      <c r="Q147" s="6">
        <f t="shared" si="121"/>
        <v>0</v>
      </c>
      <c r="R147" s="7">
        <f t="shared" si="122"/>
        <v>2</v>
      </c>
      <c r="S147" s="7">
        <f t="shared" si="123"/>
        <v>1.2</v>
      </c>
      <c r="T147" s="7">
        <v>1.07</v>
      </c>
      <c r="U147" s="11"/>
      <c r="V147" s="10"/>
      <c r="W147" s="11"/>
      <c r="X147" s="10"/>
      <c r="Y147" s="11"/>
      <c r="Z147" s="10"/>
      <c r="AA147" s="7"/>
      <c r="AB147" s="11"/>
      <c r="AC147" s="10"/>
      <c r="AD147" s="11"/>
      <c r="AE147" s="10"/>
      <c r="AF147" s="11"/>
      <c r="AG147" s="10"/>
      <c r="AH147" s="11"/>
      <c r="AI147" s="10"/>
      <c r="AJ147" s="11"/>
      <c r="AK147" s="10"/>
      <c r="AL147" s="11"/>
      <c r="AM147" s="10"/>
      <c r="AN147" s="7"/>
      <c r="AO147" s="7">
        <f t="shared" si="124"/>
        <v>0</v>
      </c>
      <c r="AP147" s="11"/>
      <c r="AQ147" s="10"/>
      <c r="AR147" s="11"/>
      <c r="AS147" s="10"/>
      <c r="AT147" s="11"/>
      <c r="AU147" s="10"/>
      <c r="AV147" s="7"/>
      <c r="AW147" s="11"/>
      <c r="AX147" s="10"/>
      <c r="AY147" s="11"/>
      <c r="AZ147" s="10"/>
      <c r="BA147" s="11"/>
      <c r="BB147" s="10"/>
      <c r="BC147" s="11"/>
      <c r="BD147" s="10"/>
      <c r="BE147" s="11"/>
      <c r="BF147" s="10"/>
      <c r="BG147" s="11"/>
      <c r="BH147" s="10"/>
      <c r="BI147" s="7"/>
      <c r="BJ147" s="7">
        <f t="shared" si="125"/>
        <v>0</v>
      </c>
      <c r="BK147" s="11">
        <v>8</v>
      </c>
      <c r="BL147" s="10" t="s">
        <v>60</v>
      </c>
      <c r="BM147" s="11"/>
      <c r="BN147" s="10"/>
      <c r="BO147" s="11"/>
      <c r="BP147" s="10"/>
      <c r="BQ147" s="7">
        <v>0.8</v>
      </c>
      <c r="BR147" s="11"/>
      <c r="BS147" s="10"/>
      <c r="BT147" s="11">
        <v>10</v>
      </c>
      <c r="BU147" s="10" t="s">
        <v>60</v>
      </c>
      <c r="BV147" s="11"/>
      <c r="BW147" s="10"/>
      <c r="BX147" s="11"/>
      <c r="BY147" s="10"/>
      <c r="BZ147" s="11"/>
      <c r="CA147" s="10"/>
      <c r="CB147" s="11"/>
      <c r="CC147" s="10"/>
      <c r="CD147" s="7">
        <v>1.2</v>
      </c>
      <c r="CE147" s="7">
        <f t="shared" si="126"/>
        <v>2</v>
      </c>
      <c r="CF147" s="11"/>
      <c r="CG147" s="10"/>
      <c r="CH147" s="11"/>
      <c r="CI147" s="10"/>
      <c r="CJ147" s="11"/>
      <c r="CK147" s="10"/>
      <c r="CL147" s="7"/>
      <c r="CM147" s="11"/>
      <c r="CN147" s="10"/>
      <c r="CO147" s="11"/>
      <c r="CP147" s="10"/>
      <c r="CQ147" s="11"/>
      <c r="CR147" s="10"/>
      <c r="CS147" s="11"/>
      <c r="CT147" s="10"/>
      <c r="CU147" s="11"/>
      <c r="CV147" s="10"/>
      <c r="CW147" s="11"/>
      <c r="CX147" s="10"/>
      <c r="CY147" s="7"/>
      <c r="CZ147" s="7">
        <f t="shared" si="127"/>
        <v>0</v>
      </c>
      <c r="DA147" s="11"/>
      <c r="DB147" s="10"/>
      <c r="DC147" s="11"/>
      <c r="DD147" s="10"/>
      <c r="DE147" s="11"/>
      <c r="DF147" s="10"/>
      <c r="DG147" s="7"/>
      <c r="DH147" s="11"/>
      <c r="DI147" s="10"/>
      <c r="DJ147" s="11"/>
      <c r="DK147" s="10"/>
      <c r="DL147" s="11"/>
      <c r="DM147" s="10"/>
      <c r="DN147" s="11"/>
      <c r="DO147" s="10"/>
      <c r="DP147" s="11"/>
      <c r="DQ147" s="10"/>
      <c r="DR147" s="11"/>
      <c r="DS147" s="10"/>
      <c r="DT147" s="7"/>
      <c r="DU147" s="7">
        <f t="shared" si="128"/>
        <v>0</v>
      </c>
      <c r="DV147" s="11"/>
      <c r="DW147" s="10"/>
      <c r="DX147" s="11"/>
      <c r="DY147" s="10"/>
      <c r="DZ147" s="11"/>
      <c r="EA147" s="10"/>
      <c r="EB147" s="7"/>
      <c r="EC147" s="11"/>
      <c r="ED147" s="10"/>
      <c r="EE147" s="11"/>
      <c r="EF147" s="10"/>
      <c r="EG147" s="11"/>
      <c r="EH147" s="10"/>
      <c r="EI147" s="11"/>
      <c r="EJ147" s="10"/>
      <c r="EK147" s="11"/>
      <c r="EL147" s="10"/>
      <c r="EM147" s="11"/>
      <c r="EN147" s="10"/>
      <c r="EO147" s="7"/>
      <c r="EP147" s="7">
        <f t="shared" si="129"/>
        <v>0</v>
      </c>
      <c r="EQ147" s="11"/>
      <c r="ER147" s="10"/>
      <c r="ES147" s="11"/>
      <c r="ET147" s="10"/>
      <c r="EU147" s="11"/>
      <c r="EV147" s="10"/>
      <c r="EW147" s="7"/>
      <c r="EX147" s="11"/>
      <c r="EY147" s="10"/>
      <c r="EZ147" s="11"/>
      <c r="FA147" s="10"/>
      <c r="FB147" s="11"/>
      <c r="FC147" s="10"/>
      <c r="FD147" s="11"/>
      <c r="FE147" s="10"/>
      <c r="FF147" s="11"/>
      <c r="FG147" s="10"/>
      <c r="FH147" s="11"/>
      <c r="FI147" s="10"/>
      <c r="FJ147" s="7"/>
      <c r="FK147" s="7">
        <f t="shared" si="130"/>
        <v>0</v>
      </c>
      <c r="FL147" s="11"/>
      <c r="FM147" s="10"/>
      <c r="FN147" s="11"/>
      <c r="FO147" s="10"/>
      <c r="FP147" s="11"/>
      <c r="FQ147" s="10"/>
      <c r="FR147" s="7"/>
      <c r="FS147" s="11"/>
      <c r="FT147" s="10"/>
      <c r="FU147" s="11"/>
      <c r="FV147" s="10"/>
      <c r="FW147" s="11"/>
      <c r="FX147" s="10"/>
      <c r="FY147" s="11"/>
      <c r="FZ147" s="10"/>
      <c r="GA147" s="11"/>
      <c r="GB147" s="10"/>
      <c r="GC147" s="11"/>
      <c r="GD147" s="10"/>
      <c r="GE147" s="7"/>
      <c r="GF147" s="7">
        <f t="shared" si="131"/>
        <v>0</v>
      </c>
    </row>
    <row r="148" spans="1:188" x14ac:dyDescent="0.25">
      <c r="A148" s="13">
        <v>8</v>
      </c>
      <c r="B148" s="13">
        <v>1</v>
      </c>
      <c r="C148" s="13"/>
      <c r="D148" s="6" t="s">
        <v>296</v>
      </c>
      <c r="E148" s="3" t="s">
        <v>297</v>
      </c>
      <c r="F148" s="6">
        <f t="shared" si="110"/>
        <v>0</v>
      </c>
      <c r="G148" s="6">
        <f t="shared" si="111"/>
        <v>2</v>
      </c>
      <c r="H148" s="6">
        <f t="shared" si="112"/>
        <v>18</v>
      </c>
      <c r="I148" s="6">
        <f t="shared" si="113"/>
        <v>8</v>
      </c>
      <c r="J148" s="6">
        <f t="shared" si="114"/>
        <v>0</v>
      </c>
      <c r="K148" s="6">
        <f t="shared" si="115"/>
        <v>0</v>
      </c>
      <c r="L148" s="6">
        <f t="shared" si="116"/>
        <v>0</v>
      </c>
      <c r="M148" s="6">
        <f t="shared" si="117"/>
        <v>10</v>
      </c>
      <c r="N148" s="6">
        <f t="shared" si="118"/>
        <v>0</v>
      </c>
      <c r="O148" s="6">
        <f t="shared" si="119"/>
        <v>0</v>
      </c>
      <c r="P148" s="6">
        <f t="shared" si="120"/>
        <v>0</v>
      </c>
      <c r="Q148" s="6">
        <f t="shared" si="121"/>
        <v>0</v>
      </c>
      <c r="R148" s="7">
        <f t="shared" si="122"/>
        <v>2</v>
      </c>
      <c r="S148" s="7">
        <f t="shared" si="123"/>
        <v>1.2</v>
      </c>
      <c r="T148" s="7">
        <v>0.8</v>
      </c>
      <c r="U148" s="11"/>
      <c r="V148" s="10"/>
      <c r="W148" s="11"/>
      <c r="X148" s="10"/>
      <c r="Y148" s="11"/>
      <c r="Z148" s="10"/>
      <c r="AA148" s="7"/>
      <c r="AB148" s="11"/>
      <c r="AC148" s="10"/>
      <c r="AD148" s="11"/>
      <c r="AE148" s="10"/>
      <c r="AF148" s="11"/>
      <c r="AG148" s="10"/>
      <c r="AH148" s="11"/>
      <c r="AI148" s="10"/>
      <c r="AJ148" s="11"/>
      <c r="AK148" s="10"/>
      <c r="AL148" s="11"/>
      <c r="AM148" s="10"/>
      <c r="AN148" s="7"/>
      <c r="AO148" s="7">
        <f t="shared" si="124"/>
        <v>0</v>
      </c>
      <c r="AP148" s="11"/>
      <c r="AQ148" s="10"/>
      <c r="AR148" s="11"/>
      <c r="AS148" s="10"/>
      <c r="AT148" s="11"/>
      <c r="AU148" s="10"/>
      <c r="AV148" s="7"/>
      <c r="AW148" s="11"/>
      <c r="AX148" s="10"/>
      <c r="AY148" s="11"/>
      <c r="AZ148" s="10"/>
      <c r="BA148" s="11"/>
      <c r="BB148" s="10"/>
      <c r="BC148" s="11"/>
      <c r="BD148" s="10"/>
      <c r="BE148" s="11"/>
      <c r="BF148" s="10"/>
      <c r="BG148" s="11"/>
      <c r="BH148" s="10"/>
      <c r="BI148" s="7"/>
      <c r="BJ148" s="7">
        <f t="shared" si="125"/>
        <v>0</v>
      </c>
      <c r="BK148" s="11">
        <v>8</v>
      </c>
      <c r="BL148" s="10" t="s">
        <v>60</v>
      </c>
      <c r="BM148" s="11"/>
      <c r="BN148" s="10"/>
      <c r="BO148" s="11"/>
      <c r="BP148" s="10"/>
      <c r="BQ148" s="7">
        <v>0.8</v>
      </c>
      <c r="BR148" s="11"/>
      <c r="BS148" s="10"/>
      <c r="BT148" s="11">
        <v>10</v>
      </c>
      <c r="BU148" s="10" t="s">
        <v>60</v>
      </c>
      <c r="BV148" s="11"/>
      <c r="BW148" s="10"/>
      <c r="BX148" s="11"/>
      <c r="BY148" s="10"/>
      <c r="BZ148" s="11"/>
      <c r="CA148" s="10"/>
      <c r="CB148" s="11"/>
      <c r="CC148" s="10"/>
      <c r="CD148" s="7">
        <v>1.2</v>
      </c>
      <c r="CE148" s="7">
        <f t="shared" si="126"/>
        <v>2</v>
      </c>
      <c r="CF148" s="11"/>
      <c r="CG148" s="10"/>
      <c r="CH148" s="11"/>
      <c r="CI148" s="10"/>
      <c r="CJ148" s="11"/>
      <c r="CK148" s="10"/>
      <c r="CL148" s="7"/>
      <c r="CM148" s="11"/>
      <c r="CN148" s="10"/>
      <c r="CO148" s="11"/>
      <c r="CP148" s="10"/>
      <c r="CQ148" s="11"/>
      <c r="CR148" s="10"/>
      <c r="CS148" s="11"/>
      <c r="CT148" s="10"/>
      <c r="CU148" s="11"/>
      <c r="CV148" s="10"/>
      <c r="CW148" s="11"/>
      <c r="CX148" s="10"/>
      <c r="CY148" s="7"/>
      <c r="CZ148" s="7">
        <f t="shared" si="127"/>
        <v>0</v>
      </c>
      <c r="DA148" s="11"/>
      <c r="DB148" s="10"/>
      <c r="DC148" s="11"/>
      <c r="DD148" s="10"/>
      <c r="DE148" s="11"/>
      <c r="DF148" s="10"/>
      <c r="DG148" s="7"/>
      <c r="DH148" s="11"/>
      <c r="DI148" s="10"/>
      <c r="DJ148" s="11"/>
      <c r="DK148" s="10"/>
      <c r="DL148" s="11"/>
      <c r="DM148" s="10"/>
      <c r="DN148" s="11"/>
      <c r="DO148" s="10"/>
      <c r="DP148" s="11"/>
      <c r="DQ148" s="10"/>
      <c r="DR148" s="11"/>
      <c r="DS148" s="10"/>
      <c r="DT148" s="7"/>
      <c r="DU148" s="7">
        <f t="shared" si="128"/>
        <v>0</v>
      </c>
      <c r="DV148" s="11"/>
      <c r="DW148" s="10"/>
      <c r="DX148" s="11"/>
      <c r="DY148" s="10"/>
      <c r="DZ148" s="11"/>
      <c r="EA148" s="10"/>
      <c r="EB148" s="7"/>
      <c r="EC148" s="11"/>
      <c r="ED148" s="10"/>
      <c r="EE148" s="11"/>
      <c r="EF148" s="10"/>
      <c r="EG148" s="11"/>
      <c r="EH148" s="10"/>
      <c r="EI148" s="11"/>
      <c r="EJ148" s="10"/>
      <c r="EK148" s="11"/>
      <c r="EL148" s="10"/>
      <c r="EM148" s="11"/>
      <c r="EN148" s="10"/>
      <c r="EO148" s="7"/>
      <c r="EP148" s="7">
        <f t="shared" si="129"/>
        <v>0</v>
      </c>
      <c r="EQ148" s="11"/>
      <c r="ER148" s="10"/>
      <c r="ES148" s="11"/>
      <c r="ET148" s="10"/>
      <c r="EU148" s="11"/>
      <c r="EV148" s="10"/>
      <c r="EW148" s="7"/>
      <c r="EX148" s="11"/>
      <c r="EY148" s="10"/>
      <c r="EZ148" s="11"/>
      <c r="FA148" s="10"/>
      <c r="FB148" s="11"/>
      <c r="FC148" s="10"/>
      <c r="FD148" s="11"/>
      <c r="FE148" s="10"/>
      <c r="FF148" s="11"/>
      <c r="FG148" s="10"/>
      <c r="FH148" s="11"/>
      <c r="FI148" s="10"/>
      <c r="FJ148" s="7"/>
      <c r="FK148" s="7">
        <f t="shared" si="130"/>
        <v>0</v>
      </c>
      <c r="FL148" s="11"/>
      <c r="FM148" s="10"/>
      <c r="FN148" s="11"/>
      <c r="FO148" s="10"/>
      <c r="FP148" s="11"/>
      <c r="FQ148" s="10"/>
      <c r="FR148" s="7"/>
      <c r="FS148" s="11"/>
      <c r="FT148" s="10"/>
      <c r="FU148" s="11"/>
      <c r="FV148" s="10"/>
      <c r="FW148" s="11"/>
      <c r="FX148" s="10"/>
      <c r="FY148" s="11"/>
      <c r="FZ148" s="10"/>
      <c r="GA148" s="11"/>
      <c r="GB148" s="10"/>
      <c r="GC148" s="11"/>
      <c r="GD148" s="10"/>
      <c r="GE148" s="7"/>
      <c r="GF148" s="7">
        <f t="shared" si="131"/>
        <v>0</v>
      </c>
    </row>
    <row r="149" spans="1:188" x14ac:dyDescent="0.25">
      <c r="A149" s="13">
        <v>8</v>
      </c>
      <c r="B149" s="13">
        <v>1</v>
      </c>
      <c r="C149" s="13"/>
      <c r="D149" s="6" t="s">
        <v>298</v>
      </c>
      <c r="E149" s="3" t="s">
        <v>299</v>
      </c>
      <c r="F149" s="6">
        <f t="shared" si="110"/>
        <v>0</v>
      </c>
      <c r="G149" s="6">
        <f t="shared" si="111"/>
        <v>2</v>
      </c>
      <c r="H149" s="6">
        <f t="shared" si="112"/>
        <v>18</v>
      </c>
      <c r="I149" s="6">
        <f t="shared" si="113"/>
        <v>8</v>
      </c>
      <c r="J149" s="6">
        <f t="shared" si="114"/>
        <v>0</v>
      </c>
      <c r="K149" s="6">
        <f t="shared" si="115"/>
        <v>0</v>
      </c>
      <c r="L149" s="6">
        <f t="shared" si="116"/>
        <v>0</v>
      </c>
      <c r="M149" s="6">
        <f t="shared" si="117"/>
        <v>10</v>
      </c>
      <c r="N149" s="6">
        <f t="shared" si="118"/>
        <v>0</v>
      </c>
      <c r="O149" s="6">
        <f t="shared" si="119"/>
        <v>0</v>
      </c>
      <c r="P149" s="6">
        <f t="shared" si="120"/>
        <v>0</v>
      </c>
      <c r="Q149" s="6">
        <f t="shared" si="121"/>
        <v>0</v>
      </c>
      <c r="R149" s="7">
        <f t="shared" si="122"/>
        <v>2</v>
      </c>
      <c r="S149" s="7">
        <f t="shared" si="123"/>
        <v>1.2</v>
      </c>
      <c r="T149" s="7">
        <v>1.2</v>
      </c>
      <c r="U149" s="11"/>
      <c r="V149" s="10"/>
      <c r="W149" s="11"/>
      <c r="X149" s="10"/>
      <c r="Y149" s="11"/>
      <c r="Z149" s="10"/>
      <c r="AA149" s="7"/>
      <c r="AB149" s="11"/>
      <c r="AC149" s="10"/>
      <c r="AD149" s="11"/>
      <c r="AE149" s="10"/>
      <c r="AF149" s="11"/>
      <c r="AG149" s="10"/>
      <c r="AH149" s="11"/>
      <c r="AI149" s="10"/>
      <c r="AJ149" s="11"/>
      <c r="AK149" s="10"/>
      <c r="AL149" s="11"/>
      <c r="AM149" s="10"/>
      <c r="AN149" s="7"/>
      <c r="AO149" s="7">
        <f t="shared" si="124"/>
        <v>0</v>
      </c>
      <c r="AP149" s="11"/>
      <c r="AQ149" s="10"/>
      <c r="AR149" s="11"/>
      <c r="AS149" s="10"/>
      <c r="AT149" s="11"/>
      <c r="AU149" s="10"/>
      <c r="AV149" s="7"/>
      <c r="AW149" s="11"/>
      <c r="AX149" s="10"/>
      <c r="AY149" s="11"/>
      <c r="AZ149" s="10"/>
      <c r="BA149" s="11"/>
      <c r="BB149" s="10"/>
      <c r="BC149" s="11"/>
      <c r="BD149" s="10"/>
      <c r="BE149" s="11"/>
      <c r="BF149" s="10"/>
      <c r="BG149" s="11"/>
      <c r="BH149" s="10"/>
      <c r="BI149" s="7"/>
      <c r="BJ149" s="7">
        <f t="shared" si="125"/>
        <v>0</v>
      </c>
      <c r="BK149" s="11">
        <v>8</v>
      </c>
      <c r="BL149" s="10" t="s">
        <v>60</v>
      </c>
      <c r="BM149" s="11"/>
      <c r="BN149" s="10"/>
      <c r="BO149" s="11"/>
      <c r="BP149" s="10"/>
      <c r="BQ149" s="7">
        <v>0.8</v>
      </c>
      <c r="BR149" s="11"/>
      <c r="BS149" s="10"/>
      <c r="BT149" s="11">
        <v>10</v>
      </c>
      <c r="BU149" s="10" t="s">
        <v>60</v>
      </c>
      <c r="BV149" s="11"/>
      <c r="BW149" s="10"/>
      <c r="BX149" s="11"/>
      <c r="BY149" s="10"/>
      <c r="BZ149" s="11"/>
      <c r="CA149" s="10"/>
      <c r="CB149" s="11"/>
      <c r="CC149" s="10"/>
      <c r="CD149" s="7">
        <v>1.2</v>
      </c>
      <c r="CE149" s="7">
        <f t="shared" si="126"/>
        <v>2</v>
      </c>
      <c r="CF149" s="11"/>
      <c r="CG149" s="10"/>
      <c r="CH149" s="11"/>
      <c r="CI149" s="10"/>
      <c r="CJ149" s="11"/>
      <c r="CK149" s="10"/>
      <c r="CL149" s="7"/>
      <c r="CM149" s="11"/>
      <c r="CN149" s="10"/>
      <c r="CO149" s="11"/>
      <c r="CP149" s="10"/>
      <c r="CQ149" s="11"/>
      <c r="CR149" s="10"/>
      <c r="CS149" s="11"/>
      <c r="CT149" s="10"/>
      <c r="CU149" s="11"/>
      <c r="CV149" s="10"/>
      <c r="CW149" s="11"/>
      <c r="CX149" s="10"/>
      <c r="CY149" s="7"/>
      <c r="CZ149" s="7">
        <f t="shared" si="127"/>
        <v>0</v>
      </c>
      <c r="DA149" s="11"/>
      <c r="DB149" s="10"/>
      <c r="DC149" s="11"/>
      <c r="DD149" s="10"/>
      <c r="DE149" s="11"/>
      <c r="DF149" s="10"/>
      <c r="DG149" s="7"/>
      <c r="DH149" s="11"/>
      <c r="DI149" s="10"/>
      <c r="DJ149" s="11"/>
      <c r="DK149" s="10"/>
      <c r="DL149" s="11"/>
      <c r="DM149" s="10"/>
      <c r="DN149" s="11"/>
      <c r="DO149" s="10"/>
      <c r="DP149" s="11"/>
      <c r="DQ149" s="10"/>
      <c r="DR149" s="11"/>
      <c r="DS149" s="10"/>
      <c r="DT149" s="7"/>
      <c r="DU149" s="7">
        <f t="shared" si="128"/>
        <v>0</v>
      </c>
      <c r="DV149" s="11"/>
      <c r="DW149" s="10"/>
      <c r="DX149" s="11"/>
      <c r="DY149" s="10"/>
      <c r="DZ149" s="11"/>
      <c r="EA149" s="10"/>
      <c r="EB149" s="7"/>
      <c r="EC149" s="11"/>
      <c r="ED149" s="10"/>
      <c r="EE149" s="11"/>
      <c r="EF149" s="10"/>
      <c r="EG149" s="11"/>
      <c r="EH149" s="10"/>
      <c r="EI149" s="11"/>
      <c r="EJ149" s="10"/>
      <c r="EK149" s="11"/>
      <c r="EL149" s="10"/>
      <c r="EM149" s="11"/>
      <c r="EN149" s="10"/>
      <c r="EO149" s="7"/>
      <c r="EP149" s="7">
        <f t="shared" si="129"/>
        <v>0</v>
      </c>
      <c r="EQ149" s="11"/>
      <c r="ER149" s="10"/>
      <c r="ES149" s="11"/>
      <c r="ET149" s="10"/>
      <c r="EU149" s="11"/>
      <c r="EV149" s="10"/>
      <c r="EW149" s="7"/>
      <c r="EX149" s="11"/>
      <c r="EY149" s="10"/>
      <c r="EZ149" s="11"/>
      <c r="FA149" s="10"/>
      <c r="FB149" s="11"/>
      <c r="FC149" s="10"/>
      <c r="FD149" s="11"/>
      <c r="FE149" s="10"/>
      <c r="FF149" s="11"/>
      <c r="FG149" s="10"/>
      <c r="FH149" s="11"/>
      <c r="FI149" s="10"/>
      <c r="FJ149" s="7"/>
      <c r="FK149" s="7">
        <f t="shared" si="130"/>
        <v>0</v>
      </c>
      <c r="FL149" s="11"/>
      <c r="FM149" s="10"/>
      <c r="FN149" s="11"/>
      <c r="FO149" s="10"/>
      <c r="FP149" s="11"/>
      <c r="FQ149" s="10"/>
      <c r="FR149" s="7"/>
      <c r="FS149" s="11"/>
      <c r="FT149" s="10"/>
      <c r="FU149" s="11"/>
      <c r="FV149" s="10"/>
      <c r="FW149" s="11"/>
      <c r="FX149" s="10"/>
      <c r="FY149" s="11"/>
      <c r="FZ149" s="10"/>
      <c r="GA149" s="11"/>
      <c r="GB149" s="10"/>
      <c r="GC149" s="11"/>
      <c r="GD149" s="10"/>
      <c r="GE149" s="7"/>
      <c r="GF149" s="7">
        <f t="shared" si="131"/>
        <v>0</v>
      </c>
    </row>
    <row r="150" spans="1:188" x14ac:dyDescent="0.25">
      <c r="A150" s="13">
        <v>9</v>
      </c>
      <c r="B150" s="13">
        <v>1</v>
      </c>
      <c r="C150" s="13"/>
      <c r="D150" s="6" t="s">
        <v>300</v>
      </c>
      <c r="E150" s="3" t="s">
        <v>301</v>
      </c>
      <c r="F150" s="6">
        <f t="shared" si="110"/>
        <v>0</v>
      </c>
      <c r="G150" s="6">
        <f t="shared" si="111"/>
        <v>2</v>
      </c>
      <c r="H150" s="6">
        <f t="shared" si="112"/>
        <v>18</v>
      </c>
      <c r="I150" s="6">
        <f t="shared" si="113"/>
        <v>8</v>
      </c>
      <c r="J150" s="6">
        <f t="shared" si="114"/>
        <v>0</v>
      </c>
      <c r="K150" s="6">
        <f t="shared" si="115"/>
        <v>0</v>
      </c>
      <c r="L150" s="6">
        <f t="shared" si="116"/>
        <v>0</v>
      </c>
      <c r="M150" s="6">
        <f t="shared" si="117"/>
        <v>10</v>
      </c>
      <c r="N150" s="6">
        <f t="shared" si="118"/>
        <v>0</v>
      </c>
      <c r="O150" s="6">
        <f t="shared" si="119"/>
        <v>0</v>
      </c>
      <c r="P150" s="6">
        <f t="shared" si="120"/>
        <v>0</v>
      </c>
      <c r="Q150" s="6">
        <f t="shared" si="121"/>
        <v>0</v>
      </c>
      <c r="R150" s="7">
        <f t="shared" si="122"/>
        <v>2</v>
      </c>
      <c r="S150" s="7">
        <f t="shared" si="123"/>
        <v>1.2</v>
      </c>
      <c r="T150" s="7">
        <v>0.87</v>
      </c>
      <c r="U150" s="11"/>
      <c r="V150" s="10"/>
      <c r="W150" s="11"/>
      <c r="X150" s="10"/>
      <c r="Y150" s="11"/>
      <c r="Z150" s="10"/>
      <c r="AA150" s="7"/>
      <c r="AB150" s="11"/>
      <c r="AC150" s="10"/>
      <c r="AD150" s="11"/>
      <c r="AE150" s="10"/>
      <c r="AF150" s="11"/>
      <c r="AG150" s="10"/>
      <c r="AH150" s="11"/>
      <c r="AI150" s="10"/>
      <c r="AJ150" s="11"/>
      <c r="AK150" s="10"/>
      <c r="AL150" s="11"/>
      <c r="AM150" s="10"/>
      <c r="AN150" s="7"/>
      <c r="AO150" s="7">
        <f t="shared" si="124"/>
        <v>0</v>
      </c>
      <c r="AP150" s="11"/>
      <c r="AQ150" s="10"/>
      <c r="AR150" s="11"/>
      <c r="AS150" s="10"/>
      <c r="AT150" s="11"/>
      <c r="AU150" s="10"/>
      <c r="AV150" s="7"/>
      <c r="AW150" s="11"/>
      <c r="AX150" s="10"/>
      <c r="AY150" s="11"/>
      <c r="AZ150" s="10"/>
      <c r="BA150" s="11"/>
      <c r="BB150" s="10"/>
      <c r="BC150" s="11"/>
      <c r="BD150" s="10"/>
      <c r="BE150" s="11"/>
      <c r="BF150" s="10"/>
      <c r="BG150" s="11"/>
      <c r="BH150" s="10"/>
      <c r="BI150" s="7"/>
      <c r="BJ150" s="7">
        <f t="shared" si="125"/>
        <v>0</v>
      </c>
      <c r="BK150" s="11">
        <v>8</v>
      </c>
      <c r="BL150" s="10" t="s">
        <v>60</v>
      </c>
      <c r="BM150" s="11"/>
      <c r="BN150" s="10"/>
      <c r="BO150" s="11"/>
      <c r="BP150" s="10"/>
      <c r="BQ150" s="7">
        <v>0.8</v>
      </c>
      <c r="BR150" s="11"/>
      <c r="BS150" s="10"/>
      <c r="BT150" s="11">
        <v>10</v>
      </c>
      <c r="BU150" s="10" t="s">
        <v>60</v>
      </c>
      <c r="BV150" s="11"/>
      <c r="BW150" s="10"/>
      <c r="BX150" s="11"/>
      <c r="BY150" s="10"/>
      <c r="BZ150" s="11"/>
      <c r="CA150" s="10"/>
      <c r="CB150" s="11"/>
      <c r="CC150" s="10"/>
      <c r="CD150" s="7">
        <v>1.2</v>
      </c>
      <c r="CE150" s="7">
        <f t="shared" si="126"/>
        <v>2</v>
      </c>
      <c r="CF150" s="11"/>
      <c r="CG150" s="10"/>
      <c r="CH150" s="11"/>
      <c r="CI150" s="10"/>
      <c r="CJ150" s="11"/>
      <c r="CK150" s="10"/>
      <c r="CL150" s="7"/>
      <c r="CM150" s="11"/>
      <c r="CN150" s="10"/>
      <c r="CO150" s="11"/>
      <c r="CP150" s="10"/>
      <c r="CQ150" s="11"/>
      <c r="CR150" s="10"/>
      <c r="CS150" s="11"/>
      <c r="CT150" s="10"/>
      <c r="CU150" s="11"/>
      <c r="CV150" s="10"/>
      <c r="CW150" s="11"/>
      <c r="CX150" s="10"/>
      <c r="CY150" s="7"/>
      <c r="CZ150" s="7">
        <f t="shared" si="127"/>
        <v>0</v>
      </c>
      <c r="DA150" s="11"/>
      <c r="DB150" s="10"/>
      <c r="DC150" s="11"/>
      <c r="DD150" s="10"/>
      <c r="DE150" s="11"/>
      <c r="DF150" s="10"/>
      <c r="DG150" s="7"/>
      <c r="DH150" s="11"/>
      <c r="DI150" s="10"/>
      <c r="DJ150" s="11"/>
      <c r="DK150" s="10"/>
      <c r="DL150" s="11"/>
      <c r="DM150" s="10"/>
      <c r="DN150" s="11"/>
      <c r="DO150" s="10"/>
      <c r="DP150" s="11"/>
      <c r="DQ150" s="10"/>
      <c r="DR150" s="11"/>
      <c r="DS150" s="10"/>
      <c r="DT150" s="7"/>
      <c r="DU150" s="7">
        <f t="shared" si="128"/>
        <v>0</v>
      </c>
      <c r="DV150" s="11"/>
      <c r="DW150" s="10"/>
      <c r="DX150" s="11"/>
      <c r="DY150" s="10"/>
      <c r="DZ150" s="11"/>
      <c r="EA150" s="10"/>
      <c r="EB150" s="7"/>
      <c r="EC150" s="11"/>
      <c r="ED150" s="10"/>
      <c r="EE150" s="11"/>
      <c r="EF150" s="10"/>
      <c r="EG150" s="11"/>
      <c r="EH150" s="10"/>
      <c r="EI150" s="11"/>
      <c r="EJ150" s="10"/>
      <c r="EK150" s="11"/>
      <c r="EL150" s="10"/>
      <c r="EM150" s="11"/>
      <c r="EN150" s="10"/>
      <c r="EO150" s="7"/>
      <c r="EP150" s="7">
        <f t="shared" si="129"/>
        <v>0</v>
      </c>
      <c r="EQ150" s="11"/>
      <c r="ER150" s="10"/>
      <c r="ES150" s="11"/>
      <c r="ET150" s="10"/>
      <c r="EU150" s="11"/>
      <c r="EV150" s="10"/>
      <c r="EW150" s="7"/>
      <c r="EX150" s="11"/>
      <c r="EY150" s="10"/>
      <c r="EZ150" s="11"/>
      <c r="FA150" s="10"/>
      <c r="FB150" s="11"/>
      <c r="FC150" s="10"/>
      <c r="FD150" s="11"/>
      <c r="FE150" s="10"/>
      <c r="FF150" s="11"/>
      <c r="FG150" s="10"/>
      <c r="FH150" s="11"/>
      <c r="FI150" s="10"/>
      <c r="FJ150" s="7"/>
      <c r="FK150" s="7">
        <f t="shared" si="130"/>
        <v>0</v>
      </c>
      <c r="FL150" s="11"/>
      <c r="FM150" s="10"/>
      <c r="FN150" s="11"/>
      <c r="FO150" s="10"/>
      <c r="FP150" s="11"/>
      <c r="FQ150" s="10"/>
      <c r="FR150" s="7"/>
      <c r="FS150" s="11"/>
      <c r="FT150" s="10"/>
      <c r="FU150" s="11"/>
      <c r="FV150" s="10"/>
      <c r="FW150" s="11"/>
      <c r="FX150" s="10"/>
      <c r="FY150" s="11"/>
      <c r="FZ150" s="10"/>
      <c r="GA150" s="11"/>
      <c r="GB150" s="10"/>
      <c r="GC150" s="11"/>
      <c r="GD150" s="10"/>
      <c r="GE150" s="7"/>
      <c r="GF150" s="7">
        <f t="shared" si="131"/>
        <v>0</v>
      </c>
    </row>
    <row r="151" spans="1:188" x14ac:dyDescent="0.25">
      <c r="A151" s="13">
        <v>9</v>
      </c>
      <c r="B151" s="13">
        <v>1</v>
      </c>
      <c r="C151" s="13"/>
      <c r="D151" s="6" t="s">
        <v>302</v>
      </c>
      <c r="E151" s="3" t="s">
        <v>303</v>
      </c>
      <c r="F151" s="6">
        <f t="shared" si="110"/>
        <v>0</v>
      </c>
      <c r="G151" s="6">
        <f t="shared" si="111"/>
        <v>2</v>
      </c>
      <c r="H151" s="6">
        <f t="shared" si="112"/>
        <v>18</v>
      </c>
      <c r="I151" s="6">
        <f t="shared" si="113"/>
        <v>8</v>
      </c>
      <c r="J151" s="6">
        <f t="shared" si="114"/>
        <v>0</v>
      </c>
      <c r="K151" s="6">
        <f t="shared" si="115"/>
        <v>0</v>
      </c>
      <c r="L151" s="6">
        <f t="shared" si="116"/>
        <v>0</v>
      </c>
      <c r="M151" s="6">
        <f t="shared" si="117"/>
        <v>10</v>
      </c>
      <c r="N151" s="6">
        <f t="shared" si="118"/>
        <v>0</v>
      </c>
      <c r="O151" s="6">
        <f t="shared" si="119"/>
        <v>0</v>
      </c>
      <c r="P151" s="6">
        <f t="shared" si="120"/>
        <v>0</v>
      </c>
      <c r="Q151" s="6">
        <f t="shared" si="121"/>
        <v>0</v>
      </c>
      <c r="R151" s="7">
        <f t="shared" si="122"/>
        <v>2</v>
      </c>
      <c r="S151" s="7">
        <f t="shared" si="123"/>
        <v>1.2</v>
      </c>
      <c r="T151" s="7">
        <v>1.1399999999999999</v>
      </c>
      <c r="U151" s="11"/>
      <c r="V151" s="10"/>
      <c r="W151" s="11"/>
      <c r="X151" s="10"/>
      <c r="Y151" s="11"/>
      <c r="Z151" s="10"/>
      <c r="AA151" s="7"/>
      <c r="AB151" s="11"/>
      <c r="AC151" s="10"/>
      <c r="AD151" s="11"/>
      <c r="AE151" s="10"/>
      <c r="AF151" s="11"/>
      <c r="AG151" s="10"/>
      <c r="AH151" s="11"/>
      <c r="AI151" s="10"/>
      <c r="AJ151" s="11"/>
      <c r="AK151" s="10"/>
      <c r="AL151" s="11"/>
      <c r="AM151" s="10"/>
      <c r="AN151" s="7"/>
      <c r="AO151" s="7">
        <f t="shared" si="124"/>
        <v>0</v>
      </c>
      <c r="AP151" s="11"/>
      <c r="AQ151" s="10"/>
      <c r="AR151" s="11"/>
      <c r="AS151" s="10"/>
      <c r="AT151" s="11"/>
      <c r="AU151" s="10"/>
      <c r="AV151" s="7"/>
      <c r="AW151" s="11"/>
      <c r="AX151" s="10"/>
      <c r="AY151" s="11"/>
      <c r="AZ151" s="10"/>
      <c r="BA151" s="11"/>
      <c r="BB151" s="10"/>
      <c r="BC151" s="11"/>
      <c r="BD151" s="10"/>
      <c r="BE151" s="11"/>
      <c r="BF151" s="10"/>
      <c r="BG151" s="11"/>
      <c r="BH151" s="10"/>
      <c r="BI151" s="7"/>
      <c r="BJ151" s="7">
        <f t="shared" si="125"/>
        <v>0</v>
      </c>
      <c r="BK151" s="11">
        <v>8</v>
      </c>
      <c r="BL151" s="10" t="s">
        <v>60</v>
      </c>
      <c r="BM151" s="11"/>
      <c r="BN151" s="10"/>
      <c r="BO151" s="11"/>
      <c r="BP151" s="10"/>
      <c r="BQ151" s="7">
        <v>0.8</v>
      </c>
      <c r="BR151" s="11"/>
      <c r="BS151" s="10"/>
      <c r="BT151" s="11">
        <v>10</v>
      </c>
      <c r="BU151" s="10" t="s">
        <v>60</v>
      </c>
      <c r="BV151" s="11"/>
      <c r="BW151" s="10"/>
      <c r="BX151" s="11"/>
      <c r="BY151" s="10"/>
      <c r="BZ151" s="11"/>
      <c r="CA151" s="10"/>
      <c r="CB151" s="11"/>
      <c r="CC151" s="10"/>
      <c r="CD151" s="7">
        <v>1.2</v>
      </c>
      <c r="CE151" s="7">
        <f t="shared" si="126"/>
        <v>2</v>
      </c>
      <c r="CF151" s="11"/>
      <c r="CG151" s="10"/>
      <c r="CH151" s="11"/>
      <c r="CI151" s="10"/>
      <c r="CJ151" s="11"/>
      <c r="CK151" s="10"/>
      <c r="CL151" s="7"/>
      <c r="CM151" s="11"/>
      <c r="CN151" s="10"/>
      <c r="CO151" s="11"/>
      <c r="CP151" s="10"/>
      <c r="CQ151" s="11"/>
      <c r="CR151" s="10"/>
      <c r="CS151" s="11"/>
      <c r="CT151" s="10"/>
      <c r="CU151" s="11"/>
      <c r="CV151" s="10"/>
      <c r="CW151" s="11"/>
      <c r="CX151" s="10"/>
      <c r="CY151" s="7"/>
      <c r="CZ151" s="7">
        <f t="shared" si="127"/>
        <v>0</v>
      </c>
      <c r="DA151" s="11"/>
      <c r="DB151" s="10"/>
      <c r="DC151" s="11"/>
      <c r="DD151" s="10"/>
      <c r="DE151" s="11"/>
      <c r="DF151" s="10"/>
      <c r="DG151" s="7"/>
      <c r="DH151" s="11"/>
      <c r="DI151" s="10"/>
      <c r="DJ151" s="11"/>
      <c r="DK151" s="10"/>
      <c r="DL151" s="11"/>
      <c r="DM151" s="10"/>
      <c r="DN151" s="11"/>
      <c r="DO151" s="10"/>
      <c r="DP151" s="11"/>
      <c r="DQ151" s="10"/>
      <c r="DR151" s="11"/>
      <c r="DS151" s="10"/>
      <c r="DT151" s="7"/>
      <c r="DU151" s="7">
        <f t="shared" si="128"/>
        <v>0</v>
      </c>
      <c r="DV151" s="11"/>
      <c r="DW151" s="10"/>
      <c r="DX151" s="11"/>
      <c r="DY151" s="10"/>
      <c r="DZ151" s="11"/>
      <c r="EA151" s="10"/>
      <c r="EB151" s="7"/>
      <c r="EC151" s="11"/>
      <c r="ED151" s="10"/>
      <c r="EE151" s="11"/>
      <c r="EF151" s="10"/>
      <c r="EG151" s="11"/>
      <c r="EH151" s="10"/>
      <c r="EI151" s="11"/>
      <c r="EJ151" s="10"/>
      <c r="EK151" s="11"/>
      <c r="EL151" s="10"/>
      <c r="EM151" s="11"/>
      <c r="EN151" s="10"/>
      <c r="EO151" s="7"/>
      <c r="EP151" s="7">
        <f t="shared" si="129"/>
        <v>0</v>
      </c>
      <c r="EQ151" s="11"/>
      <c r="ER151" s="10"/>
      <c r="ES151" s="11"/>
      <c r="ET151" s="10"/>
      <c r="EU151" s="11"/>
      <c r="EV151" s="10"/>
      <c r="EW151" s="7"/>
      <c r="EX151" s="11"/>
      <c r="EY151" s="10"/>
      <c r="EZ151" s="11"/>
      <c r="FA151" s="10"/>
      <c r="FB151" s="11"/>
      <c r="FC151" s="10"/>
      <c r="FD151" s="11"/>
      <c r="FE151" s="10"/>
      <c r="FF151" s="11"/>
      <c r="FG151" s="10"/>
      <c r="FH151" s="11"/>
      <c r="FI151" s="10"/>
      <c r="FJ151" s="7"/>
      <c r="FK151" s="7">
        <f t="shared" si="130"/>
        <v>0</v>
      </c>
      <c r="FL151" s="11"/>
      <c r="FM151" s="10"/>
      <c r="FN151" s="11"/>
      <c r="FO151" s="10"/>
      <c r="FP151" s="11"/>
      <c r="FQ151" s="10"/>
      <c r="FR151" s="7"/>
      <c r="FS151" s="11"/>
      <c r="FT151" s="10"/>
      <c r="FU151" s="11"/>
      <c r="FV151" s="10"/>
      <c r="FW151" s="11"/>
      <c r="FX151" s="10"/>
      <c r="FY151" s="11"/>
      <c r="FZ151" s="10"/>
      <c r="GA151" s="11"/>
      <c r="GB151" s="10"/>
      <c r="GC151" s="11"/>
      <c r="GD151" s="10"/>
      <c r="GE151" s="7"/>
      <c r="GF151" s="7">
        <f t="shared" si="131"/>
        <v>0</v>
      </c>
    </row>
    <row r="152" spans="1:188" x14ac:dyDescent="0.25">
      <c r="A152" s="13">
        <v>9</v>
      </c>
      <c r="B152" s="13">
        <v>1</v>
      </c>
      <c r="C152" s="13"/>
      <c r="D152" s="6" t="s">
        <v>304</v>
      </c>
      <c r="E152" s="3" t="s">
        <v>305</v>
      </c>
      <c r="F152" s="6">
        <f t="shared" si="110"/>
        <v>0</v>
      </c>
      <c r="G152" s="6">
        <f t="shared" si="111"/>
        <v>2</v>
      </c>
      <c r="H152" s="6">
        <f t="shared" si="112"/>
        <v>18</v>
      </c>
      <c r="I152" s="6">
        <f t="shared" si="113"/>
        <v>8</v>
      </c>
      <c r="J152" s="6">
        <f t="shared" si="114"/>
        <v>0</v>
      </c>
      <c r="K152" s="6">
        <f t="shared" si="115"/>
        <v>0</v>
      </c>
      <c r="L152" s="6">
        <f t="shared" si="116"/>
        <v>0</v>
      </c>
      <c r="M152" s="6">
        <f t="shared" si="117"/>
        <v>10</v>
      </c>
      <c r="N152" s="6">
        <f t="shared" si="118"/>
        <v>0</v>
      </c>
      <c r="O152" s="6">
        <f t="shared" si="119"/>
        <v>0</v>
      </c>
      <c r="P152" s="6">
        <f t="shared" si="120"/>
        <v>0</v>
      </c>
      <c r="Q152" s="6">
        <f t="shared" si="121"/>
        <v>0</v>
      </c>
      <c r="R152" s="7">
        <f t="shared" si="122"/>
        <v>2</v>
      </c>
      <c r="S152" s="7">
        <f t="shared" si="123"/>
        <v>1.2</v>
      </c>
      <c r="T152" s="7">
        <v>1.2</v>
      </c>
      <c r="U152" s="11"/>
      <c r="V152" s="10"/>
      <c r="W152" s="11"/>
      <c r="X152" s="10"/>
      <c r="Y152" s="11"/>
      <c r="Z152" s="10"/>
      <c r="AA152" s="7"/>
      <c r="AB152" s="11"/>
      <c r="AC152" s="10"/>
      <c r="AD152" s="11"/>
      <c r="AE152" s="10"/>
      <c r="AF152" s="11"/>
      <c r="AG152" s="10"/>
      <c r="AH152" s="11"/>
      <c r="AI152" s="10"/>
      <c r="AJ152" s="11"/>
      <c r="AK152" s="10"/>
      <c r="AL152" s="11"/>
      <c r="AM152" s="10"/>
      <c r="AN152" s="7"/>
      <c r="AO152" s="7">
        <f t="shared" si="124"/>
        <v>0</v>
      </c>
      <c r="AP152" s="11"/>
      <c r="AQ152" s="10"/>
      <c r="AR152" s="11"/>
      <c r="AS152" s="10"/>
      <c r="AT152" s="11"/>
      <c r="AU152" s="10"/>
      <c r="AV152" s="7"/>
      <c r="AW152" s="11"/>
      <c r="AX152" s="10"/>
      <c r="AY152" s="11"/>
      <c r="AZ152" s="10"/>
      <c r="BA152" s="11"/>
      <c r="BB152" s="10"/>
      <c r="BC152" s="11"/>
      <c r="BD152" s="10"/>
      <c r="BE152" s="11"/>
      <c r="BF152" s="10"/>
      <c r="BG152" s="11"/>
      <c r="BH152" s="10"/>
      <c r="BI152" s="7"/>
      <c r="BJ152" s="7">
        <f t="shared" si="125"/>
        <v>0</v>
      </c>
      <c r="BK152" s="11">
        <v>8</v>
      </c>
      <c r="BL152" s="10" t="s">
        <v>60</v>
      </c>
      <c r="BM152" s="11"/>
      <c r="BN152" s="10"/>
      <c r="BO152" s="11"/>
      <c r="BP152" s="10"/>
      <c r="BQ152" s="7">
        <v>0.8</v>
      </c>
      <c r="BR152" s="11"/>
      <c r="BS152" s="10"/>
      <c r="BT152" s="11">
        <v>10</v>
      </c>
      <c r="BU152" s="10" t="s">
        <v>60</v>
      </c>
      <c r="BV152" s="11"/>
      <c r="BW152" s="10"/>
      <c r="BX152" s="11"/>
      <c r="BY152" s="10"/>
      <c r="BZ152" s="11"/>
      <c r="CA152" s="10"/>
      <c r="CB152" s="11"/>
      <c r="CC152" s="10"/>
      <c r="CD152" s="7">
        <v>1.2</v>
      </c>
      <c r="CE152" s="7">
        <f t="shared" si="126"/>
        <v>2</v>
      </c>
      <c r="CF152" s="11"/>
      <c r="CG152" s="10"/>
      <c r="CH152" s="11"/>
      <c r="CI152" s="10"/>
      <c r="CJ152" s="11"/>
      <c r="CK152" s="10"/>
      <c r="CL152" s="7"/>
      <c r="CM152" s="11"/>
      <c r="CN152" s="10"/>
      <c r="CO152" s="11"/>
      <c r="CP152" s="10"/>
      <c r="CQ152" s="11"/>
      <c r="CR152" s="10"/>
      <c r="CS152" s="11"/>
      <c r="CT152" s="10"/>
      <c r="CU152" s="11"/>
      <c r="CV152" s="10"/>
      <c r="CW152" s="11"/>
      <c r="CX152" s="10"/>
      <c r="CY152" s="7"/>
      <c r="CZ152" s="7">
        <f t="shared" si="127"/>
        <v>0</v>
      </c>
      <c r="DA152" s="11"/>
      <c r="DB152" s="10"/>
      <c r="DC152" s="11"/>
      <c r="DD152" s="10"/>
      <c r="DE152" s="11"/>
      <c r="DF152" s="10"/>
      <c r="DG152" s="7"/>
      <c r="DH152" s="11"/>
      <c r="DI152" s="10"/>
      <c r="DJ152" s="11"/>
      <c r="DK152" s="10"/>
      <c r="DL152" s="11"/>
      <c r="DM152" s="10"/>
      <c r="DN152" s="11"/>
      <c r="DO152" s="10"/>
      <c r="DP152" s="11"/>
      <c r="DQ152" s="10"/>
      <c r="DR152" s="11"/>
      <c r="DS152" s="10"/>
      <c r="DT152" s="7"/>
      <c r="DU152" s="7">
        <f t="shared" si="128"/>
        <v>0</v>
      </c>
      <c r="DV152" s="11"/>
      <c r="DW152" s="10"/>
      <c r="DX152" s="11"/>
      <c r="DY152" s="10"/>
      <c r="DZ152" s="11"/>
      <c r="EA152" s="10"/>
      <c r="EB152" s="7"/>
      <c r="EC152" s="11"/>
      <c r="ED152" s="10"/>
      <c r="EE152" s="11"/>
      <c r="EF152" s="10"/>
      <c r="EG152" s="11"/>
      <c r="EH152" s="10"/>
      <c r="EI152" s="11"/>
      <c r="EJ152" s="10"/>
      <c r="EK152" s="11"/>
      <c r="EL152" s="10"/>
      <c r="EM152" s="11"/>
      <c r="EN152" s="10"/>
      <c r="EO152" s="7"/>
      <c r="EP152" s="7">
        <f t="shared" si="129"/>
        <v>0</v>
      </c>
      <c r="EQ152" s="11"/>
      <c r="ER152" s="10"/>
      <c r="ES152" s="11"/>
      <c r="ET152" s="10"/>
      <c r="EU152" s="11"/>
      <c r="EV152" s="10"/>
      <c r="EW152" s="7"/>
      <c r="EX152" s="11"/>
      <c r="EY152" s="10"/>
      <c r="EZ152" s="11"/>
      <c r="FA152" s="10"/>
      <c r="FB152" s="11"/>
      <c r="FC152" s="10"/>
      <c r="FD152" s="11"/>
      <c r="FE152" s="10"/>
      <c r="FF152" s="11"/>
      <c r="FG152" s="10"/>
      <c r="FH152" s="11"/>
      <c r="FI152" s="10"/>
      <c r="FJ152" s="7"/>
      <c r="FK152" s="7">
        <f t="shared" si="130"/>
        <v>0</v>
      </c>
      <c r="FL152" s="11"/>
      <c r="FM152" s="10"/>
      <c r="FN152" s="11"/>
      <c r="FO152" s="10"/>
      <c r="FP152" s="11"/>
      <c r="FQ152" s="10"/>
      <c r="FR152" s="7"/>
      <c r="FS152" s="11"/>
      <c r="FT152" s="10"/>
      <c r="FU152" s="11"/>
      <c r="FV152" s="10"/>
      <c r="FW152" s="11"/>
      <c r="FX152" s="10"/>
      <c r="FY152" s="11"/>
      <c r="FZ152" s="10"/>
      <c r="GA152" s="11"/>
      <c r="GB152" s="10"/>
      <c r="GC152" s="11"/>
      <c r="GD152" s="10"/>
      <c r="GE152" s="7"/>
      <c r="GF152" s="7">
        <f t="shared" si="131"/>
        <v>0</v>
      </c>
    </row>
    <row r="153" spans="1:188" x14ac:dyDescent="0.25">
      <c r="A153" s="13">
        <v>9</v>
      </c>
      <c r="B153" s="13">
        <v>1</v>
      </c>
      <c r="C153" s="13"/>
      <c r="D153" s="6" t="s">
        <v>306</v>
      </c>
      <c r="E153" s="3" t="s">
        <v>307</v>
      </c>
      <c r="F153" s="6">
        <f t="shared" si="110"/>
        <v>0</v>
      </c>
      <c r="G153" s="6">
        <f t="shared" si="111"/>
        <v>2</v>
      </c>
      <c r="H153" s="6">
        <f t="shared" si="112"/>
        <v>18</v>
      </c>
      <c r="I153" s="6">
        <f t="shared" si="113"/>
        <v>8</v>
      </c>
      <c r="J153" s="6">
        <f t="shared" si="114"/>
        <v>0</v>
      </c>
      <c r="K153" s="6">
        <f t="shared" si="115"/>
        <v>0</v>
      </c>
      <c r="L153" s="6">
        <f t="shared" si="116"/>
        <v>0</v>
      </c>
      <c r="M153" s="6">
        <f t="shared" si="117"/>
        <v>10</v>
      </c>
      <c r="N153" s="6">
        <f t="shared" si="118"/>
        <v>0</v>
      </c>
      <c r="O153" s="6">
        <f t="shared" si="119"/>
        <v>0</v>
      </c>
      <c r="P153" s="6">
        <f t="shared" si="120"/>
        <v>0</v>
      </c>
      <c r="Q153" s="6">
        <f t="shared" si="121"/>
        <v>0</v>
      </c>
      <c r="R153" s="7">
        <f t="shared" si="122"/>
        <v>2</v>
      </c>
      <c r="S153" s="7">
        <f t="shared" si="123"/>
        <v>1.2</v>
      </c>
      <c r="T153" s="7">
        <v>0.96</v>
      </c>
      <c r="U153" s="11"/>
      <c r="V153" s="10"/>
      <c r="W153" s="11"/>
      <c r="X153" s="10"/>
      <c r="Y153" s="11"/>
      <c r="Z153" s="10"/>
      <c r="AA153" s="7"/>
      <c r="AB153" s="11"/>
      <c r="AC153" s="10"/>
      <c r="AD153" s="11"/>
      <c r="AE153" s="10"/>
      <c r="AF153" s="11"/>
      <c r="AG153" s="10"/>
      <c r="AH153" s="11"/>
      <c r="AI153" s="10"/>
      <c r="AJ153" s="11"/>
      <c r="AK153" s="10"/>
      <c r="AL153" s="11"/>
      <c r="AM153" s="10"/>
      <c r="AN153" s="7"/>
      <c r="AO153" s="7">
        <f t="shared" si="124"/>
        <v>0</v>
      </c>
      <c r="AP153" s="11"/>
      <c r="AQ153" s="10"/>
      <c r="AR153" s="11"/>
      <c r="AS153" s="10"/>
      <c r="AT153" s="11"/>
      <c r="AU153" s="10"/>
      <c r="AV153" s="7"/>
      <c r="AW153" s="11"/>
      <c r="AX153" s="10"/>
      <c r="AY153" s="11"/>
      <c r="AZ153" s="10"/>
      <c r="BA153" s="11"/>
      <c r="BB153" s="10"/>
      <c r="BC153" s="11"/>
      <c r="BD153" s="10"/>
      <c r="BE153" s="11"/>
      <c r="BF153" s="10"/>
      <c r="BG153" s="11"/>
      <c r="BH153" s="10"/>
      <c r="BI153" s="7"/>
      <c r="BJ153" s="7">
        <f t="shared" si="125"/>
        <v>0</v>
      </c>
      <c r="BK153" s="11">
        <v>8</v>
      </c>
      <c r="BL153" s="10" t="s">
        <v>60</v>
      </c>
      <c r="BM153" s="11"/>
      <c r="BN153" s="10"/>
      <c r="BO153" s="11"/>
      <c r="BP153" s="10"/>
      <c r="BQ153" s="7">
        <v>0.8</v>
      </c>
      <c r="BR153" s="11"/>
      <c r="BS153" s="10"/>
      <c r="BT153" s="11">
        <v>10</v>
      </c>
      <c r="BU153" s="10" t="s">
        <v>60</v>
      </c>
      <c r="BV153" s="11"/>
      <c r="BW153" s="10"/>
      <c r="BX153" s="11"/>
      <c r="BY153" s="10"/>
      <c r="BZ153" s="11"/>
      <c r="CA153" s="10"/>
      <c r="CB153" s="11"/>
      <c r="CC153" s="10"/>
      <c r="CD153" s="7">
        <v>1.2</v>
      </c>
      <c r="CE153" s="7">
        <f t="shared" si="126"/>
        <v>2</v>
      </c>
      <c r="CF153" s="11"/>
      <c r="CG153" s="10"/>
      <c r="CH153" s="11"/>
      <c r="CI153" s="10"/>
      <c r="CJ153" s="11"/>
      <c r="CK153" s="10"/>
      <c r="CL153" s="7"/>
      <c r="CM153" s="11"/>
      <c r="CN153" s="10"/>
      <c r="CO153" s="11"/>
      <c r="CP153" s="10"/>
      <c r="CQ153" s="11"/>
      <c r="CR153" s="10"/>
      <c r="CS153" s="11"/>
      <c r="CT153" s="10"/>
      <c r="CU153" s="11"/>
      <c r="CV153" s="10"/>
      <c r="CW153" s="11"/>
      <c r="CX153" s="10"/>
      <c r="CY153" s="7"/>
      <c r="CZ153" s="7">
        <f t="shared" si="127"/>
        <v>0</v>
      </c>
      <c r="DA153" s="11"/>
      <c r="DB153" s="10"/>
      <c r="DC153" s="11"/>
      <c r="DD153" s="10"/>
      <c r="DE153" s="11"/>
      <c r="DF153" s="10"/>
      <c r="DG153" s="7"/>
      <c r="DH153" s="11"/>
      <c r="DI153" s="10"/>
      <c r="DJ153" s="11"/>
      <c r="DK153" s="10"/>
      <c r="DL153" s="11"/>
      <c r="DM153" s="10"/>
      <c r="DN153" s="11"/>
      <c r="DO153" s="10"/>
      <c r="DP153" s="11"/>
      <c r="DQ153" s="10"/>
      <c r="DR153" s="11"/>
      <c r="DS153" s="10"/>
      <c r="DT153" s="7"/>
      <c r="DU153" s="7">
        <f t="shared" si="128"/>
        <v>0</v>
      </c>
      <c r="DV153" s="11"/>
      <c r="DW153" s="10"/>
      <c r="DX153" s="11"/>
      <c r="DY153" s="10"/>
      <c r="DZ153" s="11"/>
      <c r="EA153" s="10"/>
      <c r="EB153" s="7"/>
      <c r="EC153" s="11"/>
      <c r="ED153" s="10"/>
      <c r="EE153" s="11"/>
      <c r="EF153" s="10"/>
      <c r="EG153" s="11"/>
      <c r="EH153" s="10"/>
      <c r="EI153" s="11"/>
      <c r="EJ153" s="10"/>
      <c r="EK153" s="11"/>
      <c r="EL153" s="10"/>
      <c r="EM153" s="11"/>
      <c r="EN153" s="10"/>
      <c r="EO153" s="7"/>
      <c r="EP153" s="7">
        <f t="shared" si="129"/>
        <v>0</v>
      </c>
      <c r="EQ153" s="11"/>
      <c r="ER153" s="10"/>
      <c r="ES153" s="11"/>
      <c r="ET153" s="10"/>
      <c r="EU153" s="11"/>
      <c r="EV153" s="10"/>
      <c r="EW153" s="7"/>
      <c r="EX153" s="11"/>
      <c r="EY153" s="10"/>
      <c r="EZ153" s="11"/>
      <c r="FA153" s="10"/>
      <c r="FB153" s="11"/>
      <c r="FC153" s="10"/>
      <c r="FD153" s="11"/>
      <c r="FE153" s="10"/>
      <c r="FF153" s="11"/>
      <c r="FG153" s="10"/>
      <c r="FH153" s="11"/>
      <c r="FI153" s="10"/>
      <c r="FJ153" s="7"/>
      <c r="FK153" s="7">
        <f t="shared" si="130"/>
        <v>0</v>
      </c>
      <c r="FL153" s="11"/>
      <c r="FM153" s="10"/>
      <c r="FN153" s="11"/>
      <c r="FO153" s="10"/>
      <c r="FP153" s="11"/>
      <c r="FQ153" s="10"/>
      <c r="FR153" s="7"/>
      <c r="FS153" s="11"/>
      <c r="FT153" s="10"/>
      <c r="FU153" s="11"/>
      <c r="FV153" s="10"/>
      <c r="FW153" s="11"/>
      <c r="FX153" s="10"/>
      <c r="FY153" s="11"/>
      <c r="FZ153" s="10"/>
      <c r="GA153" s="11"/>
      <c r="GB153" s="10"/>
      <c r="GC153" s="11"/>
      <c r="GD153" s="10"/>
      <c r="GE153" s="7"/>
      <c r="GF153" s="7">
        <f t="shared" si="131"/>
        <v>0</v>
      </c>
    </row>
    <row r="154" spans="1:188" x14ac:dyDescent="0.25">
      <c r="A154" s="13">
        <v>12</v>
      </c>
      <c r="B154" s="13">
        <v>1</v>
      </c>
      <c r="C154" s="13"/>
      <c r="D154" s="6" t="s">
        <v>308</v>
      </c>
      <c r="E154" s="3" t="s">
        <v>309</v>
      </c>
      <c r="F154" s="6">
        <f t="shared" si="110"/>
        <v>0</v>
      </c>
      <c r="G154" s="6">
        <f t="shared" si="111"/>
        <v>2</v>
      </c>
      <c r="H154" s="6">
        <f t="shared" si="112"/>
        <v>16</v>
      </c>
      <c r="I154" s="6">
        <f t="shared" si="113"/>
        <v>8</v>
      </c>
      <c r="J154" s="6">
        <f t="shared" si="114"/>
        <v>0</v>
      </c>
      <c r="K154" s="6">
        <f t="shared" si="115"/>
        <v>0</v>
      </c>
      <c r="L154" s="6">
        <f t="shared" si="116"/>
        <v>0</v>
      </c>
      <c r="M154" s="6">
        <f t="shared" si="117"/>
        <v>8</v>
      </c>
      <c r="N154" s="6">
        <f t="shared" si="118"/>
        <v>0</v>
      </c>
      <c r="O154" s="6">
        <f t="shared" si="119"/>
        <v>0</v>
      </c>
      <c r="P154" s="6">
        <f t="shared" si="120"/>
        <v>0</v>
      </c>
      <c r="Q154" s="6">
        <f t="shared" si="121"/>
        <v>0</v>
      </c>
      <c r="R154" s="7">
        <f t="shared" si="122"/>
        <v>2</v>
      </c>
      <c r="S154" s="7">
        <f t="shared" si="123"/>
        <v>1.2</v>
      </c>
      <c r="T154" s="7">
        <v>0.54</v>
      </c>
      <c r="U154" s="11"/>
      <c r="V154" s="10"/>
      <c r="W154" s="11"/>
      <c r="X154" s="10"/>
      <c r="Y154" s="11"/>
      <c r="Z154" s="10"/>
      <c r="AA154" s="7"/>
      <c r="AB154" s="11"/>
      <c r="AC154" s="10"/>
      <c r="AD154" s="11"/>
      <c r="AE154" s="10"/>
      <c r="AF154" s="11"/>
      <c r="AG154" s="10"/>
      <c r="AH154" s="11"/>
      <c r="AI154" s="10"/>
      <c r="AJ154" s="11"/>
      <c r="AK154" s="10"/>
      <c r="AL154" s="11"/>
      <c r="AM154" s="10"/>
      <c r="AN154" s="7"/>
      <c r="AO154" s="7">
        <f t="shared" si="124"/>
        <v>0</v>
      </c>
      <c r="AP154" s="11"/>
      <c r="AQ154" s="10"/>
      <c r="AR154" s="11"/>
      <c r="AS154" s="10"/>
      <c r="AT154" s="11"/>
      <c r="AU154" s="10"/>
      <c r="AV154" s="7"/>
      <c r="AW154" s="11"/>
      <c r="AX154" s="10"/>
      <c r="AY154" s="11"/>
      <c r="AZ154" s="10"/>
      <c r="BA154" s="11"/>
      <c r="BB154" s="10"/>
      <c r="BC154" s="11"/>
      <c r="BD154" s="10"/>
      <c r="BE154" s="11"/>
      <c r="BF154" s="10"/>
      <c r="BG154" s="11"/>
      <c r="BH154" s="10"/>
      <c r="BI154" s="7"/>
      <c r="BJ154" s="7">
        <f t="shared" si="125"/>
        <v>0</v>
      </c>
      <c r="BK154" s="11"/>
      <c r="BL154" s="10"/>
      <c r="BM154" s="11"/>
      <c r="BN154" s="10"/>
      <c r="BO154" s="11"/>
      <c r="BP154" s="10"/>
      <c r="BQ154" s="7"/>
      <c r="BR154" s="11"/>
      <c r="BS154" s="10"/>
      <c r="BT154" s="11"/>
      <c r="BU154" s="10"/>
      <c r="BV154" s="11"/>
      <c r="BW154" s="10"/>
      <c r="BX154" s="11"/>
      <c r="BY154" s="10"/>
      <c r="BZ154" s="11"/>
      <c r="CA154" s="10"/>
      <c r="CB154" s="11"/>
      <c r="CC154" s="10"/>
      <c r="CD154" s="7"/>
      <c r="CE154" s="7">
        <f t="shared" si="126"/>
        <v>0</v>
      </c>
      <c r="CF154" s="11">
        <v>8</v>
      </c>
      <c r="CG154" s="10" t="s">
        <v>60</v>
      </c>
      <c r="CH154" s="11"/>
      <c r="CI154" s="10"/>
      <c r="CJ154" s="11"/>
      <c r="CK154" s="10"/>
      <c r="CL154" s="7">
        <v>0.8</v>
      </c>
      <c r="CM154" s="11"/>
      <c r="CN154" s="10"/>
      <c r="CO154" s="11">
        <v>8</v>
      </c>
      <c r="CP154" s="10" t="s">
        <v>60</v>
      </c>
      <c r="CQ154" s="11"/>
      <c r="CR154" s="10"/>
      <c r="CS154" s="11"/>
      <c r="CT154" s="10"/>
      <c r="CU154" s="11"/>
      <c r="CV154" s="10"/>
      <c r="CW154" s="11"/>
      <c r="CX154" s="10"/>
      <c r="CY154" s="7">
        <v>1.2</v>
      </c>
      <c r="CZ154" s="7">
        <f t="shared" si="127"/>
        <v>2</v>
      </c>
      <c r="DA154" s="11"/>
      <c r="DB154" s="10"/>
      <c r="DC154" s="11"/>
      <c r="DD154" s="10"/>
      <c r="DE154" s="11"/>
      <c r="DF154" s="10"/>
      <c r="DG154" s="7"/>
      <c r="DH154" s="11"/>
      <c r="DI154" s="10"/>
      <c r="DJ154" s="11"/>
      <c r="DK154" s="10"/>
      <c r="DL154" s="11"/>
      <c r="DM154" s="10"/>
      <c r="DN154" s="11"/>
      <c r="DO154" s="10"/>
      <c r="DP154" s="11"/>
      <c r="DQ154" s="10"/>
      <c r="DR154" s="11"/>
      <c r="DS154" s="10"/>
      <c r="DT154" s="7"/>
      <c r="DU154" s="7">
        <f t="shared" si="128"/>
        <v>0</v>
      </c>
      <c r="DV154" s="11"/>
      <c r="DW154" s="10"/>
      <c r="DX154" s="11"/>
      <c r="DY154" s="10"/>
      <c r="DZ154" s="11"/>
      <c r="EA154" s="10"/>
      <c r="EB154" s="7"/>
      <c r="EC154" s="11"/>
      <c r="ED154" s="10"/>
      <c r="EE154" s="11"/>
      <c r="EF154" s="10"/>
      <c r="EG154" s="11"/>
      <c r="EH154" s="10"/>
      <c r="EI154" s="11"/>
      <c r="EJ154" s="10"/>
      <c r="EK154" s="11"/>
      <c r="EL154" s="10"/>
      <c r="EM154" s="11"/>
      <c r="EN154" s="10"/>
      <c r="EO154" s="7"/>
      <c r="EP154" s="7">
        <f t="shared" si="129"/>
        <v>0</v>
      </c>
      <c r="EQ154" s="11"/>
      <c r="ER154" s="10"/>
      <c r="ES154" s="11"/>
      <c r="ET154" s="10"/>
      <c r="EU154" s="11"/>
      <c r="EV154" s="10"/>
      <c r="EW154" s="7"/>
      <c r="EX154" s="11"/>
      <c r="EY154" s="10"/>
      <c r="EZ154" s="11"/>
      <c r="FA154" s="10"/>
      <c r="FB154" s="11"/>
      <c r="FC154" s="10"/>
      <c r="FD154" s="11"/>
      <c r="FE154" s="10"/>
      <c r="FF154" s="11"/>
      <c r="FG154" s="10"/>
      <c r="FH154" s="11"/>
      <c r="FI154" s="10"/>
      <c r="FJ154" s="7"/>
      <c r="FK154" s="7">
        <f t="shared" si="130"/>
        <v>0</v>
      </c>
      <c r="FL154" s="11"/>
      <c r="FM154" s="10"/>
      <c r="FN154" s="11"/>
      <c r="FO154" s="10"/>
      <c r="FP154" s="11"/>
      <c r="FQ154" s="10"/>
      <c r="FR154" s="7"/>
      <c r="FS154" s="11"/>
      <c r="FT154" s="10"/>
      <c r="FU154" s="11"/>
      <c r="FV154" s="10"/>
      <c r="FW154" s="11"/>
      <c r="FX154" s="10"/>
      <c r="FY154" s="11"/>
      <c r="FZ154" s="10"/>
      <c r="GA154" s="11"/>
      <c r="GB154" s="10"/>
      <c r="GC154" s="11"/>
      <c r="GD154" s="10"/>
      <c r="GE154" s="7"/>
      <c r="GF154" s="7">
        <f t="shared" si="131"/>
        <v>0</v>
      </c>
    </row>
    <row r="155" spans="1:188" x14ac:dyDescent="0.25">
      <c r="A155" s="13">
        <v>12</v>
      </c>
      <c r="B155" s="13">
        <v>1</v>
      </c>
      <c r="C155" s="13"/>
      <c r="D155" s="6" t="s">
        <v>310</v>
      </c>
      <c r="E155" s="3" t="s">
        <v>311</v>
      </c>
      <c r="F155" s="6">
        <f t="shared" si="110"/>
        <v>0</v>
      </c>
      <c r="G155" s="6">
        <f t="shared" si="111"/>
        <v>2</v>
      </c>
      <c r="H155" s="6">
        <f t="shared" si="112"/>
        <v>16</v>
      </c>
      <c r="I155" s="6">
        <f t="shared" si="113"/>
        <v>8</v>
      </c>
      <c r="J155" s="6">
        <f t="shared" si="114"/>
        <v>0</v>
      </c>
      <c r="K155" s="6">
        <f t="shared" si="115"/>
        <v>0</v>
      </c>
      <c r="L155" s="6">
        <f t="shared" si="116"/>
        <v>0</v>
      </c>
      <c r="M155" s="6">
        <f t="shared" si="117"/>
        <v>8</v>
      </c>
      <c r="N155" s="6">
        <f t="shared" si="118"/>
        <v>0</v>
      </c>
      <c r="O155" s="6">
        <f t="shared" si="119"/>
        <v>0</v>
      </c>
      <c r="P155" s="6">
        <f t="shared" si="120"/>
        <v>0</v>
      </c>
      <c r="Q155" s="6">
        <f t="shared" si="121"/>
        <v>0</v>
      </c>
      <c r="R155" s="7">
        <f t="shared" si="122"/>
        <v>2</v>
      </c>
      <c r="S155" s="7">
        <f t="shared" si="123"/>
        <v>1.2</v>
      </c>
      <c r="T155" s="7">
        <v>0.54</v>
      </c>
      <c r="U155" s="11"/>
      <c r="V155" s="10"/>
      <c r="W155" s="11"/>
      <c r="X155" s="10"/>
      <c r="Y155" s="11"/>
      <c r="Z155" s="10"/>
      <c r="AA155" s="7"/>
      <c r="AB155" s="11"/>
      <c r="AC155" s="10"/>
      <c r="AD155" s="11"/>
      <c r="AE155" s="10"/>
      <c r="AF155" s="11"/>
      <c r="AG155" s="10"/>
      <c r="AH155" s="11"/>
      <c r="AI155" s="10"/>
      <c r="AJ155" s="11"/>
      <c r="AK155" s="10"/>
      <c r="AL155" s="11"/>
      <c r="AM155" s="10"/>
      <c r="AN155" s="7"/>
      <c r="AO155" s="7">
        <f t="shared" si="124"/>
        <v>0</v>
      </c>
      <c r="AP155" s="11"/>
      <c r="AQ155" s="10"/>
      <c r="AR155" s="11"/>
      <c r="AS155" s="10"/>
      <c r="AT155" s="11"/>
      <c r="AU155" s="10"/>
      <c r="AV155" s="7"/>
      <c r="AW155" s="11"/>
      <c r="AX155" s="10"/>
      <c r="AY155" s="11"/>
      <c r="AZ155" s="10"/>
      <c r="BA155" s="11"/>
      <c r="BB155" s="10"/>
      <c r="BC155" s="11"/>
      <c r="BD155" s="10"/>
      <c r="BE155" s="11"/>
      <c r="BF155" s="10"/>
      <c r="BG155" s="11"/>
      <c r="BH155" s="10"/>
      <c r="BI155" s="7"/>
      <c r="BJ155" s="7">
        <f t="shared" si="125"/>
        <v>0</v>
      </c>
      <c r="BK155" s="11"/>
      <c r="BL155" s="10"/>
      <c r="BM155" s="11"/>
      <c r="BN155" s="10"/>
      <c r="BO155" s="11"/>
      <c r="BP155" s="10"/>
      <c r="BQ155" s="7"/>
      <c r="BR155" s="11"/>
      <c r="BS155" s="10"/>
      <c r="BT155" s="11"/>
      <c r="BU155" s="10"/>
      <c r="BV155" s="11"/>
      <c r="BW155" s="10"/>
      <c r="BX155" s="11"/>
      <c r="BY155" s="10"/>
      <c r="BZ155" s="11"/>
      <c r="CA155" s="10"/>
      <c r="CB155" s="11"/>
      <c r="CC155" s="10"/>
      <c r="CD155" s="7"/>
      <c r="CE155" s="7">
        <f t="shared" si="126"/>
        <v>0</v>
      </c>
      <c r="CF155" s="11">
        <v>8</v>
      </c>
      <c r="CG155" s="10" t="s">
        <v>60</v>
      </c>
      <c r="CH155" s="11"/>
      <c r="CI155" s="10"/>
      <c r="CJ155" s="11"/>
      <c r="CK155" s="10"/>
      <c r="CL155" s="7">
        <v>0.8</v>
      </c>
      <c r="CM155" s="11"/>
      <c r="CN155" s="10"/>
      <c r="CO155" s="11">
        <v>8</v>
      </c>
      <c r="CP155" s="10" t="s">
        <v>60</v>
      </c>
      <c r="CQ155" s="11"/>
      <c r="CR155" s="10"/>
      <c r="CS155" s="11"/>
      <c r="CT155" s="10"/>
      <c r="CU155" s="11"/>
      <c r="CV155" s="10"/>
      <c r="CW155" s="11"/>
      <c r="CX155" s="10"/>
      <c r="CY155" s="7">
        <v>1.2</v>
      </c>
      <c r="CZ155" s="7">
        <f t="shared" si="127"/>
        <v>2</v>
      </c>
      <c r="DA155" s="11"/>
      <c r="DB155" s="10"/>
      <c r="DC155" s="11"/>
      <c r="DD155" s="10"/>
      <c r="DE155" s="11"/>
      <c r="DF155" s="10"/>
      <c r="DG155" s="7"/>
      <c r="DH155" s="11"/>
      <c r="DI155" s="10"/>
      <c r="DJ155" s="11"/>
      <c r="DK155" s="10"/>
      <c r="DL155" s="11"/>
      <c r="DM155" s="10"/>
      <c r="DN155" s="11"/>
      <c r="DO155" s="10"/>
      <c r="DP155" s="11"/>
      <c r="DQ155" s="10"/>
      <c r="DR155" s="11"/>
      <c r="DS155" s="10"/>
      <c r="DT155" s="7"/>
      <c r="DU155" s="7">
        <f t="shared" si="128"/>
        <v>0</v>
      </c>
      <c r="DV155" s="11"/>
      <c r="DW155" s="10"/>
      <c r="DX155" s="11"/>
      <c r="DY155" s="10"/>
      <c r="DZ155" s="11"/>
      <c r="EA155" s="10"/>
      <c r="EB155" s="7"/>
      <c r="EC155" s="11"/>
      <c r="ED155" s="10"/>
      <c r="EE155" s="11"/>
      <c r="EF155" s="10"/>
      <c r="EG155" s="11"/>
      <c r="EH155" s="10"/>
      <c r="EI155" s="11"/>
      <c r="EJ155" s="10"/>
      <c r="EK155" s="11"/>
      <c r="EL155" s="10"/>
      <c r="EM155" s="11"/>
      <c r="EN155" s="10"/>
      <c r="EO155" s="7"/>
      <c r="EP155" s="7">
        <f t="shared" si="129"/>
        <v>0</v>
      </c>
      <c r="EQ155" s="11"/>
      <c r="ER155" s="10"/>
      <c r="ES155" s="11"/>
      <c r="ET155" s="10"/>
      <c r="EU155" s="11"/>
      <c r="EV155" s="10"/>
      <c r="EW155" s="7"/>
      <c r="EX155" s="11"/>
      <c r="EY155" s="10"/>
      <c r="EZ155" s="11"/>
      <c r="FA155" s="10"/>
      <c r="FB155" s="11"/>
      <c r="FC155" s="10"/>
      <c r="FD155" s="11"/>
      <c r="FE155" s="10"/>
      <c r="FF155" s="11"/>
      <c r="FG155" s="10"/>
      <c r="FH155" s="11"/>
      <c r="FI155" s="10"/>
      <c r="FJ155" s="7"/>
      <c r="FK155" s="7">
        <f t="shared" si="130"/>
        <v>0</v>
      </c>
      <c r="FL155" s="11"/>
      <c r="FM155" s="10"/>
      <c r="FN155" s="11"/>
      <c r="FO155" s="10"/>
      <c r="FP155" s="11"/>
      <c r="FQ155" s="10"/>
      <c r="FR155" s="7"/>
      <c r="FS155" s="11"/>
      <c r="FT155" s="10"/>
      <c r="FU155" s="11"/>
      <c r="FV155" s="10"/>
      <c r="FW155" s="11"/>
      <c r="FX155" s="10"/>
      <c r="FY155" s="11"/>
      <c r="FZ155" s="10"/>
      <c r="GA155" s="11"/>
      <c r="GB155" s="10"/>
      <c r="GC155" s="11"/>
      <c r="GD155" s="10"/>
      <c r="GE155" s="7"/>
      <c r="GF155" s="7">
        <f t="shared" si="131"/>
        <v>0</v>
      </c>
    </row>
    <row r="156" spans="1:188" x14ac:dyDescent="0.25">
      <c r="A156" s="13">
        <v>12</v>
      </c>
      <c r="B156" s="13">
        <v>1</v>
      </c>
      <c r="C156" s="13"/>
      <c r="D156" s="6" t="s">
        <v>312</v>
      </c>
      <c r="E156" s="3" t="s">
        <v>313</v>
      </c>
      <c r="F156" s="6">
        <f t="shared" si="110"/>
        <v>0</v>
      </c>
      <c r="G156" s="6">
        <f t="shared" si="111"/>
        <v>2</v>
      </c>
      <c r="H156" s="6">
        <f t="shared" si="112"/>
        <v>16</v>
      </c>
      <c r="I156" s="6">
        <f t="shared" si="113"/>
        <v>8</v>
      </c>
      <c r="J156" s="6">
        <f t="shared" si="114"/>
        <v>0</v>
      </c>
      <c r="K156" s="6">
        <f t="shared" si="115"/>
        <v>0</v>
      </c>
      <c r="L156" s="6">
        <f t="shared" si="116"/>
        <v>0</v>
      </c>
      <c r="M156" s="6">
        <f t="shared" si="117"/>
        <v>8</v>
      </c>
      <c r="N156" s="6">
        <f t="shared" si="118"/>
        <v>0</v>
      </c>
      <c r="O156" s="6">
        <f t="shared" si="119"/>
        <v>0</v>
      </c>
      <c r="P156" s="6">
        <f t="shared" si="120"/>
        <v>0</v>
      </c>
      <c r="Q156" s="6">
        <f t="shared" si="121"/>
        <v>0</v>
      </c>
      <c r="R156" s="7">
        <f t="shared" si="122"/>
        <v>2</v>
      </c>
      <c r="S156" s="7">
        <f t="shared" si="123"/>
        <v>1.2</v>
      </c>
      <c r="T156" s="7">
        <v>0.64</v>
      </c>
      <c r="U156" s="11"/>
      <c r="V156" s="10"/>
      <c r="W156" s="11"/>
      <c r="X156" s="10"/>
      <c r="Y156" s="11"/>
      <c r="Z156" s="10"/>
      <c r="AA156" s="7"/>
      <c r="AB156" s="11"/>
      <c r="AC156" s="10"/>
      <c r="AD156" s="11"/>
      <c r="AE156" s="10"/>
      <c r="AF156" s="11"/>
      <c r="AG156" s="10"/>
      <c r="AH156" s="11"/>
      <c r="AI156" s="10"/>
      <c r="AJ156" s="11"/>
      <c r="AK156" s="10"/>
      <c r="AL156" s="11"/>
      <c r="AM156" s="10"/>
      <c r="AN156" s="7"/>
      <c r="AO156" s="7">
        <f t="shared" si="124"/>
        <v>0</v>
      </c>
      <c r="AP156" s="11"/>
      <c r="AQ156" s="10"/>
      <c r="AR156" s="11"/>
      <c r="AS156" s="10"/>
      <c r="AT156" s="11"/>
      <c r="AU156" s="10"/>
      <c r="AV156" s="7"/>
      <c r="AW156" s="11"/>
      <c r="AX156" s="10"/>
      <c r="AY156" s="11"/>
      <c r="AZ156" s="10"/>
      <c r="BA156" s="11"/>
      <c r="BB156" s="10"/>
      <c r="BC156" s="11"/>
      <c r="BD156" s="10"/>
      <c r="BE156" s="11"/>
      <c r="BF156" s="10"/>
      <c r="BG156" s="11"/>
      <c r="BH156" s="10"/>
      <c r="BI156" s="7"/>
      <c r="BJ156" s="7">
        <f t="shared" si="125"/>
        <v>0</v>
      </c>
      <c r="BK156" s="11"/>
      <c r="BL156" s="10"/>
      <c r="BM156" s="11"/>
      <c r="BN156" s="10"/>
      <c r="BO156" s="11"/>
      <c r="BP156" s="10"/>
      <c r="BQ156" s="7"/>
      <c r="BR156" s="11"/>
      <c r="BS156" s="10"/>
      <c r="BT156" s="11"/>
      <c r="BU156" s="10"/>
      <c r="BV156" s="11"/>
      <c r="BW156" s="10"/>
      <c r="BX156" s="11"/>
      <c r="BY156" s="10"/>
      <c r="BZ156" s="11"/>
      <c r="CA156" s="10"/>
      <c r="CB156" s="11"/>
      <c r="CC156" s="10"/>
      <c r="CD156" s="7"/>
      <c r="CE156" s="7">
        <f t="shared" si="126"/>
        <v>0</v>
      </c>
      <c r="CF156" s="11">
        <v>8</v>
      </c>
      <c r="CG156" s="10" t="s">
        <v>60</v>
      </c>
      <c r="CH156" s="11"/>
      <c r="CI156" s="10"/>
      <c r="CJ156" s="11"/>
      <c r="CK156" s="10"/>
      <c r="CL156" s="7">
        <v>0.8</v>
      </c>
      <c r="CM156" s="11"/>
      <c r="CN156" s="10"/>
      <c r="CO156" s="11">
        <v>8</v>
      </c>
      <c r="CP156" s="10" t="s">
        <v>60</v>
      </c>
      <c r="CQ156" s="11"/>
      <c r="CR156" s="10"/>
      <c r="CS156" s="11"/>
      <c r="CT156" s="10"/>
      <c r="CU156" s="11"/>
      <c r="CV156" s="10"/>
      <c r="CW156" s="11"/>
      <c r="CX156" s="10"/>
      <c r="CY156" s="7">
        <v>1.2</v>
      </c>
      <c r="CZ156" s="7">
        <f t="shared" si="127"/>
        <v>2</v>
      </c>
      <c r="DA156" s="11"/>
      <c r="DB156" s="10"/>
      <c r="DC156" s="11"/>
      <c r="DD156" s="10"/>
      <c r="DE156" s="11"/>
      <c r="DF156" s="10"/>
      <c r="DG156" s="7"/>
      <c r="DH156" s="11"/>
      <c r="DI156" s="10"/>
      <c r="DJ156" s="11"/>
      <c r="DK156" s="10"/>
      <c r="DL156" s="11"/>
      <c r="DM156" s="10"/>
      <c r="DN156" s="11"/>
      <c r="DO156" s="10"/>
      <c r="DP156" s="11"/>
      <c r="DQ156" s="10"/>
      <c r="DR156" s="11"/>
      <c r="DS156" s="10"/>
      <c r="DT156" s="7"/>
      <c r="DU156" s="7">
        <f t="shared" si="128"/>
        <v>0</v>
      </c>
      <c r="DV156" s="11"/>
      <c r="DW156" s="10"/>
      <c r="DX156" s="11"/>
      <c r="DY156" s="10"/>
      <c r="DZ156" s="11"/>
      <c r="EA156" s="10"/>
      <c r="EB156" s="7"/>
      <c r="EC156" s="11"/>
      <c r="ED156" s="10"/>
      <c r="EE156" s="11"/>
      <c r="EF156" s="10"/>
      <c r="EG156" s="11"/>
      <c r="EH156" s="10"/>
      <c r="EI156" s="11"/>
      <c r="EJ156" s="10"/>
      <c r="EK156" s="11"/>
      <c r="EL156" s="10"/>
      <c r="EM156" s="11"/>
      <c r="EN156" s="10"/>
      <c r="EO156" s="7"/>
      <c r="EP156" s="7">
        <f t="shared" si="129"/>
        <v>0</v>
      </c>
      <c r="EQ156" s="11"/>
      <c r="ER156" s="10"/>
      <c r="ES156" s="11"/>
      <c r="ET156" s="10"/>
      <c r="EU156" s="11"/>
      <c r="EV156" s="10"/>
      <c r="EW156" s="7"/>
      <c r="EX156" s="11"/>
      <c r="EY156" s="10"/>
      <c r="EZ156" s="11"/>
      <c r="FA156" s="10"/>
      <c r="FB156" s="11"/>
      <c r="FC156" s="10"/>
      <c r="FD156" s="11"/>
      <c r="FE156" s="10"/>
      <c r="FF156" s="11"/>
      <c r="FG156" s="10"/>
      <c r="FH156" s="11"/>
      <c r="FI156" s="10"/>
      <c r="FJ156" s="7"/>
      <c r="FK156" s="7">
        <f t="shared" si="130"/>
        <v>0</v>
      </c>
      <c r="FL156" s="11"/>
      <c r="FM156" s="10"/>
      <c r="FN156" s="11"/>
      <c r="FO156" s="10"/>
      <c r="FP156" s="11"/>
      <c r="FQ156" s="10"/>
      <c r="FR156" s="7"/>
      <c r="FS156" s="11"/>
      <c r="FT156" s="10"/>
      <c r="FU156" s="11"/>
      <c r="FV156" s="10"/>
      <c r="FW156" s="11"/>
      <c r="FX156" s="10"/>
      <c r="FY156" s="11"/>
      <c r="FZ156" s="10"/>
      <c r="GA156" s="11"/>
      <c r="GB156" s="10"/>
      <c r="GC156" s="11"/>
      <c r="GD156" s="10"/>
      <c r="GE156" s="7"/>
      <c r="GF156" s="7">
        <f t="shared" si="131"/>
        <v>0</v>
      </c>
    </row>
    <row r="157" spans="1:188" x14ac:dyDescent="0.25">
      <c r="A157" s="13">
        <v>12</v>
      </c>
      <c r="B157" s="13">
        <v>1</v>
      </c>
      <c r="C157" s="13"/>
      <c r="D157" s="6" t="s">
        <v>314</v>
      </c>
      <c r="E157" s="3" t="s">
        <v>315</v>
      </c>
      <c r="F157" s="6">
        <f t="shared" si="110"/>
        <v>0</v>
      </c>
      <c r="G157" s="6">
        <f t="shared" si="111"/>
        <v>2</v>
      </c>
      <c r="H157" s="6">
        <f t="shared" si="112"/>
        <v>16</v>
      </c>
      <c r="I157" s="6">
        <f t="shared" si="113"/>
        <v>8</v>
      </c>
      <c r="J157" s="6">
        <f t="shared" si="114"/>
        <v>0</v>
      </c>
      <c r="K157" s="6">
        <f t="shared" si="115"/>
        <v>0</v>
      </c>
      <c r="L157" s="6">
        <f t="shared" si="116"/>
        <v>0</v>
      </c>
      <c r="M157" s="6">
        <f t="shared" si="117"/>
        <v>8</v>
      </c>
      <c r="N157" s="6">
        <f t="shared" si="118"/>
        <v>0</v>
      </c>
      <c r="O157" s="6">
        <f t="shared" si="119"/>
        <v>0</v>
      </c>
      <c r="P157" s="6">
        <f t="shared" si="120"/>
        <v>0</v>
      </c>
      <c r="Q157" s="6">
        <f t="shared" si="121"/>
        <v>0</v>
      </c>
      <c r="R157" s="7">
        <f t="shared" si="122"/>
        <v>2</v>
      </c>
      <c r="S157" s="7">
        <f t="shared" si="123"/>
        <v>1.2</v>
      </c>
      <c r="T157" s="7">
        <v>0.6</v>
      </c>
      <c r="U157" s="11"/>
      <c r="V157" s="10"/>
      <c r="W157" s="11"/>
      <c r="X157" s="10"/>
      <c r="Y157" s="11"/>
      <c r="Z157" s="10"/>
      <c r="AA157" s="7"/>
      <c r="AB157" s="11"/>
      <c r="AC157" s="10"/>
      <c r="AD157" s="11"/>
      <c r="AE157" s="10"/>
      <c r="AF157" s="11"/>
      <c r="AG157" s="10"/>
      <c r="AH157" s="11"/>
      <c r="AI157" s="10"/>
      <c r="AJ157" s="11"/>
      <c r="AK157" s="10"/>
      <c r="AL157" s="11"/>
      <c r="AM157" s="10"/>
      <c r="AN157" s="7"/>
      <c r="AO157" s="7">
        <f t="shared" si="124"/>
        <v>0</v>
      </c>
      <c r="AP157" s="11"/>
      <c r="AQ157" s="10"/>
      <c r="AR157" s="11"/>
      <c r="AS157" s="10"/>
      <c r="AT157" s="11"/>
      <c r="AU157" s="10"/>
      <c r="AV157" s="7"/>
      <c r="AW157" s="11"/>
      <c r="AX157" s="10"/>
      <c r="AY157" s="11"/>
      <c r="AZ157" s="10"/>
      <c r="BA157" s="11"/>
      <c r="BB157" s="10"/>
      <c r="BC157" s="11"/>
      <c r="BD157" s="10"/>
      <c r="BE157" s="11"/>
      <c r="BF157" s="10"/>
      <c r="BG157" s="11"/>
      <c r="BH157" s="10"/>
      <c r="BI157" s="7"/>
      <c r="BJ157" s="7">
        <f t="shared" si="125"/>
        <v>0</v>
      </c>
      <c r="BK157" s="11"/>
      <c r="BL157" s="10"/>
      <c r="BM157" s="11"/>
      <c r="BN157" s="10"/>
      <c r="BO157" s="11"/>
      <c r="BP157" s="10"/>
      <c r="BQ157" s="7"/>
      <c r="BR157" s="11"/>
      <c r="BS157" s="10"/>
      <c r="BT157" s="11"/>
      <c r="BU157" s="10"/>
      <c r="BV157" s="11"/>
      <c r="BW157" s="10"/>
      <c r="BX157" s="11"/>
      <c r="BY157" s="10"/>
      <c r="BZ157" s="11"/>
      <c r="CA157" s="10"/>
      <c r="CB157" s="11"/>
      <c r="CC157" s="10"/>
      <c r="CD157" s="7"/>
      <c r="CE157" s="7">
        <f t="shared" si="126"/>
        <v>0</v>
      </c>
      <c r="CF157" s="11">
        <v>8</v>
      </c>
      <c r="CG157" s="10" t="s">
        <v>60</v>
      </c>
      <c r="CH157" s="11"/>
      <c r="CI157" s="10"/>
      <c r="CJ157" s="11"/>
      <c r="CK157" s="10"/>
      <c r="CL157" s="7">
        <v>0.8</v>
      </c>
      <c r="CM157" s="11"/>
      <c r="CN157" s="10"/>
      <c r="CO157" s="11">
        <v>8</v>
      </c>
      <c r="CP157" s="10" t="s">
        <v>60</v>
      </c>
      <c r="CQ157" s="11"/>
      <c r="CR157" s="10"/>
      <c r="CS157" s="11"/>
      <c r="CT157" s="10"/>
      <c r="CU157" s="11"/>
      <c r="CV157" s="10"/>
      <c r="CW157" s="11"/>
      <c r="CX157" s="10"/>
      <c r="CY157" s="7">
        <v>1.2</v>
      </c>
      <c r="CZ157" s="7">
        <f t="shared" si="127"/>
        <v>2</v>
      </c>
      <c r="DA157" s="11"/>
      <c r="DB157" s="10"/>
      <c r="DC157" s="11"/>
      <c r="DD157" s="10"/>
      <c r="DE157" s="11"/>
      <c r="DF157" s="10"/>
      <c r="DG157" s="7"/>
      <c r="DH157" s="11"/>
      <c r="DI157" s="10"/>
      <c r="DJ157" s="11"/>
      <c r="DK157" s="10"/>
      <c r="DL157" s="11"/>
      <c r="DM157" s="10"/>
      <c r="DN157" s="11"/>
      <c r="DO157" s="10"/>
      <c r="DP157" s="11"/>
      <c r="DQ157" s="10"/>
      <c r="DR157" s="11"/>
      <c r="DS157" s="10"/>
      <c r="DT157" s="7"/>
      <c r="DU157" s="7">
        <f t="shared" si="128"/>
        <v>0</v>
      </c>
      <c r="DV157" s="11"/>
      <c r="DW157" s="10"/>
      <c r="DX157" s="11"/>
      <c r="DY157" s="10"/>
      <c r="DZ157" s="11"/>
      <c r="EA157" s="10"/>
      <c r="EB157" s="7"/>
      <c r="EC157" s="11"/>
      <c r="ED157" s="10"/>
      <c r="EE157" s="11"/>
      <c r="EF157" s="10"/>
      <c r="EG157" s="11"/>
      <c r="EH157" s="10"/>
      <c r="EI157" s="11"/>
      <c r="EJ157" s="10"/>
      <c r="EK157" s="11"/>
      <c r="EL157" s="10"/>
      <c r="EM157" s="11"/>
      <c r="EN157" s="10"/>
      <c r="EO157" s="7"/>
      <c r="EP157" s="7">
        <f t="shared" si="129"/>
        <v>0</v>
      </c>
      <c r="EQ157" s="11"/>
      <c r="ER157" s="10"/>
      <c r="ES157" s="11"/>
      <c r="ET157" s="10"/>
      <c r="EU157" s="11"/>
      <c r="EV157" s="10"/>
      <c r="EW157" s="7"/>
      <c r="EX157" s="11"/>
      <c r="EY157" s="10"/>
      <c r="EZ157" s="11"/>
      <c r="FA157" s="10"/>
      <c r="FB157" s="11"/>
      <c r="FC157" s="10"/>
      <c r="FD157" s="11"/>
      <c r="FE157" s="10"/>
      <c r="FF157" s="11"/>
      <c r="FG157" s="10"/>
      <c r="FH157" s="11"/>
      <c r="FI157" s="10"/>
      <c r="FJ157" s="7"/>
      <c r="FK157" s="7">
        <f t="shared" si="130"/>
        <v>0</v>
      </c>
      <c r="FL157" s="11"/>
      <c r="FM157" s="10"/>
      <c r="FN157" s="11"/>
      <c r="FO157" s="10"/>
      <c r="FP157" s="11"/>
      <c r="FQ157" s="10"/>
      <c r="FR157" s="7"/>
      <c r="FS157" s="11"/>
      <c r="FT157" s="10"/>
      <c r="FU157" s="11"/>
      <c r="FV157" s="10"/>
      <c r="FW157" s="11"/>
      <c r="FX157" s="10"/>
      <c r="FY157" s="11"/>
      <c r="FZ157" s="10"/>
      <c r="GA157" s="11"/>
      <c r="GB157" s="10"/>
      <c r="GC157" s="11"/>
      <c r="GD157" s="10"/>
      <c r="GE157" s="7"/>
      <c r="GF157" s="7">
        <f t="shared" si="131"/>
        <v>0</v>
      </c>
    </row>
    <row r="158" spans="1:188" x14ac:dyDescent="0.25">
      <c r="A158" s="13">
        <v>12</v>
      </c>
      <c r="B158" s="13">
        <v>1</v>
      </c>
      <c r="C158" s="13"/>
      <c r="D158" s="6" t="s">
        <v>316</v>
      </c>
      <c r="E158" s="3" t="s">
        <v>317</v>
      </c>
      <c r="F158" s="6">
        <f t="shared" si="110"/>
        <v>0</v>
      </c>
      <c r="G158" s="6">
        <f t="shared" si="111"/>
        <v>2</v>
      </c>
      <c r="H158" s="6">
        <f t="shared" si="112"/>
        <v>16</v>
      </c>
      <c r="I158" s="6">
        <f t="shared" si="113"/>
        <v>8</v>
      </c>
      <c r="J158" s="6">
        <f t="shared" si="114"/>
        <v>0</v>
      </c>
      <c r="K158" s="6">
        <f t="shared" si="115"/>
        <v>0</v>
      </c>
      <c r="L158" s="6">
        <f t="shared" si="116"/>
        <v>0</v>
      </c>
      <c r="M158" s="6">
        <f t="shared" si="117"/>
        <v>8</v>
      </c>
      <c r="N158" s="6">
        <f t="shared" si="118"/>
        <v>0</v>
      </c>
      <c r="O158" s="6">
        <f t="shared" si="119"/>
        <v>0</v>
      </c>
      <c r="P158" s="6">
        <f t="shared" si="120"/>
        <v>0</v>
      </c>
      <c r="Q158" s="6">
        <f t="shared" si="121"/>
        <v>0</v>
      </c>
      <c r="R158" s="7">
        <f t="shared" si="122"/>
        <v>2</v>
      </c>
      <c r="S158" s="7">
        <f t="shared" si="123"/>
        <v>1.2</v>
      </c>
      <c r="T158" s="7">
        <v>0.6</v>
      </c>
      <c r="U158" s="11"/>
      <c r="V158" s="10"/>
      <c r="W158" s="11"/>
      <c r="X158" s="10"/>
      <c r="Y158" s="11"/>
      <c r="Z158" s="10"/>
      <c r="AA158" s="7"/>
      <c r="AB158" s="11"/>
      <c r="AC158" s="10"/>
      <c r="AD158" s="11"/>
      <c r="AE158" s="10"/>
      <c r="AF158" s="11"/>
      <c r="AG158" s="10"/>
      <c r="AH158" s="11"/>
      <c r="AI158" s="10"/>
      <c r="AJ158" s="11"/>
      <c r="AK158" s="10"/>
      <c r="AL158" s="11"/>
      <c r="AM158" s="10"/>
      <c r="AN158" s="7"/>
      <c r="AO158" s="7">
        <f t="shared" si="124"/>
        <v>0</v>
      </c>
      <c r="AP158" s="11"/>
      <c r="AQ158" s="10"/>
      <c r="AR158" s="11"/>
      <c r="AS158" s="10"/>
      <c r="AT158" s="11"/>
      <c r="AU158" s="10"/>
      <c r="AV158" s="7"/>
      <c r="AW158" s="11"/>
      <c r="AX158" s="10"/>
      <c r="AY158" s="11"/>
      <c r="AZ158" s="10"/>
      <c r="BA158" s="11"/>
      <c r="BB158" s="10"/>
      <c r="BC158" s="11"/>
      <c r="BD158" s="10"/>
      <c r="BE158" s="11"/>
      <c r="BF158" s="10"/>
      <c r="BG158" s="11"/>
      <c r="BH158" s="10"/>
      <c r="BI158" s="7"/>
      <c r="BJ158" s="7">
        <f t="shared" si="125"/>
        <v>0</v>
      </c>
      <c r="BK158" s="11"/>
      <c r="BL158" s="10"/>
      <c r="BM158" s="11"/>
      <c r="BN158" s="10"/>
      <c r="BO158" s="11"/>
      <c r="BP158" s="10"/>
      <c r="BQ158" s="7"/>
      <c r="BR158" s="11"/>
      <c r="BS158" s="10"/>
      <c r="BT158" s="11"/>
      <c r="BU158" s="10"/>
      <c r="BV158" s="11"/>
      <c r="BW158" s="10"/>
      <c r="BX158" s="11"/>
      <c r="BY158" s="10"/>
      <c r="BZ158" s="11"/>
      <c r="CA158" s="10"/>
      <c r="CB158" s="11"/>
      <c r="CC158" s="10"/>
      <c r="CD158" s="7"/>
      <c r="CE158" s="7">
        <f t="shared" si="126"/>
        <v>0</v>
      </c>
      <c r="CF158" s="11">
        <v>8</v>
      </c>
      <c r="CG158" s="10" t="s">
        <v>60</v>
      </c>
      <c r="CH158" s="11"/>
      <c r="CI158" s="10"/>
      <c r="CJ158" s="11"/>
      <c r="CK158" s="10"/>
      <c r="CL158" s="7">
        <v>0.8</v>
      </c>
      <c r="CM158" s="11"/>
      <c r="CN158" s="10"/>
      <c r="CO158" s="11">
        <v>8</v>
      </c>
      <c r="CP158" s="10" t="s">
        <v>60</v>
      </c>
      <c r="CQ158" s="11"/>
      <c r="CR158" s="10"/>
      <c r="CS158" s="11"/>
      <c r="CT158" s="10"/>
      <c r="CU158" s="11"/>
      <c r="CV158" s="10"/>
      <c r="CW158" s="11"/>
      <c r="CX158" s="10"/>
      <c r="CY158" s="7">
        <v>1.2</v>
      </c>
      <c r="CZ158" s="7">
        <f t="shared" si="127"/>
        <v>2</v>
      </c>
      <c r="DA158" s="11"/>
      <c r="DB158" s="10"/>
      <c r="DC158" s="11"/>
      <c r="DD158" s="10"/>
      <c r="DE158" s="11"/>
      <c r="DF158" s="10"/>
      <c r="DG158" s="7"/>
      <c r="DH158" s="11"/>
      <c r="DI158" s="10"/>
      <c r="DJ158" s="11"/>
      <c r="DK158" s="10"/>
      <c r="DL158" s="11"/>
      <c r="DM158" s="10"/>
      <c r="DN158" s="11"/>
      <c r="DO158" s="10"/>
      <c r="DP158" s="11"/>
      <c r="DQ158" s="10"/>
      <c r="DR158" s="11"/>
      <c r="DS158" s="10"/>
      <c r="DT158" s="7"/>
      <c r="DU158" s="7">
        <f t="shared" si="128"/>
        <v>0</v>
      </c>
      <c r="DV158" s="11"/>
      <c r="DW158" s="10"/>
      <c r="DX158" s="11"/>
      <c r="DY158" s="10"/>
      <c r="DZ158" s="11"/>
      <c r="EA158" s="10"/>
      <c r="EB158" s="7"/>
      <c r="EC158" s="11"/>
      <c r="ED158" s="10"/>
      <c r="EE158" s="11"/>
      <c r="EF158" s="10"/>
      <c r="EG158" s="11"/>
      <c r="EH158" s="10"/>
      <c r="EI158" s="11"/>
      <c r="EJ158" s="10"/>
      <c r="EK158" s="11"/>
      <c r="EL158" s="10"/>
      <c r="EM158" s="11"/>
      <c r="EN158" s="10"/>
      <c r="EO158" s="7"/>
      <c r="EP158" s="7">
        <f t="shared" si="129"/>
        <v>0</v>
      </c>
      <c r="EQ158" s="11"/>
      <c r="ER158" s="10"/>
      <c r="ES158" s="11"/>
      <c r="ET158" s="10"/>
      <c r="EU158" s="11"/>
      <c r="EV158" s="10"/>
      <c r="EW158" s="7"/>
      <c r="EX158" s="11"/>
      <c r="EY158" s="10"/>
      <c r="EZ158" s="11"/>
      <c r="FA158" s="10"/>
      <c r="FB158" s="11"/>
      <c r="FC158" s="10"/>
      <c r="FD158" s="11"/>
      <c r="FE158" s="10"/>
      <c r="FF158" s="11"/>
      <c r="FG158" s="10"/>
      <c r="FH158" s="11"/>
      <c r="FI158" s="10"/>
      <c r="FJ158" s="7"/>
      <c r="FK158" s="7">
        <f t="shared" si="130"/>
        <v>0</v>
      </c>
      <c r="FL158" s="11"/>
      <c r="FM158" s="10"/>
      <c r="FN158" s="11"/>
      <c r="FO158" s="10"/>
      <c r="FP158" s="11"/>
      <c r="FQ158" s="10"/>
      <c r="FR158" s="7"/>
      <c r="FS158" s="11"/>
      <c r="FT158" s="10"/>
      <c r="FU158" s="11"/>
      <c r="FV158" s="10"/>
      <c r="FW158" s="11"/>
      <c r="FX158" s="10"/>
      <c r="FY158" s="11"/>
      <c r="FZ158" s="10"/>
      <c r="GA158" s="11"/>
      <c r="GB158" s="10"/>
      <c r="GC158" s="11"/>
      <c r="GD158" s="10"/>
      <c r="GE158" s="7"/>
      <c r="GF158" s="7">
        <f t="shared" si="131"/>
        <v>0</v>
      </c>
    </row>
    <row r="159" spans="1:188" x14ac:dyDescent="0.25">
      <c r="A159" s="13">
        <v>14</v>
      </c>
      <c r="B159" s="13">
        <v>1</v>
      </c>
      <c r="C159" s="13"/>
      <c r="D159" s="6" t="s">
        <v>318</v>
      </c>
      <c r="E159" s="3" t="s">
        <v>319</v>
      </c>
      <c r="F159" s="6">
        <f t="shared" si="110"/>
        <v>0</v>
      </c>
      <c r="G159" s="6">
        <f t="shared" si="111"/>
        <v>2</v>
      </c>
      <c r="H159" s="6">
        <f t="shared" si="112"/>
        <v>10</v>
      </c>
      <c r="I159" s="6">
        <f t="shared" si="113"/>
        <v>4</v>
      </c>
      <c r="J159" s="6">
        <f t="shared" si="114"/>
        <v>0</v>
      </c>
      <c r="K159" s="6">
        <f t="shared" si="115"/>
        <v>0</v>
      </c>
      <c r="L159" s="6">
        <f t="shared" si="116"/>
        <v>0</v>
      </c>
      <c r="M159" s="6">
        <f t="shared" si="117"/>
        <v>6</v>
      </c>
      <c r="N159" s="6">
        <f t="shared" si="118"/>
        <v>0</v>
      </c>
      <c r="O159" s="6">
        <f t="shared" si="119"/>
        <v>0</v>
      </c>
      <c r="P159" s="6">
        <f t="shared" si="120"/>
        <v>0</v>
      </c>
      <c r="Q159" s="6">
        <f t="shared" si="121"/>
        <v>0</v>
      </c>
      <c r="R159" s="7">
        <f t="shared" si="122"/>
        <v>1</v>
      </c>
      <c r="S159" s="7">
        <f t="shared" si="123"/>
        <v>0.6</v>
      </c>
      <c r="T159" s="7">
        <v>0.47</v>
      </c>
      <c r="U159" s="11"/>
      <c r="V159" s="10"/>
      <c r="W159" s="11"/>
      <c r="X159" s="10"/>
      <c r="Y159" s="11"/>
      <c r="Z159" s="10"/>
      <c r="AA159" s="7"/>
      <c r="AB159" s="11"/>
      <c r="AC159" s="10"/>
      <c r="AD159" s="11"/>
      <c r="AE159" s="10"/>
      <c r="AF159" s="11"/>
      <c r="AG159" s="10"/>
      <c r="AH159" s="11"/>
      <c r="AI159" s="10"/>
      <c r="AJ159" s="11"/>
      <c r="AK159" s="10"/>
      <c r="AL159" s="11"/>
      <c r="AM159" s="10"/>
      <c r="AN159" s="7"/>
      <c r="AO159" s="7">
        <f t="shared" si="124"/>
        <v>0</v>
      </c>
      <c r="AP159" s="11"/>
      <c r="AQ159" s="10"/>
      <c r="AR159" s="11"/>
      <c r="AS159" s="10"/>
      <c r="AT159" s="11"/>
      <c r="AU159" s="10"/>
      <c r="AV159" s="7"/>
      <c r="AW159" s="11"/>
      <c r="AX159" s="10"/>
      <c r="AY159" s="11"/>
      <c r="AZ159" s="10"/>
      <c r="BA159" s="11"/>
      <c r="BB159" s="10"/>
      <c r="BC159" s="11"/>
      <c r="BD159" s="10"/>
      <c r="BE159" s="11"/>
      <c r="BF159" s="10"/>
      <c r="BG159" s="11"/>
      <c r="BH159" s="10"/>
      <c r="BI159" s="7"/>
      <c r="BJ159" s="7">
        <f t="shared" si="125"/>
        <v>0</v>
      </c>
      <c r="BK159" s="11"/>
      <c r="BL159" s="10"/>
      <c r="BM159" s="11"/>
      <c r="BN159" s="10"/>
      <c r="BO159" s="11"/>
      <c r="BP159" s="10"/>
      <c r="BQ159" s="7"/>
      <c r="BR159" s="11"/>
      <c r="BS159" s="10"/>
      <c r="BT159" s="11"/>
      <c r="BU159" s="10"/>
      <c r="BV159" s="11"/>
      <c r="BW159" s="10"/>
      <c r="BX159" s="11"/>
      <c r="BY159" s="10"/>
      <c r="BZ159" s="11"/>
      <c r="CA159" s="10"/>
      <c r="CB159" s="11"/>
      <c r="CC159" s="10"/>
      <c r="CD159" s="7"/>
      <c r="CE159" s="7">
        <f t="shared" si="126"/>
        <v>0</v>
      </c>
      <c r="CF159" s="11"/>
      <c r="CG159" s="10"/>
      <c r="CH159" s="11"/>
      <c r="CI159" s="10"/>
      <c r="CJ159" s="11"/>
      <c r="CK159" s="10"/>
      <c r="CL159" s="7"/>
      <c r="CM159" s="11"/>
      <c r="CN159" s="10"/>
      <c r="CO159" s="11"/>
      <c r="CP159" s="10"/>
      <c r="CQ159" s="11"/>
      <c r="CR159" s="10"/>
      <c r="CS159" s="11"/>
      <c r="CT159" s="10"/>
      <c r="CU159" s="11"/>
      <c r="CV159" s="10"/>
      <c r="CW159" s="11"/>
      <c r="CX159" s="10"/>
      <c r="CY159" s="7"/>
      <c r="CZ159" s="7">
        <f t="shared" si="127"/>
        <v>0</v>
      </c>
      <c r="DA159" s="11">
        <v>4</v>
      </c>
      <c r="DB159" s="10" t="s">
        <v>60</v>
      </c>
      <c r="DC159" s="11"/>
      <c r="DD159" s="10"/>
      <c r="DE159" s="11"/>
      <c r="DF159" s="10"/>
      <c r="DG159" s="7">
        <v>0.4</v>
      </c>
      <c r="DH159" s="11"/>
      <c r="DI159" s="10"/>
      <c r="DJ159" s="11">
        <v>6</v>
      </c>
      <c r="DK159" s="10" t="s">
        <v>60</v>
      </c>
      <c r="DL159" s="11"/>
      <c r="DM159" s="10"/>
      <c r="DN159" s="11"/>
      <c r="DO159" s="10"/>
      <c r="DP159" s="11"/>
      <c r="DQ159" s="10"/>
      <c r="DR159" s="11"/>
      <c r="DS159" s="10"/>
      <c r="DT159" s="7">
        <v>0.6</v>
      </c>
      <c r="DU159" s="7">
        <f t="shared" si="128"/>
        <v>1</v>
      </c>
      <c r="DV159" s="11"/>
      <c r="DW159" s="10"/>
      <c r="DX159" s="11"/>
      <c r="DY159" s="10"/>
      <c r="DZ159" s="11"/>
      <c r="EA159" s="10"/>
      <c r="EB159" s="7"/>
      <c r="EC159" s="11"/>
      <c r="ED159" s="10"/>
      <c r="EE159" s="11"/>
      <c r="EF159" s="10"/>
      <c r="EG159" s="11"/>
      <c r="EH159" s="10"/>
      <c r="EI159" s="11"/>
      <c r="EJ159" s="10"/>
      <c r="EK159" s="11"/>
      <c r="EL159" s="10"/>
      <c r="EM159" s="11"/>
      <c r="EN159" s="10"/>
      <c r="EO159" s="7"/>
      <c r="EP159" s="7">
        <f t="shared" si="129"/>
        <v>0</v>
      </c>
      <c r="EQ159" s="11"/>
      <c r="ER159" s="10"/>
      <c r="ES159" s="11"/>
      <c r="ET159" s="10"/>
      <c r="EU159" s="11"/>
      <c r="EV159" s="10"/>
      <c r="EW159" s="7"/>
      <c r="EX159" s="11"/>
      <c r="EY159" s="10"/>
      <c r="EZ159" s="11"/>
      <c r="FA159" s="10"/>
      <c r="FB159" s="11"/>
      <c r="FC159" s="10"/>
      <c r="FD159" s="11"/>
      <c r="FE159" s="10"/>
      <c r="FF159" s="11"/>
      <c r="FG159" s="10"/>
      <c r="FH159" s="11"/>
      <c r="FI159" s="10"/>
      <c r="FJ159" s="7"/>
      <c r="FK159" s="7">
        <f t="shared" si="130"/>
        <v>0</v>
      </c>
      <c r="FL159" s="11"/>
      <c r="FM159" s="10"/>
      <c r="FN159" s="11"/>
      <c r="FO159" s="10"/>
      <c r="FP159" s="11"/>
      <c r="FQ159" s="10"/>
      <c r="FR159" s="7"/>
      <c r="FS159" s="11"/>
      <c r="FT159" s="10"/>
      <c r="FU159" s="11"/>
      <c r="FV159" s="10"/>
      <c r="FW159" s="11"/>
      <c r="FX159" s="10"/>
      <c r="FY159" s="11"/>
      <c r="FZ159" s="10"/>
      <c r="GA159" s="11"/>
      <c r="GB159" s="10"/>
      <c r="GC159" s="11"/>
      <c r="GD159" s="10"/>
      <c r="GE159" s="7"/>
      <c r="GF159" s="7">
        <f t="shared" si="131"/>
        <v>0</v>
      </c>
    </row>
    <row r="160" spans="1:188" x14ac:dyDescent="0.25">
      <c r="A160" s="13">
        <v>14</v>
      </c>
      <c r="B160" s="13">
        <v>1</v>
      </c>
      <c r="C160" s="13"/>
      <c r="D160" s="6" t="s">
        <v>320</v>
      </c>
      <c r="E160" s="3" t="s">
        <v>321</v>
      </c>
      <c r="F160" s="6">
        <f t="shared" si="110"/>
        <v>0</v>
      </c>
      <c r="G160" s="6">
        <f t="shared" si="111"/>
        <v>2</v>
      </c>
      <c r="H160" s="6">
        <f t="shared" si="112"/>
        <v>10</v>
      </c>
      <c r="I160" s="6">
        <f t="shared" si="113"/>
        <v>4</v>
      </c>
      <c r="J160" s="6">
        <f t="shared" si="114"/>
        <v>0</v>
      </c>
      <c r="K160" s="6">
        <f t="shared" si="115"/>
        <v>0</v>
      </c>
      <c r="L160" s="6">
        <f t="shared" si="116"/>
        <v>0</v>
      </c>
      <c r="M160" s="6">
        <f t="shared" si="117"/>
        <v>6</v>
      </c>
      <c r="N160" s="6">
        <f t="shared" si="118"/>
        <v>0</v>
      </c>
      <c r="O160" s="6">
        <f t="shared" si="119"/>
        <v>0</v>
      </c>
      <c r="P160" s="6">
        <f t="shared" si="120"/>
        <v>0</v>
      </c>
      <c r="Q160" s="6">
        <f t="shared" si="121"/>
        <v>0</v>
      </c>
      <c r="R160" s="7">
        <f t="shared" si="122"/>
        <v>1</v>
      </c>
      <c r="S160" s="7">
        <f t="shared" si="123"/>
        <v>0.6</v>
      </c>
      <c r="T160" s="7">
        <v>0.37</v>
      </c>
      <c r="U160" s="11"/>
      <c r="V160" s="10"/>
      <c r="W160" s="11"/>
      <c r="X160" s="10"/>
      <c r="Y160" s="11"/>
      <c r="Z160" s="10"/>
      <c r="AA160" s="7"/>
      <c r="AB160" s="11"/>
      <c r="AC160" s="10"/>
      <c r="AD160" s="11"/>
      <c r="AE160" s="10"/>
      <c r="AF160" s="11"/>
      <c r="AG160" s="10"/>
      <c r="AH160" s="11"/>
      <c r="AI160" s="10"/>
      <c r="AJ160" s="11"/>
      <c r="AK160" s="10"/>
      <c r="AL160" s="11"/>
      <c r="AM160" s="10"/>
      <c r="AN160" s="7"/>
      <c r="AO160" s="7">
        <f t="shared" si="124"/>
        <v>0</v>
      </c>
      <c r="AP160" s="11"/>
      <c r="AQ160" s="10"/>
      <c r="AR160" s="11"/>
      <c r="AS160" s="10"/>
      <c r="AT160" s="11"/>
      <c r="AU160" s="10"/>
      <c r="AV160" s="7"/>
      <c r="AW160" s="11"/>
      <c r="AX160" s="10"/>
      <c r="AY160" s="11"/>
      <c r="AZ160" s="10"/>
      <c r="BA160" s="11"/>
      <c r="BB160" s="10"/>
      <c r="BC160" s="11"/>
      <c r="BD160" s="10"/>
      <c r="BE160" s="11"/>
      <c r="BF160" s="10"/>
      <c r="BG160" s="11"/>
      <c r="BH160" s="10"/>
      <c r="BI160" s="7"/>
      <c r="BJ160" s="7">
        <f t="shared" si="125"/>
        <v>0</v>
      </c>
      <c r="BK160" s="11"/>
      <c r="BL160" s="10"/>
      <c r="BM160" s="11"/>
      <c r="BN160" s="10"/>
      <c r="BO160" s="11"/>
      <c r="BP160" s="10"/>
      <c r="BQ160" s="7"/>
      <c r="BR160" s="11"/>
      <c r="BS160" s="10"/>
      <c r="BT160" s="11"/>
      <c r="BU160" s="10"/>
      <c r="BV160" s="11"/>
      <c r="BW160" s="10"/>
      <c r="BX160" s="11"/>
      <c r="BY160" s="10"/>
      <c r="BZ160" s="11"/>
      <c r="CA160" s="10"/>
      <c r="CB160" s="11"/>
      <c r="CC160" s="10"/>
      <c r="CD160" s="7"/>
      <c r="CE160" s="7">
        <f t="shared" si="126"/>
        <v>0</v>
      </c>
      <c r="CF160" s="11"/>
      <c r="CG160" s="10"/>
      <c r="CH160" s="11"/>
      <c r="CI160" s="10"/>
      <c r="CJ160" s="11"/>
      <c r="CK160" s="10"/>
      <c r="CL160" s="7"/>
      <c r="CM160" s="11"/>
      <c r="CN160" s="10"/>
      <c r="CO160" s="11"/>
      <c r="CP160" s="10"/>
      <c r="CQ160" s="11"/>
      <c r="CR160" s="10"/>
      <c r="CS160" s="11"/>
      <c r="CT160" s="10"/>
      <c r="CU160" s="11"/>
      <c r="CV160" s="10"/>
      <c r="CW160" s="11"/>
      <c r="CX160" s="10"/>
      <c r="CY160" s="7"/>
      <c r="CZ160" s="7">
        <f t="shared" si="127"/>
        <v>0</v>
      </c>
      <c r="DA160" s="11">
        <v>4</v>
      </c>
      <c r="DB160" s="10" t="s">
        <v>60</v>
      </c>
      <c r="DC160" s="11"/>
      <c r="DD160" s="10"/>
      <c r="DE160" s="11"/>
      <c r="DF160" s="10"/>
      <c r="DG160" s="7">
        <v>0.4</v>
      </c>
      <c r="DH160" s="11"/>
      <c r="DI160" s="10"/>
      <c r="DJ160" s="11">
        <v>6</v>
      </c>
      <c r="DK160" s="10" t="s">
        <v>60</v>
      </c>
      <c r="DL160" s="11"/>
      <c r="DM160" s="10"/>
      <c r="DN160" s="11"/>
      <c r="DO160" s="10"/>
      <c r="DP160" s="11"/>
      <c r="DQ160" s="10"/>
      <c r="DR160" s="11"/>
      <c r="DS160" s="10"/>
      <c r="DT160" s="7">
        <v>0.6</v>
      </c>
      <c r="DU160" s="7">
        <f t="shared" si="128"/>
        <v>1</v>
      </c>
      <c r="DV160" s="11"/>
      <c r="DW160" s="10"/>
      <c r="DX160" s="11"/>
      <c r="DY160" s="10"/>
      <c r="DZ160" s="11"/>
      <c r="EA160" s="10"/>
      <c r="EB160" s="7"/>
      <c r="EC160" s="11"/>
      <c r="ED160" s="10"/>
      <c r="EE160" s="11"/>
      <c r="EF160" s="10"/>
      <c r="EG160" s="11"/>
      <c r="EH160" s="10"/>
      <c r="EI160" s="11"/>
      <c r="EJ160" s="10"/>
      <c r="EK160" s="11"/>
      <c r="EL160" s="10"/>
      <c r="EM160" s="11"/>
      <c r="EN160" s="10"/>
      <c r="EO160" s="7"/>
      <c r="EP160" s="7">
        <f t="shared" si="129"/>
        <v>0</v>
      </c>
      <c r="EQ160" s="11"/>
      <c r="ER160" s="10"/>
      <c r="ES160" s="11"/>
      <c r="ET160" s="10"/>
      <c r="EU160" s="11"/>
      <c r="EV160" s="10"/>
      <c r="EW160" s="7"/>
      <c r="EX160" s="11"/>
      <c r="EY160" s="10"/>
      <c r="EZ160" s="11"/>
      <c r="FA160" s="10"/>
      <c r="FB160" s="11"/>
      <c r="FC160" s="10"/>
      <c r="FD160" s="11"/>
      <c r="FE160" s="10"/>
      <c r="FF160" s="11"/>
      <c r="FG160" s="10"/>
      <c r="FH160" s="11"/>
      <c r="FI160" s="10"/>
      <c r="FJ160" s="7"/>
      <c r="FK160" s="7">
        <f t="shared" si="130"/>
        <v>0</v>
      </c>
      <c r="FL160" s="11"/>
      <c r="FM160" s="10"/>
      <c r="FN160" s="11"/>
      <c r="FO160" s="10"/>
      <c r="FP160" s="11"/>
      <c r="FQ160" s="10"/>
      <c r="FR160" s="7"/>
      <c r="FS160" s="11"/>
      <c r="FT160" s="10"/>
      <c r="FU160" s="11"/>
      <c r="FV160" s="10"/>
      <c r="FW160" s="11"/>
      <c r="FX160" s="10"/>
      <c r="FY160" s="11"/>
      <c r="FZ160" s="10"/>
      <c r="GA160" s="11"/>
      <c r="GB160" s="10"/>
      <c r="GC160" s="11"/>
      <c r="GD160" s="10"/>
      <c r="GE160" s="7"/>
      <c r="GF160" s="7">
        <f t="shared" si="131"/>
        <v>0</v>
      </c>
    </row>
    <row r="161" spans="1:188" x14ac:dyDescent="0.25">
      <c r="A161" s="13">
        <v>14</v>
      </c>
      <c r="B161" s="13">
        <v>1</v>
      </c>
      <c r="C161" s="13"/>
      <c r="D161" s="6" t="s">
        <v>322</v>
      </c>
      <c r="E161" s="3" t="s">
        <v>323</v>
      </c>
      <c r="F161" s="6">
        <f t="shared" si="110"/>
        <v>0</v>
      </c>
      <c r="G161" s="6">
        <f t="shared" si="111"/>
        <v>2</v>
      </c>
      <c r="H161" s="6">
        <f t="shared" si="112"/>
        <v>10</v>
      </c>
      <c r="I161" s="6">
        <f t="shared" si="113"/>
        <v>4</v>
      </c>
      <c r="J161" s="6">
        <f t="shared" si="114"/>
        <v>0</v>
      </c>
      <c r="K161" s="6">
        <f t="shared" si="115"/>
        <v>0</v>
      </c>
      <c r="L161" s="6">
        <f t="shared" si="116"/>
        <v>0</v>
      </c>
      <c r="M161" s="6">
        <f t="shared" si="117"/>
        <v>6</v>
      </c>
      <c r="N161" s="6">
        <f t="shared" si="118"/>
        <v>0</v>
      </c>
      <c r="O161" s="6">
        <f t="shared" si="119"/>
        <v>0</v>
      </c>
      <c r="P161" s="6">
        <f t="shared" si="120"/>
        <v>0</v>
      </c>
      <c r="Q161" s="6">
        <f t="shared" si="121"/>
        <v>0</v>
      </c>
      <c r="R161" s="7">
        <f t="shared" si="122"/>
        <v>1</v>
      </c>
      <c r="S161" s="7">
        <f t="shared" si="123"/>
        <v>0.6</v>
      </c>
      <c r="T161" s="7">
        <v>0.33</v>
      </c>
      <c r="U161" s="11"/>
      <c r="V161" s="10"/>
      <c r="W161" s="11"/>
      <c r="X161" s="10"/>
      <c r="Y161" s="11"/>
      <c r="Z161" s="10"/>
      <c r="AA161" s="7"/>
      <c r="AB161" s="11"/>
      <c r="AC161" s="10"/>
      <c r="AD161" s="11"/>
      <c r="AE161" s="10"/>
      <c r="AF161" s="11"/>
      <c r="AG161" s="10"/>
      <c r="AH161" s="11"/>
      <c r="AI161" s="10"/>
      <c r="AJ161" s="11"/>
      <c r="AK161" s="10"/>
      <c r="AL161" s="11"/>
      <c r="AM161" s="10"/>
      <c r="AN161" s="7"/>
      <c r="AO161" s="7">
        <f t="shared" si="124"/>
        <v>0</v>
      </c>
      <c r="AP161" s="11"/>
      <c r="AQ161" s="10"/>
      <c r="AR161" s="11"/>
      <c r="AS161" s="10"/>
      <c r="AT161" s="11"/>
      <c r="AU161" s="10"/>
      <c r="AV161" s="7"/>
      <c r="AW161" s="11"/>
      <c r="AX161" s="10"/>
      <c r="AY161" s="11"/>
      <c r="AZ161" s="10"/>
      <c r="BA161" s="11"/>
      <c r="BB161" s="10"/>
      <c r="BC161" s="11"/>
      <c r="BD161" s="10"/>
      <c r="BE161" s="11"/>
      <c r="BF161" s="10"/>
      <c r="BG161" s="11"/>
      <c r="BH161" s="10"/>
      <c r="BI161" s="7"/>
      <c r="BJ161" s="7">
        <f t="shared" si="125"/>
        <v>0</v>
      </c>
      <c r="BK161" s="11"/>
      <c r="BL161" s="10"/>
      <c r="BM161" s="11"/>
      <c r="BN161" s="10"/>
      <c r="BO161" s="11"/>
      <c r="BP161" s="10"/>
      <c r="BQ161" s="7"/>
      <c r="BR161" s="11"/>
      <c r="BS161" s="10"/>
      <c r="BT161" s="11"/>
      <c r="BU161" s="10"/>
      <c r="BV161" s="11"/>
      <c r="BW161" s="10"/>
      <c r="BX161" s="11"/>
      <c r="BY161" s="10"/>
      <c r="BZ161" s="11"/>
      <c r="CA161" s="10"/>
      <c r="CB161" s="11"/>
      <c r="CC161" s="10"/>
      <c r="CD161" s="7"/>
      <c r="CE161" s="7">
        <f t="shared" si="126"/>
        <v>0</v>
      </c>
      <c r="CF161" s="11"/>
      <c r="CG161" s="10"/>
      <c r="CH161" s="11"/>
      <c r="CI161" s="10"/>
      <c r="CJ161" s="11"/>
      <c r="CK161" s="10"/>
      <c r="CL161" s="7"/>
      <c r="CM161" s="11"/>
      <c r="CN161" s="10"/>
      <c r="CO161" s="11"/>
      <c r="CP161" s="10"/>
      <c r="CQ161" s="11"/>
      <c r="CR161" s="10"/>
      <c r="CS161" s="11"/>
      <c r="CT161" s="10"/>
      <c r="CU161" s="11"/>
      <c r="CV161" s="10"/>
      <c r="CW161" s="11"/>
      <c r="CX161" s="10"/>
      <c r="CY161" s="7"/>
      <c r="CZ161" s="7">
        <f t="shared" si="127"/>
        <v>0</v>
      </c>
      <c r="DA161" s="11">
        <v>4</v>
      </c>
      <c r="DB161" s="10" t="s">
        <v>60</v>
      </c>
      <c r="DC161" s="11"/>
      <c r="DD161" s="10"/>
      <c r="DE161" s="11"/>
      <c r="DF161" s="10"/>
      <c r="DG161" s="7">
        <v>0.4</v>
      </c>
      <c r="DH161" s="11"/>
      <c r="DI161" s="10"/>
      <c r="DJ161" s="11">
        <v>6</v>
      </c>
      <c r="DK161" s="10" t="s">
        <v>60</v>
      </c>
      <c r="DL161" s="11"/>
      <c r="DM161" s="10"/>
      <c r="DN161" s="11"/>
      <c r="DO161" s="10"/>
      <c r="DP161" s="11"/>
      <c r="DQ161" s="10"/>
      <c r="DR161" s="11"/>
      <c r="DS161" s="10"/>
      <c r="DT161" s="7">
        <v>0.6</v>
      </c>
      <c r="DU161" s="7">
        <f t="shared" si="128"/>
        <v>1</v>
      </c>
      <c r="DV161" s="11"/>
      <c r="DW161" s="10"/>
      <c r="DX161" s="11"/>
      <c r="DY161" s="10"/>
      <c r="DZ161" s="11"/>
      <c r="EA161" s="10"/>
      <c r="EB161" s="7"/>
      <c r="EC161" s="11"/>
      <c r="ED161" s="10"/>
      <c r="EE161" s="11"/>
      <c r="EF161" s="10"/>
      <c r="EG161" s="11"/>
      <c r="EH161" s="10"/>
      <c r="EI161" s="11"/>
      <c r="EJ161" s="10"/>
      <c r="EK161" s="11"/>
      <c r="EL161" s="10"/>
      <c r="EM161" s="11"/>
      <c r="EN161" s="10"/>
      <c r="EO161" s="7"/>
      <c r="EP161" s="7">
        <f t="shared" si="129"/>
        <v>0</v>
      </c>
      <c r="EQ161" s="11"/>
      <c r="ER161" s="10"/>
      <c r="ES161" s="11"/>
      <c r="ET161" s="10"/>
      <c r="EU161" s="11"/>
      <c r="EV161" s="10"/>
      <c r="EW161" s="7"/>
      <c r="EX161" s="11"/>
      <c r="EY161" s="10"/>
      <c r="EZ161" s="11"/>
      <c r="FA161" s="10"/>
      <c r="FB161" s="11"/>
      <c r="FC161" s="10"/>
      <c r="FD161" s="11"/>
      <c r="FE161" s="10"/>
      <c r="FF161" s="11"/>
      <c r="FG161" s="10"/>
      <c r="FH161" s="11"/>
      <c r="FI161" s="10"/>
      <c r="FJ161" s="7"/>
      <c r="FK161" s="7">
        <f t="shared" si="130"/>
        <v>0</v>
      </c>
      <c r="FL161" s="11"/>
      <c r="FM161" s="10"/>
      <c r="FN161" s="11"/>
      <c r="FO161" s="10"/>
      <c r="FP161" s="11"/>
      <c r="FQ161" s="10"/>
      <c r="FR161" s="7"/>
      <c r="FS161" s="11"/>
      <c r="FT161" s="10"/>
      <c r="FU161" s="11"/>
      <c r="FV161" s="10"/>
      <c r="FW161" s="11"/>
      <c r="FX161" s="10"/>
      <c r="FY161" s="11"/>
      <c r="FZ161" s="10"/>
      <c r="GA161" s="11"/>
      <c r="GB161" s="10"/>
      <c r="GC161" s="11"/>
      <c r="GD161" s="10"/>
      <c r="GE161" s="7"/>
      <c r="GF161" s="7">
        <f t="shared" si="131"/>
        <v>0</v>
      </c>
    </row>
    <row r="162" spans="1:188" x14ac:dyDescent="0.25">
      <c r="A162" s="13">
        <v>14</v>
      </c>
      <c r="B162" s="13">
        <v>1</v>
      </c>
      <c r="C162" s="13"/>
      <c r="D162" s="6" t="s">
        <v>324</v>
      </c>
      <c r="E162" s="3" t="s">
        <v>325</v>
      </c>
      <c r="F162" s="6">
        <f t="shared" si="110"/>
        <v>0</v>
      </c>
      <c r="G162" s="6">
        <f t="shared" si="111"/>
        <v>2</v>
      </c>
      <c r="H162" s="6">
        <f t="shared" si="112"/>
        <v>10</v>
      </c>
      <c r="I162" s="6">
        <f t="shared" si="113"/>
        <v>4</v>
      </c>
      <c r="J162" s="6">
        <f t="shared" si="114"/>
        <v>0</v>
      </c>
      <c r="K162" s="6">
        <f t="shared" si="115"/>
        <v>0</v>
      </c>
      <c r="L162" s="6">
        <f t="shared" si="116"/>
        <v>0</v>
      </c>
      <c r="M162" s="6">
        <f t="shared" si="117"/>
        <v>6</v>
      </c>
      <c r="N162" s="6">
        <f t="shared" si="118"/>
        <v>0</v>
      </c>
      <c r="O162" s="6">
        <f t="shared" si="119"/>
        <v>0</v>
      </c>
      <c r="P162" s="6">
        <f t="shared" si="120"/>
        <v>0</v>
      </c>
      <c r="Q162" s="6">
        <f t="shared" si="121"/>
        <v>0</v>
      </c>
      <c r="R162" s="7">
        <f t="shared" si="122"/>
        <v>1</v>
      </c>
      <c r="S162" s="7">
        <f t="shared" si="123"/>
        <v>0.6</v>
      </c>
      <c r="T162" s="7">
        <v>0.33</v>
      </c>
      <c r="U162" s="11"/>
      <c r="V162" s="10"/>
      <c r="W162" s="11"/>
      <c r="X162" s="10"/>
      <c r="Y162" s="11"/>
      <c r="Z162" s="10"/>
      <c r="AA162" s="7"/>
      <c r="AB162" s="11"/>
      <c r="AC162" s="10"/>
      <c r="AD162" s="11"/>
      <c r="AE162" s="10"/>
      <c r="AF162" s="11"/>
      <c r="AG162" s="10"/>
      <c r="AH162" s="11"/>
      <c r="AI162" s="10"/>
      <c r="AJ162" s="11"/>
      <c r="AK162" s="10"/>
      <c r="AL162" s="11"/>
      <c r="AM162" s="10"/>
      <c r="AN162" s="7"/>
      <c r="AO162" s="7">
        <f t="shared" si="124"/>
        <v>0</v>
      </c>
      <c r="AP162" s="11"/>
      <c r="AQ162" s="10"/>
      <c r="AR162" s="11"/>
      <c r="AS162" s="10"/>
      <c r="AT162" s="11"/>
      <c r="AU162" s="10"/>
      <c r="AV162" s="7"/>
      <c r="AW162" s="11"/>
      <c r="AX162" s="10"/>
      <c r="AY162" s="11"/>
      <c r="AZ162" s="10"/>
      <c r="BA162" s="11"/>
      <c r="BB162" s="10"/>
      <c r="BC162" s="11"/>
      <c r="BD162" s="10"/>
      <c r="BE162" s="11"/>
      <c r="BF162" s="10"/>
      <c r="BG162" s="11"/>
      <c r="BH162" s="10"/>
      <c r="BI162" s="7"/>
      <c r="BJ162" s="7">
        <f t="shared" si="125"/>
        <v>0</v>
      </c>
      <c r="BK162" s="11"/>
      <c r="BL162" s="10"/>
      <c r="BM162" s="11"/>
      <c r="BN162" s="10"/>
      <c r="BO162" s="11"/>
      <c r="BP162" s="10"/>
      <c r="BQ162" s="7"/>
      <c r="BR162" s="11"/>
      <c r="BS162" s="10"/>
      <c r="BT162" s="11"/>
      <c r="BU162" s="10"/>
      <c r="BV162" s="11"/>
      <c r="BW162" s="10"/>
      <c r="BX162" s="11"/>
      <c r="BY162" s="10"/>
      <c r="BZ162" s="11"/>
      <c r="CA162" s="10"/>
      <c r="CB162" s="11"/>
      <c r="CC162" s="10"/>
      <c r="CD162" s="7"/>
      <c r="CE162" s="7">
        <f t="shared" si="126"/>
        <v>0</v>
      </c>
      <c r="CF162" s="11"/>
      <c r="CG162" s="10"/>
      <c r="CH162" s="11"/>
      <c r="CI162" s="10"/>
      <c r="CJ162" s="11"/>
      <c r="CK162" s="10"/>
      <c r="CL162" s="7"/>
      <c r="CM162" s="11"/>
      <c r="CN162" s="10"/>
      <c r="CO162" s="11"/>
      <c r="CP162" s="10"/>
      <c r="CQ162" s="11"/>
      <c r="CR162" s="10"/>
      <c r="CS162" s="11"/>
      <c r="CT162" s="10"/>
      <c r="CU162" s="11"/>
      <c r="CV162" s="10"/>
      <c r="CW162" s="11"/>
      <c r="CX162" s="10"/>
      <c r="CY162" s="7"/>
      <c r="CZ162" s="7">
        <f t="shared" si="127"/>
        <v>0</v>
      </c>
      <c r="DA162" s="11">
        <v>4</v>
      </c>
      <c r="DB162" s="10" t="s">
        <v>60</v>
      </c>
      <c r="DC162" s="11"/>
      <c r="DD162" s="10"/>
      <c r="DE162" s="11"/>
      <c r="DF162" s="10"/>
      <c r="DG162" s="7">
        <v>0.4</v>
      </c>
      <c r="DH162" s="11"/>
      <c r="DI162" s="10"/>
      <c r="DJ162" s="11">
        <v>6</v>
      </c>
      <c r="DK162" s="10" t="s">
        <v>60</v>
      </c>
      <c r="DL162" s="11"/>
      <c r="DM162" s="10"/>
      <c r="DN162" s="11"/>
      <c r="DO162" s="10"/>
      <c r="DP162" s="11"/>
      <c r="DQ162" s="10"/>
      <c r="DR162" s="11"/>
      <c r="DS162" s="10"/>
      <c r="DT162" s="7">
        <v>0.6</v>
      </c>
      <c r="DU162" s="7">
        <f t="shared" si="128"/>
        <v>1</v>
      </c>
      <c r="DV162" s="11"/>
      <c r="DW162" s="10"/>
      <c r="DX162" s="11"/>
      <c r="DY162" s="10"/>
      <c r="DZ162" s="11"/>
      <c r="EA162" s="10"/>
      <c r="EB162" s="7"/>
      <c r="EC162" s="11"/>
      <c r="ED162" s="10"/>
      <c r="EE162" s="11"/>
      <c r="EF162" s="10"/>
      <c r="EG162" s="11"/>
      <c r="EH162" s="10"/>
      <c r="EI162" s="11"/>
      <c r="EJ162" s="10"/>
      <c r="EK162" s="11"/>
      <c r="EL162" s="10"/>
      <c r="EM162" s="11"/>
      <c r="EN162" s="10"/>
      <c r="EO162" s="7"/>
      <c r="EP162" s="7">
        <f t="shared" si="129"/>
        <v>0</v>
      </c>
      <c r="EQ162" s="11"/>
      <c r="ER162" s="10"/>
      <c r="ES162" s="11"/>
      <c r="ET162" s="10"/>
      <c r="EU162" s="11"/>
      <c r="EV162" s="10"/>
      <c r="EW162" s="7"/>
      <c r="EX162" s="11"/>
      <c r="EY162" s="10"/>
      <c r="EZ162" s="11"/>
      <c r="FA162" s="10"/>
      <c r="FB162" s="11"/>
      <c r="FC162" s="10"/>
      <c r="FD162" s="11"/>
      <c r="FE162" s="10"/>
      <c r="FF162" s="11"/>
      <c r="FG162" s="10"/>
      <c r="FH162" s="11"/>
      <c r="FI162" s="10"/>
      <c r="FJ162" s="7"/>
      <c r="FK162" s="7">
        <f t="shared" si="130"/>
        <v>0</v>
      </c>
      <c r="FL162" s="11"/>
      <c r="FM162" s="10"/>
      <c r="FN162" s="11"/>
      <c r="FO162" s="10"/>
      <c r="FP162" s="11"/>
      <c r="FQ162" s="10"/>
      <c r="FR162" s="7"/>
      <c r="FS162" s="11"/>
      <c r="FT162" s="10"/>
      <c r="FU162" s="11"/>
      <c r="FV162" s="10"/>
      <c r="FW162" s="11"/>
      <c r="FX162" s="10"/>
      <c r="FY162" s="11"/>
      <c r="FZ162" s="10"/>
      <c r="GA162" s="11"/>
      <c r="GB162" s="10"/>
      <c r="GC162" s="11"/>
      <c r="GD162" s="10"/>
      <c r="GE162" s="7"/>
      <c r="GF162" s="7">
        <f t="shared" si="131"/>
        <v>0</v>
      </c>
    </row>
    <row r="163" spans="1:188" x14ac:dyDescent="0.25">
      <c r="A163" s="13">
        <v>14</v>
      </c>
      <c r="B163" s="13">
        <v>1</v>
      </c>
      <c r="C163" s="13"/>
      <c r="D163" s="6" t="s">
        <v>326</v>
      </c>
      <c r="E163" s="3" t="s">
        <v>327</v>
      </c>
      <c r="F163" s="6">
        <f t="shared" si="110"/>
        <v>0</v>
      </c>
      <c r="G163" s="6">
        <f t="shared" si="111"/>
        <v>2</v>
      </c>
      <c r="H163" s="6">
        <f t="shared" si="112"/>
        <v>10</v>
      </c>
      <c r="I163" s="6">
        <f t="shared" si="113"/>
        <v>4</v>
      </c>
      <c r="J163" s="6">
        <f t="shared" si="114"/>
        <v>0</v>
      </c>
      <c r="K163" s="6">
        <f t="shared" si="115"/>
        <v>0</v>
      </c>
      <c r="L163" s="6">
        <f t="shared" si="116"/>
        <v>0</v>
      </c>
      <c r="M163" s="6">
        <f t="shared" si="117"/>
        <v>6</v>
      </c>
      <c r="N163" s="6">
        <f t="shared" si="118"/>
        <v>0</v>
      </c>
      <c r="O163" s="6">
        <f t="shared" si="119"/>
        <v>0</v>
      </c>
      <c r="P163" s="6">
        <f t="shared" si="120"/>
        <v>0</v>
      </c>
      <c r="Q163" s="6">
        <f t="shared" si="121"/>
        <v>0</v>
      </c>
      <c r="R163" s="7">
        <f t="shared" si="122"/>
        <v>1</v>
      </c>
      <c r="S163" s="7">
        <f t="shared" si="123"/>
        <v>0.6</v>
      </c>
      <c r="T163" s="7">
        <v>0.33</v>
      </c>
      <c r="U163" s="11"/>
      <c r="V163" s="10"/>
      <c r="W163" s="11"/>
      <c r="X163" s="10"/>
      <c r="Y163" s="11"/>
      <c r="Z163" s="10"/>
      <c r="AA163" s="7"/>
      <c r="AB163" s="11"/>
      <c r="AC163" s="10"/>
      <c r="AD163" s="11"/>
      <c r="AE163" s="10"/>
      <c r="AF163" s="11"/>
      <c r="AG163" s="10"/>
      <c r="AH163" s="11"/>
      <c r="AI163" s="10"/>
      <c r="AJ163" s="11"/>
      <c r="AK163" s="10"/>
      <c r="AL163" s="11"/>
      <c r="AM163" s="10"/>
      <c r="AN163" s="7"/>
      <c r="AO163" s="7">
        <f t="shared" si="124"/>
        <v>0</v>
      </c>
      <c r="AP163" s="11"/>
      <c r="AQ163" s="10"/>
      <c r="AR163" s="11"/>
      <c r="AS163" s="10"/>
      <c r="AT163" s="11"/>
      <c r="AU163" s="10"/>
      <c r="AV163" s="7"/>
      <c r="AW163" s="11"/>
      <c r="AX163" s="10"/>
      <c r="AY163" s="11"/>
      <c r="AZ163" s="10"/>
      <c r="BA163" s="11"/>
      <c r="BB163" s="10"/>
      <c r="BC163" s="11"/>
      <c r="BD163" s="10"/>
      <c r="BE163" s="11"/>
      <c r="BF163" s="10"/>
      <c r="BG163" s="11"/>
      <c r="BH163" s="10"/>
      <c r="BI163" s="7"/>
      <c r="BJ163" s="7">
        <f t="shared" si="125"/>
        <v>0</v>
      </c>
      <c r="BK163" s="11"/>
      <c r="BL163" s="10"/>
      <c r="BM163" s="11"/>
      <c r="BN163" s="10"/>
      <c r="BO163" s="11"/>
      <c r="BP163" s="10"/>
      <c r="BQ163" s="7"/>
      <c r="BR163" s="11"/>
      <c r="BS163" s="10"/>
      <c r="BT163" s="11"/>
      <c r="BU163" s="10"/>
      <c r="BV163" s="11"/>
      <c r="BW163" s="10"/>
      <c r="BX163" s="11"/>
      <c r="BY163" s="10"/>
      <c r="BZ163" s="11"/>
      <c r="CA163" s="10"/>
      <c r="CB163" s="11"/>
      <c r="CC163" s="10"/>
      <c r="CD163" s="7"/>
      <c r="CE163" s="7">
        <f t="shared" si="126"/>
        <v>0</v>
      </c>
      <c r="CF163" s="11"/>
      <c r="CG163" s="10"/>
      <c r="CH163" s="11"/>
      <c r="CI163" s="10"/>
      <c r="CJ163" s="11"/>
      <c r="CK163" s="10"/>
      <c r="CL163" s="7"/>
      <c r="CM163" s="11"/>
      <c r="CN163" s="10"/>
      <c r="CO163" s="11"/>
      <c r="CP163" s="10"/>
      <c r="CQ163" s="11"/>
      <c r="CR163" s="10"/>
      <c r="CS163" s="11"/>
      <c r="CT163" s="10"/>
      <c r="CU163" s="11"/>
      <c r="CV163" s="10"/>
      <c r="CW163" s="11"/>
      <c r="CX163" s="10"/>
      <c r="CY163" s="7"/>
      <c r="CZ163" s="7">
        <f t="shared" si="127"/>
        <v>0</v>
      </c>
      <c r="DA163" s="11">
        <v>4</v>
      </c>
      <c r="DB163" s="10" t="s">
        <v>60</v>
      </c>
      <c r="DC163" s="11"/>
      <c r="DD163" s="10"/>
      <c r="DE163" s="11"/>
      <c r="DF163" s="10"/>
      <c r="DG163" s="7">
        <v>0.4</v>
      </c>
      <c r="DH163" s="11"/>
      <c r="DI163" s="10"/>
      <c r="DJ163" s="11">
        <v>6</v>
      </c>
      <c r="DK163" s="10" t="s">
        <v>60</v>
      </c>
      <c r="DL163" s="11"/>
      <c r="DM163" s="10"/>
      <c r="DN163" s="11"/>
      <c r="DO163" s="10"/>
      <c r="DP163" s="11"/>
      <c r="DQ163" s="10"/>
      <c r="DR163" s="11"/>
      <c r="DS163" s="10"/>
      <c r="DT163" s="7">
        <v>0.6</v>
      </c>
      <c r="DU163" s="7">
        <f t="shared" si="128"/>
        <v>1</v>
      </c>
      <c r="DV163" s="11"/>
      <c r="DW163" s="10"/>
      <c r="DX163" s="11"/>
      <c r="DY163" s="10"/>
      <c r="DZ163" s="11"/>
      <c r="EA163" s="10"/>
      <c r="EB163" s="7"/>
      <c r="EC163" s="11"/>
      <c r="ED163" s="10"/>
      <c r="EE163" s="11"/>
      <c r="EF163" s="10"/>
      <c r="EG163" s="11"/>
      <c r="EH163" s="10"/>
      <c r="EI163" s="11"/>
      <c r="EJ163" s="10"/>
      <c r="EK163" s="11"/>
      <c r="EL163" s="10"/>
      <c r="EM163" s="11"/>
      <c r="EN163" s="10"/>
      <c r="EO163" s="7"/>
      <c r="EP163" s="7">
        <f t="shared" si="129"/>
        <v>0</v>
      </c>
      <c r="EQ163" s="11"/>
      <c r="ER163" s="10"/>
      <c r="ES163" s="11"/>
      <c r="ET163" s="10"/>
      <c r="EU163" s="11"/>
      <c r="EV163" s="10"/>
      <c r="EW163" s="7"/>
      <c r="EX163" s="11"/>
      <c r="EY163" s="10"/>
      <c r="EZ163" s="11"/>
      <c r="FA163" s="10"/>
      <c r="FB163" s="11"/>
      <c r="FC163" s="10"/>
      <c r="FD163" s="11"/>
      <c r="FE163" s="10"/>
      <c r="FF163" s="11"/>
      <c r="FG163" s="10"/>
      <c r="FH163" s="11"/>
      <c r="FI163" s="10"/>
      <c r="FJ163" s="7"/>
      <c r="FK163" s="7">
        <f t="shared" si="130"/>
        <v>0</v>
      </c>
      <c r="FL163" s="11"/>
      <c r="FM163" s="10"/>
      <c r="FN163" s="11"/>
      <c r="FO163" s="10"/>
      <c r="FP163" s="11"/>
      <c r="FQ163" s="10"/>
      <c r="FR163" s="7"/>
      <c r="FS163" s="11"/>
      <c r="FT163" s="10"/>
      <c r="FU163" s="11"/>
      <c r="FV163" s="10"/>
      <c r="FW163" s="11"/>
      <c r="FX163" s="10"/>
      <c r="FY163" s="11"/>
      <c r="FZ163" s="10"/>
      <c r="GA163" s="11"/>
      <c r="GB163" s="10"/>
      <c r="GC163" s="11"/>
      <c r="GD163" s="10"/>
      <c r="GE163" s="7"/>
      <c r="GF163" s="7">
        <f t="shared" si="131"/>
        <v>0</v>
      </c>
    </row>
    <row r="164" spans="1:188" x14ac:dyDescent="0.25">
      <c r="A164" s="13">
        <v>17</v>
      </c>
      <c r="B164" s="13">
        <v>1</v>
      </c>
      <c r="C164" s="13"/>
      <c r="D164" s="6" t="s">
        <v>328</v>
      </c>
      <c r="E164" s="3" t="s">
        <v>329</v>
      </c>
      <c r="F164" s="6">
        <f t="shared" si="110"/>
        <v>0</v>
      </c>
      <c r="G164" s="6">
        <f t="shared" si="111"/>
        <v>2</v>
      </c>
      <c r="H164" s="6">
        <f t="shared" si="112"/>
        <v>10</v>
      </c>
      <c r="I164" s="6">
        <f t="shared" si="113"/>
        <v>5</v>
      </c>
      <c r="J164" s="6">
        <f t="shared" si="114"/>
        <v>0</v>
      </c>
      <c r="K164" s="6">
        <f t="shared" si="115"/>
        <v>0</v>
      </c>
      <c r="L164" s="6">
        <f t="shared" si="116"/>
        <v>0</v>
      </c>
      <c r="M164" s="6">
        <f t="shared" si="117"/>
        <v>5</v>
      </c>
      <c r="N164" s="6">
        <f t="shared" si="118"/>
        <v>0</v>
      </c>
      <c r="O164" s="6">
        <f t="shared" si="119"/>
        <v>0</v>
      </c>
      <c r="P164" s="6">
        <f t="shared" si="120"/>
        <v>0</v>
      </c>
      <c r="Q164" s="6">
        <f t="shared" si="121"/>
        <v>0</v>
      </c>
      <c r="R164" s="7">
        <f t="shared" si="122"/>
        <v>2</v>
      </c>
      <c r="S164" s="7">
        <f t="shared" si="123"/>
        <v>1</v>
      </c>
      <c r="T164" s="7">
        <v>0.66</v>
      </c>
      <c r="U164" s="11"/>
      <c r="V164" s="10"/>
      <c r="W164" s="11"/>
      <c r="X164" s="10"/>
      <c r="Y164" s="11"/>
      <c r="Z164" s="10"/>
      <c r="AA164" s="7"/>
      <c r="AB164" s="11"/>
      <c r="AC164" s="10"/>
      <c r="AD164" s="11"/>
      <c r="AE164" s="10"/>
      <c r="AF164" s="11"/>
      <c r="AG164" s="10"/>
      <c r="AH164" s="11"/>
      <c r="AI164" s="10"/>
      <c r="AJ164" s="11"/>
      <c r="AK164" s="10"/>
      <c r="AL164" s="11"/>
      <c r="AM164" s="10"/>
      <c r="AN164" s="7"/>
      <c r="AO164" s="7">
        <f t="shared" si="124"/>
        <v>0</v>
      </c>
      <c r="AP164" s="11"/>
      <c r="AQ164" s="10"/>
      <c r="AR164" s="11"/>
      <c r="AS164" s="10"/>
      <c r="AT164" s="11"/>
      <c r="AU164" s="10"/>
      <c r="AV164" s="7"/>
      <c r="AW164" s="11"/>
      <c r="AX164" s="10"/>
      <c r="AY164" s="11"/>
      <c r="AZ164" s="10"/>
      <c r="BA164" s="11"/>
      <c r="BB164" s="10"/>
      <c r="BC164" s="11"/>
      <c r="BD164" s="10"/>
      <c r="BE164" s="11"/>
      <c r="BF164" s="10"/>
      <c r="BG164" s="11"/>
      <c r="BH164" s="10"/>
      <c r="BI164" s="7"/>
      <c r="BJ164" s="7">
        <f t="shared" si="125"/>
        <v>0</v>
      </c>
      <c r="BK164" s="11"/>
      <c r="BL164" s="10"/>
      <c r="BM164" s="11"/>
      <c r="BN164" s="10"/>
      <c r="BO164" s="11"/>
      <c r="BP164" s="10"/>
      <c r="BQ164" s="7"/>
      <c r="BR164" s="11"/>
      <c r="BS164" s="10"/>
      <c r="BT164" s="11"/>
      <c r="BU164" s="10"/>
      <c r="BV164" s="11"/>
      <c r="BW164" s="10"/>
      <c r="BX164" s="11"/>
      <c r="BY164" s="10"/>
      <c r="BZ164" s="11"/>
      <c r="CA164" s="10"/>
      <c r="CB164" s="11"/>
      <c r="CC164" s="10"/>
      <c r="CD164" s="7"/>
      <c r="CE164" s="7">
        <f t="shared" si="126"/>
        <v>0</v>
      </c>
      <c r="CF164" s="11"/>
      <c r="CG164" s="10"/>
      <c r="CH164" s="11"/>
      <c r="CI164" s="10"/>
      <c r="CJ164" s="11"/>
      <c r="CK164" s="10"/>
      <c r="CL164" s="7"/>
      <c r="CM164" s="11"/>
      <c r="CN164" s="10"/>
      <c r="CO164" s="11"/>
      <c r="CP164" s="10"/>
      <c r="CQ164" s="11"/>
      <c r="CR164" s="10"/>
      <c r="CS164" s="11"/>
      <c r="CT164" s="10"/>
      <c r="CU164" s="11"/>
      <c r="CV164" s="10"/>
      <c r="CW164" s="11"/>
      <c r="CX164" s="10"/>
      <c r="CY164" s="7"/>
      <c r="CZ164" s="7">
        <f t="shared" si="127"/>
        <v>0</v>
      </c>
      <c r="DA164" s="11">
        <v>5</v>
      </c>
      <c r="DB164" s="10" t="s">
        <v>60</v>
      </c>
      <c r="DC164" s="11"/>
      <c r="DD164" s="10"/>
      <c r="DE164" s="11"/>
      <c r="DF164" s="10"/>
      <c r="DG164" s="7">
        <v>1</v>
      </c>
      <c r="DH164" s="11"/>
      <c r="DI164" s="10"/>
      <c r="DJ164" s="11">
        <v>5</v>
      </c>
      <c r="DK164" s="10" t="s">
        <v>60</v>
      </c>
      <c r="DL164" s="11"/>
      <c r="DM164" s="10"/>
      <c r="DN164" s="11"/>
      <c r="DO164" s="10"/>
      <c r="DP164" s="11"/>
      <c r="DQ164" s="10"/>
      <c r="DR164" s="11"/>
      <c r="DS164" s="10"/>
      <c r="DT164" s="7">
        <v>1</v>
      </c>
      <c r="DU164" s="7">
        <f t="shared" si="128"/>
        <v>2</v>
      </c>
      <c r="DV164" s="11"/>
      <c r="DW164" s="10"/>
      <c r="DX164" s="11"/>
      <c r="DY164" s="10"/>
      <c r="DZ164" s="11"/>
      <c r="EA164" s="10"/>
      <c r="EB164" s="7"/>
      <c r="EC164" s="11"/>
      <c r="ED164" s="10"/>
      <c r="EE164" s="11"/>
      <c r="EF164" s="10"/>
      <c r="EG164" s="11"/>
      <c r="EH164" s="10"/>
      <c r="EI164" s="11"/>
      <c r="EJ164" s="10"/>
      <c r="EK164" s="11"/>
      <c r="EL164" s="10"/>
      <c r="EM164" s="11"/>
      <c r="EN164" s="10"/>
      <c r="EO164" s="7"/>
      <c r="EP164" s="7">
        <f t="shared" si="129"/>
        <v>0</v>
      </c>
      <c r="EQ164" s="11"/>
      <c r="ER164" s="10"/>
      <c r="ES164" s="11"/>
      <c r="ET164" s="10"/>
      <c r="EU164" s="11"/>
      <c r="EV164" s="10"/>
      <c r="EW164" s="7"/>
      <c r="EX164" s="11"/>
      <c r="EY164" s="10"/>
      <c r="EZ164" s="11"/>
      <c r="FA164" s="10"/>
      <c r="FB164" s="11"/>
      <c r="FC164" s="10"/>
      <c r="FD164" s="11"/>
      <c r="FE164" s="10"/>
      <c r="FF164" s="11"/>
      <c r="FG164" s="10"/>
      <c r="FH164" s="11"/>
      <c r="FI164" s="10"/>
      <c r="FJ164" s="7"/>
      <c r="FK164" s="7">
        <f t="shared" si="130"/>
        <v>0</v>
      </c>
      <c r="FL164" s="11"/>
      <c r="FM164" s="10"/>
      <c r="FN164" s="11"/>
      <c r="FO164" s="10"/>
      <c r="FP164" s="11"/>
      <c r="FQ164" s="10"/>
      <c r="FR164" s="7"/>
      <c r="FS164" s="11"/>
      <c r="FT164" s="10"/>
      <c r="FU164" s="11"/>
      <c r="FV164" s="10"/>
      <c r="FW164" s="11"/>
      <c r="FX164" s="10"/>
      <c r="FY164" s="11"/>
      <c r="FZ164" s="10"/>
      <c r="GA164" s="11"/>
      <c r="GB164" s="10"/>
      <c r="GC164" s="11"/>
      <c r="GD164" s="10"/>
      <c r="GE164" s="7"/>
      <c r="GF164" s="7">
        <f t="shared" si="131"/>
        <v>0</v>
      </c>
    </row>
    <row r="165" spans="1:188" x14ac:dyDescent="0.25">
      <c r="A165" s="13">
        <v>17</v>
      </c>
      <c r="B165" s="13">
        <v>1</v>
      </c>
      <c r="C165" s="13"/>
      <c r="D165" s="6" t="s">
        <v>330</v>
      </c>
      <c r="E165" s="3" t="s">
        <v>331</v>
      </c>
      <c r="F165" s="6">
        <f t="shared" ref="F165:F174" si="132">COUNTIF(U165:GD165,"e")</f>
        <v>0</v>
      </c>
      <c r="G165" s="6">
        <f t="shared" ref="G165:G174" si="133">COUNTIF(U165:GD165,"z")</f>
        <v>2</v>
      </c>
      <c r="H165" s="6">
        <f t="shared" ref="H165:H174" si="134">SUM(I165:Q165)</f>
        <v>10</v>
      </c>
      <c r="I165" s="6">
        <f t="shared" ref="I165:I174" si="135">U165+AP165+BK165+CF165+DA165+DV165+EQ165+FL165</f>
        <v>5</v>
      </c>
      <c r="J165" s="6">
        <f t="shared" ref="J165:J174" si="136">W165+AR165+BM165+CH165+DC165+DX165+ES165+FN165</f>
        <v>0</v>
      </c>
      <c r="K165" s="6">
        <f t="shared" ref="K165:K174" si="137">Y165+AT165+BO165+CJ165+DE165+DZ165+EU165+FP165</f>
        <v>0</v>
      </c>
      <c r="L165" s="6">
        <f t="shared" ref="L165:L174" si="138">AB165+AW165+BR165+CM165+DH165+EC165+EX165+FS165</f>
        <v>0</v>
      </c>
      <c r="M165" s="6">
        <f t="shared" ref="M165:M174" si="139">AD165+AY165+BT165+CO165+DJ165+EE165+EZ165+FU165</f>
        <v>5</v>
      </c>
      <c r="N165" s="6">
        <f t="shared" ref="N165:N174" si="140">AF165+BA165+BV165+CQ165+DL165+EG165+FB165+FW165</f>
        <v>0</v>
      </c>
      <c r="O165" s="6">
        <f t="shared" ref="O165:O174" si="141">AH165+BC165+BX165+CS165+DN165+EI165+FD165+FY165</f>
        <v>0</v>
      </c>
      <c r="P165" s="6">
        <f t="shared" ref="P165:P174" si="142">AJ165+BE165+BZ165+CU165+DP165+EK165+FF165+GA165</f>
        <v>0</v>
      </c>
      <c r="Q165" s="6">
        <f t="shared" ref="Q165:Q174" si="143">AL165+BG165+CB165+CW165+DR165+EM165+FH165+GC165</f>
        <v>0</v>
      </c>
      <c r="R165" s="7">
        <f t="shared" ref="R165:R174" si="144">AO165+BJ165+CE165+CZ165+DU165+EP165+FK165+GF165</f>
        <v>2</v>
      </c>
      <c r="S165" s="7">
        <f t="shared" ref="S165:S174" si="145">AN165+BI165+CD165+CY165+DT165+EO165+FJ165+GE165</f>
        <v>1</v>
      </c>
      <c r="T165" s="7">
        <v>0.34</v>
      </c>
      <c r="U165" s="11"/>
      <c r="V165" s="10"/>
      <c r="W165" s="11"/>
      <c r="X165" s="10"/>
      <c r="Y165" s="11"/>
      <c r="Z165" s="10"/>
      <c r="AA165" s="7"/>
      <c r="AB165" s="11"/>
      <c r="AC165" s="10"/>
      <c r="AD165" s="11"/>
      <c r="AE165" s="10"/>
      <c r="AF165" s="11"/>
      <c r="AG165" s="10"/>
      <c r="AH165" s="11"/>
      <c r="AI165" s="10"/>
      <c r="AJ165" s="11"/>
      <c r="AK165" s="10"/>
      <c r="AL165" s="11"/>
      <c r="AM165" s="10"/>
      <c r="AN165" s="7"/>
      <c r="AO165" s="7">
        <f t="shared" ref="AO165:AO174" si="146">AA165+AN165</f>
        <v>0</v>
      </c>
      <c r="AP165" s="11"/>
      <c r="AQ165" s="10"/>
      <c r="AR165" s="11"/>
      <c r="AS165" s="10"/>
      <c r="AT165" s="11"/>
      <c r="AU165" s="10"/>
      <c r="AV165" s="7"/>
      <c r="AW165" s="11"/>
      <c r="AX165" s="10"/>
      <c r="AY165" s="11"/>
      <c r="AZ165" s="10"/>
      <c r="BA165" s="11"/>
      <c r="BB165" s="10"/>
      <c r="BC165" s="11"/>
      <c r="BD165" s="10"/>
      <c r="BE165" s="11"/>
      <c r="BF165" s="10"/>
      <c r="BG165" s="11"/>
      <c r="BH165" s="10"/>
      <c r="BI165" s="7"/>
      <c r="BJ165" s="7">
        <f t="shared" ref="BJ165:BJ174" si="147">AV165+BI165</f>
        <v>0</v>
      </c>
      <c r="BK165" s="11"/>
      <c r="BL165" s="10"/>
      <c r="BM165" s="11"/>
      <c r="BN165" s="10"/>
      <c r="BO165" s="11"/>
      <c r="BP165" s="10"/>
      <c r="BQ165" s="7"/>
      <c r="BR165" s="11"/>
      <c r="BS165" s="10"/>
      <c r="BT165" s="11"/>
      <c r="BU165" s="10"/>
      <c r="BV165" s="11"/>
      <c r="BW165" s="10"/>
      <c r="BX165" s="11"/>
      <c r="BY165" s="10"/>
      <c r="BZ165" s="11"/>
      <c r="CA165" s="10"/>
      <c r="CB165" s="11"/>
      <c r="CC165" s="10"/>
      <c r="CD165" s="7"/>
      <c r="CE165" s="7">
        <f t="shared" ref="CE165:CE174" si="148">BQ165+CD165</f>
        <v>0</v>
      </c>
      <c r="CF165" s="11"/>
      <c r="CG165" s="10"/>
      <c r="CH165" s="11"/>
      <c r="CI165" s="10"/>
      <c r="CJ165" s="11"/>
      <c r="CK165" s="10"/>
      <c r="CL165" s="7"/>
      <c r="CM165" s="11"/>
      <c r="CN165" s="10"/>
      <c r="CO165" s="11"/>
      <c r="CP165" s="10"/>
      <c r="CQ165" s="11"/>
      <c r="CR165" s="10"/>
      <c r="CS165" s="11"/>
      <c r="CT165" s="10"/>
      <c r="CU165" s="11"/>
      <c r="CV165" s="10"/>
      <c r="CW165" s="11"/>
      <c r="CX165" s="10"/>
      <c r="CY165" s="7"/>
      <c r="CZ165" s="7">
        <f t="shared" ref="CZ165:CZ174" si="149">CL165+CY165</f>
        <v>0</v>
      </c>
      <c r="DA165" s="11">
        <v>5</v>
      </c>
      <c r="DB165" s="10" t="s">
        <v>60</v>
      </c>
      <c r="DC165" s="11"/>
      <c r="DD165" s="10"/>
      <c r="DE165" s="11"/>
      <c r="DF165" s="10"/>
      <c r="DG165" s="7">
        <v>1</v>
      </c>
      <c r="DH165" s="11"/>
      <c r="DI165" s="10"/>
      <c r="DJ165" s="11">
        <v>5</v>
      </c>
      <c r="DK165" s="10" t="s">
        <v>60</v>
      </c>
      <c r="DL165" s="11"/>
      <c r="DM165" s="10"/>
      <c r="DN165" s="11"/>
      <c r="DO165" s="10"/>
      <c r="DP165" s="11"/>
      <c r="DQ165" s="10"/>
      <c r="DR165" s="11"/>
      <c r="DS165" s="10"/>
      <c r="DT165" s="7">
        <v>1</v>
      </c>
      <c r="DU165" s="7">
        <f t="shared" ref="DU165:DU174" si="150">DG165+DT165</f>
        <v>2</v>
      </c>
      <c r="DV165" s="11"/>
      <c r="DW165" s="10"/>
      <c r="DX165" s="11"/>
      <c r="DY165" s="10"/>
      <c r="DZ165" s="11"/>
      <c r="EA165" s="10"/>
      <c r="EB165" s="7"/>
      <c r="EC165" s="11"/>
      <c r="ED165" s="10"/>
      <c r="EE165" s="11"/>
      <c r="EF165" s="10"/>
      <c r="EG165" s="11"/>
      <c r="EH165" s="10"/>
      <c r="EI165" s="11"/>
      <c r="EJ165" s="10"/>
      <c r="EK165" s="11"/>
      <c r="EL165" s="10"/>
      <c r="EM165" s="11"/>
      <c r="EN165" s="10"/>
      <c r="EO165" s="7"/>
      <c r="EP165" s="7">
        <f t="shared" ref="EP165:EP174" si="151">EB165+EO165</f>
        <v>0</v>
      </c>
      <c r="EQ165" s="11"/>
      <c r="ER165" s="10"/>
      <c r="ES165" s="11"/>
      <c r="ET165" s="10"/>
      <c r="EU165" s="11"/>
      <c r="EV165" s="10"/>
      <c r="EW165" s="7"/>
      <c r="EX165" s="11"/>
      <c r="EY165" s="10"/>
      <c r="EZ165" s="11"/>
      <c r="FA165" s="10"/>
      <c r="FB165" s="11"/>
      <c r="FC165" s="10"/>
      <c r="FD165" s="11"/>
      <c r="FE165" s="10"/>
      <c r="FF165" s="11"/>
      <c r="FG165" s="10"/>
      <c r="FH165" s="11"/>
      <c r="FI165" s="10"/>
      <c r="FJ165" s="7"/>
      <c r="FK165" s="7">
        <f t="shared" ref="FK165:FK174" si="152">EW165+FJ165</f>
        <v>0</v>
      </c>
      <c r="FL165" s="11"/>
      <c r="FM165" s="10"/>
      <c r="FN165" s="11"/>
      <c r="FO165" s="10"/>
      <c r="FP165" s="11"/>
      <c r="FQ165" s="10"/>
      <c r="FR165" s="7"/>
      <c r="FS165" s="11"/>
      <c r="FT165" s="10"/>
      <c r="FU165" s="11"/>
      <c r="FV165" s="10"/>
      <c r="FW165" s="11"/>
      <c r="FX165" s="10"/>
      <c r="FY165" s="11"/>
      <c r="FZ165" s="10"/>
      <c r="GA165" s="11"/>
      <c r="GB165" s="10"/>
      <c r="GC165" s="11"/>
      <c r="GD165" s="10"/>
      <c r="GE165" s="7"/>
      <c r="GF165" s="7">
        <f t="shared" ref="GF165:GF174" si="153">FR165+GE165</f>
        <v>0</v>
      </c>
    </row>
    <row r="166" spans="1:188" x14ac:dyDescent="0.25">
      <c r="A166" s="13">
        <v>17</v>
      </c>
      <c r="B166" s="13">
        <v>1</v>
      </c>
      <c r="C166" s="13"/>
      <c r="D166" s="6" t="s">
        <v>332</v>
      </c>
      <c r="E166" s="3" t="s">
        <v>333</v>
      </c>
      <c r="F166" s="6">
        <f t="shared" si="132"/>
        <v>0</v>
      </c>
      <c r="G166" s="6">
        <f t="shared" si="133"/>
        <v>2</v>
      </c>
      <c r="H166" s="6">
        <f t="shared" si="134"/>
        <v>10</v>
      </c>
      <c r="I166" s="6">
        <f t="shared" si="135"/>
        <v>5</v>
      </c>
      <c r="J166" s="6">
        <f t="shared" si="136"/>
        <v>0</v>
      </c>
      <c r="K166" s="6">
        <f t="shared" si="137"/>
        <v>0</v>
      </c>
      <c r="L166" s="6">
        <f t="shared" si="138"/>
        <v>0</v>
      </c>
      <c r="M166" s="6">
        <f t="shared" si="139"/>
        <v>5</v>
      </c>
      <c r="N166" s="6">
        <f t="shared" si="140"/>
        <v>0</v>
      </c>
      <c r="O166" s="6">
        <f t="shared" si="141"/>
        <v>0</v>
      </c>
      <c r="P166" s="6">
        <f t="shared" si="142"/>
        <v>0</v>
      </c>
      <c r="Q166" s="6">
        <f t="shared" si="143"/>
        <v>0</v>
      </c>
      <c r="R166" s="7">
        <f t="shared" si="144"/>
        <v>2</v>
      </c>
      <c r="S166" s="7">
        <f t="shared" si="145"/>
        <v>1</v>
      </c>
      <c r="T166" s="7">
        <v>0.34</v>
      </c>
      <c r="U166" s="11"/>
      <c r="V166" s="10"/>
      <c r="W166" s="11"/>
      <c r="X166" s="10"/>
      <c r="Y166" s="11"/>
      <c r="Z166" s="10"/>
      <c r="AA166" s="7"/>
      <c r="AB166" s="11"/>
      <c r="AC166" s="10"/>
      <c r="AD166" s="11"/>
      <c r="AE166" s="10"/>
      <c r="AF166" s="11"/>
      <c r="AG166" s="10"/>
      <c r="AH166" s="11"/>
      <c r="AI166" s="10"/>
      <c r="AJ166" s="11"/>
      <c r="AK166" s="10"/>
      <c r="AL166" s="11"/>
      <c r="AM166" s="10"/>
      <c r="AN166" s="7"/>
      <c r="AO166" s="7">
        <f t="shared" si="146"/>
        <v>0</v>
      </c>
      <c r="AP166" s="11"/>
      <c r="AQ166" s="10"/>
      <c r="AR166" s="11"/>
      <c r="AS166" s="10"/>
      <c r="AT166" s="11"/>
      <c r="AU166" s="10"/>
      <c r="AV166" s="7"/>
      <c r="AW166" s="11"/>
      <c r="AX166" s="10"/>
      <c r="AY166" s="11"/>
      <c r="AZ166" s="10"/>
      <c r="BA166" s="11"/>
      <c r="BB166" s="10"/>
      <c r="BC166" s="11"/>
      <c r="BD166" s="10"/>
      <c r="BE166" s="11"/>
      <c r="BF166" s="10"/>
      <c r="BG166" s="11"/>
      <c r="BH166" s="10"/>
      <c r="BI166" s="7"/>
      <c r="BJ166" s="7">
        <f t="shared" si="147"/>
        <v>0</v>
      </c>
      <c r="BK166" s="11"/>
      <c r="BL166" s="10"/>
      <c r="BM166" s="11"/>
      <c r="BN166" s="10"/>
      <c r="BO166" s="11"/>
      <c r="BP166" s="10"/>
      <c r="BQ166" s="7"/>
      <c r="BR166" s="11"/>
      <c r="BS166" s="10"/>
      <c r="BT166" s="11"/>
      <c r="BU166" s="10"/>
      <c r="BV166" s="11"/>
      <c r="BW166" s="10"/>
      <c r="BX166" s="11"/>
      <c r="BY166" s="10"/>
      <c r="BZ166" s="11"/>
      <c r="CA166" s="10"/>
      <c r="CB166" s="11"/>
      <c r="CC166" s="10"/>
      <c r="CD166" s="7"/>
      <c r="CE166" s="7">
        <f t="shared" si="148"/>
        <v>0</v>
      </c>
      <c r="CF166" s="11"/>
      <c r="CG166" s="10"/>
      <c r="CH166" s="11"/>
      <c r="CI166" s="10"/>
      <c r="CJ166" s="11"/>
      <c r="CK166" s="10"/>
      <c r="CL166" s="7"/>
      <c r="CM166" s="11"/>
      <c r="CN166" s="10"/>
      <c r="CO166" s="11"/>
      <c r="CP166" s="10"/>
      <c r="CQ166" s="11"/>
      <c r="CR166" s="10"/>
      <c r="CS166" s="11"/>
      <c r="CT166" s="10"/>
      <c r="CU166" s="11"/>
      <c r="CV166" s="10"/>
      <c r="CW166" s="11"/>
      <c r="CX166" s="10"/>
      <c r="CY166" s="7"/>
      <c r="CZ166" s="7">
        <f t="shared" si="149"/>
        <v>0</v>
      </c>
      <c r="DA166" s="11">
        <v>5</v>
      </c>
      <c r="DB166" s="10" t="s">
        <v>60</v>
      </c>
      <c r="DC166" s="11"/>
      <c r="DD166" s="10"/>
      <c r="DE166" s="11"/>
      <c r="DF166" s="10"/>
      <c r="DG166" s="7">
        <v>1</v>
      </c>
      <c r="DH166" s="11"/>
      <c r="DI166" s="10"/>
      <c r="DJ166" s="11">
        <v>5</v>
      </c>
      <c r="DK166" s="10" t="s">
        <v>60</v>
      </c>
      <c r="DL166" s="11"/>
      <c r="DM166" s="10"/>
      <c r="DN166" s="11"/>
      <c r="DO166" s="10"/>
      <c r="DP166" s="11"/>
      <c r="DQ166" s="10"/>
      <c r="DR166" s="11"/>
      <c r="DS166" s="10"/>
      <c r="DT166" s="7">
        <v>1</v>
      </c>
      <c r="DU166" s="7">
        <f t="shared" si="150"/>
        <v>2</v>
      </c>
      <c r="DV166" s="11"/>
      <c r="DW166" s="10"/>
      <c r="DX166" s="11"/>
      <c r="DY166" s="10"/>
      <c r="DZ166" s="11"/>
      <c r="EA166" s="10"/>
      <c r="EB166" s="7"/>
      <c r="EC166" s="11"/>
      <c r="ED166" s="10"/>
      <c r="EE166" s="11"/>
      <c r="EF166" s="10"/>
      <c r="EG166" s="11"/>
      <c r="EH166" s="10"/>
      <c r="EI166" s="11"/>
      <c r="EJ166" s="10"/>
      <c r="EK166" s="11"/>
      <c r="EL166" s="10"/>
      <c r="EM166" s="11"/>
      <c r="EN166" s="10"/>
      <c r="EO166" s="7"/>
      <c r="EP166" s="7">
        <f t="shared" si="151"/>
        <v>0</v>
      </c>
      <c r="EQ166" s="11"/>
      <c r="ER166" s="10"/>
      <c r="ES166" s="11"/>
      <c r="ET166" s="10"/>
      <c r="EU166" s="11"/>
      <c r="EV166" s="10"/>
      <c r="EW166" s="7"/>
      <c r="EX166" s="11"/>
      <c r="EY166" s="10"/>
      <c r="EZ166" s="11"/>
      <c r="FA166" s="10"/>
      <c r="FB166" s="11"/>
      <c r="FC166" s="10"/>
      <c r="FD166" s="11"/>
      <c r="FE166" s="10"/>
      <c r="FF166" s="11"/>
      <c r="FG166" s="10"/>
      <c r="FH166" s="11"/>
      <c r="FI166" s="10"/>
      <c r="FJ166" s="7"/>
      <c r="FK166" s="7">
        <f t="shared" si="152"/>
        <v>0</v>
      </c>
      <c r="FL166" s="11"/>
      <c r="FM166" s="10"/>
      <c r="FN166" s="11"/>
      <c r="FO166" s="10"/>
      <c r="FP166" s="11"/>
      <c r="FQ166" s="10"/>
      <c r="FR166" s="7"/>
      <c r="FS166" s="11"/>
      <c r="FT166" s="10"/>
      <c r="FU166" s="11"/>
      <c r="FV166" s="10"/>
      <c r="FW166" s="11"/>
      <c r="FX166" s="10"/>
      <c r="FY166" s="11"/>
      <c r="FZ166" s="10"/>
      <c r="GA166" s="11"/>
      <c r="GB166" s="10"/>
      <c r="GC166" s="11"/>
      <c r="GD166" s="10"/>
      <c r="GE166" s="7"/>
      <c r="GF166" s="7">
        <f t="shared" si="153"/>
        <v>0</v>
      </c>
    </row>
    <row r="167" spans="1:188" x14ac:dyDescent="0.25">
      <c r="A167" s="13">
        <v>17</v>
      </c>
      <c r="B167" s="13">
        <v>1</v>
      </c>
      <c r="C167" s="13"/>
      <c r="D167" s="6" t="s">
        <v>334</v>
      </c>
      <c r="E167" s="3" t="s">
        <v>335</v>
      </c>
      <c r="F167" s="6">
        <f t="shared" si="132"/>
        <v>0</v>
      </c>
      <c r="G167" s="6">
        <f t="shared" si="133"/>
        <v>2</v>
      </c>
      <c r="H167" s="6">
        <f t="shared" si="134"/>
        <v>10</v>
      </c>
      <c r="I167" s="6">
        <f t="shared" si="135"/>
        <v>5</v>
      </c>
      <c r="J167" s="6">
        <f t="shared" si="136"/>
        <v>0</v>
      </c>
      <c r="K167" s="6">
        <f t="shared" si="137"/>
        <v>0</v>
      </c>
      <c r="L167" s="6">
        <f t="shared" si="138"/>
        <v>0</v>
      </c>
      <c r="M167" s="6">
        <f t="shared" si="139"/>
        <v>5</v>
      </c>
      <c r="N167" s="6">
        <f t="shared" si="140"/>
        <v>0</v>
      </c>
      <c r="O167" s="6">
        <f t="shared" si="141"/>
        <v>0</v>
      </c>
      <c r="P167" s="6">
        <f t="shared" si="142"/>
        <v>0</v>
      </c>
      <c r="Q167" s="6">
        <f t="shared" si="143"/>
        <v>0</v>
      </c>
      <c r="R167" s="7">
        <f t="shared" si="144"/>
        <v>2</v>
      </c>
      <c r="S167" s="7">
        <f t="shared" si="145"/>
        <v>1</v>
      </c>
      <c r="T167" s="7">
        <v>0.34</v>
      </c>
      <c r="U167" s="11"/>
      <c r="V167" s="10"/>
      <c r="W167" s="11"/>
      <c r="X167" s="10"/>
      <c r="Y167" s="11"/>
      <c r="Z167" s="10"/>
      <c r="AA167" s="7"/>
      <c r="AB167" s="11"/>
      <c r="AC167" s="10"/>
      <c r="AD167" s="11"/>
      <c r="AE167" s="10"/>
      <c r="AF167" s="11"/>
      <c r="AG167" s="10"/>
      <c r="AH167" s="11"/>
      <c r="AI167" s="10"/>
      <c r="AJ167" s="11"/>
      <c r="AK167" s="10"/>
      <c r="AL167" s="11"/>
      <c r="AM167" s="10"/>
      <c r="AN167" s="7"/>
      <c r="AO167" s="7">
        <f t="shared" si="146"/>
        <v>0</v>
      </c>
      <c r="AP167" s="11"/>
      <c r="AQ167" s="10"/>
      <c r="AR167" s="11"/>
      <c r="AS167" s="10"/>
      <c r="AT167" s="11"/>
      <c r="AU167" s="10"/>
      <c r="AV167" s="7"/>
      <c r="AW167" s="11"/>
      <c r="AX167" s="10"/>
      <c r="AY167" s="11"/>
      <c r="AZ167" s="10"/>
      <c r="BA167" s="11"/>
      <c r="BB167" s="10"/>
      <c r="BC167" s="11"/>
      <c r="BD167" s="10"/>
      <c r="BE167" s="11"/>
      <c r="BF167" s="10"/>
      <c r="BG167" s="11"/>
      <c r="BH167" s="10"/>
      <c r="BI167" s="7"/>
      <c r="BJ167" s="7">
        <f t="shared" si="147"/>
        <v>0</v>
      </c>
      <c r="BK167" s="11"/>
      <c r="BL167" s="10"/>
      <c r="BM167" s="11"/>
      <c r="BN167" s="10"/>
      <c r="BO167" s="11"/>
      <c r="BP167" s="10"/>
      <c r="BQ167" s="7"/>
      <c r="BR167" s="11"/>
      <c r="BS167" s="10"/>
      <c r="BT167" s="11"/>
      <c r="BU167" s="10"/>
      <c r="BV167" s="11"/>
      <c r="BW167" s="10"/>
      <c r="BX167" s="11"/>
      <c r="BY167" s="10"/>
      <c r="BZ167" s="11"/>
      <c r="CA167" s="10"/>
      <c r="CB167" s="11"/>
      <c r="CC167" s="10"/>
      <c r="CD167" s="7"/>
      <c r="CE167" s="7">
        <f t="shared" si="148"/>
        <v>0</v>
      </c>
      <c r="CF167" s="11"/>
      <c r="CG167" s="10"/>
      <c r="CH167" s="11"/>
      <c r="CI167" s="10"/>
      <c r="CJ167" s="11"/>
      <c r="CK167" s="10"/>
      <c r="CL167" s="7"/>
      <c r="CM167" s="11"/>
      <c r="CN167" s="10"/>
      <c r="CO167" s="11"/>
      <c r="CP167" s="10"/>
      <c r="CQ167" s="11"/>
      <c r="CR167" s="10"/>
      <c r="CS167" s="11"/>
      <c r="CT167" s="10"/>
      <c r="CU167" s="11"/>
      <c r="CV167" s="10"/>
      <c r="CW167" s="11"/>
      <c r="CX167" s="10"/>
      <c r="CY167" s="7"/>
      <c r="CZ167" s="7">
        <f t="shared" si="149"/>
        <v>0</v>
      </c>
      <c r="DA167" s="11">
        <v>5</v>
      </c>
      <c r="DB167" s="10" t="s">
        <v>60</v>
      </c>
      <c r="DC167" s="11"/>
      <c r="DD167" s="10"/>
      <c r="DE167" s="11"/>
      <c r="DF167" s="10"/>
      <c r="DG167" s="7">
        <v>1</v>
      </c>
      <c r="DH167" s="11"/>
      <c r="DI167" s="10"/>
      <c r="DJ167" s="11">
        <v>5</v>
      </c>
      <c r="DK167" s="10" t="s">
        <v>60</v>
      </c>
      <c r="DL167" s="11"/>
      <c r="DM167" s="10"/>
      <c r="DN167" s="11"/>
      <c r="DO167" s="10"/>
      <c r="DP167" s="11"/>
      <c r="DQ167" s="10"/>
      <c r="DR167" s="11"/>
      <c r="DS167" s="10"/>
      <c r="DT167" s="7">
        <v>1</v>
      </c>
      <c r="DU167" s="7">
        <f t="shared" si="150"/>
        <v>2</v>
      </c>
      <c r="DV167" s="11"/>
      <c r="DW167" s="10"/>
      <c r="DX167" s="11"/>
      <c r="DY167" s="10"/>
      <c r="DZ167" s="11"/>
      <c r="EA167" s="10"/>
      <c r="EB167" s="7"/>
      <c r="EC167" s="11"/>
      <c r="ED167" s="10"/>
      <c r="EE167" s="11"/>
      <c r="EF167" s="10"/>
      <c r="EG167" s="11"/>
      <c r="EH167" s="10"/>
      <c r="EI167" s="11"/>
      <c r="EJ167" s="10"/>
      <c r="EK167" s="11"/>
      <c r="EL167" s="10"/>
      <c r="EM167" s="11"/>
      <c r="EN167" s="10"/>
      <c r="EO167" s="7"/>
      <c r="EP167" s="7">
        <f t="shared" si="151"/>
        <v>0</v>
      </c>
      <c r="EQ167" s="11"/>
      <c r="ER167" s="10"/>
      <c r="ES167" s="11"/>
      <c r="ET167" s="10"/>
      <c r="EU167" s="11"/>
      <c r="EV167" s="10"/>
      <c r="EW167" s="7"/>
      <c r="EX167" s="11"/>
      <c r="EY167" s="10"/>
      <c r="EZ167" s="11"/>
      <c r="FA167" s="10"/>
      <c r="FB167" s="11"/>
      <c r="FC167" s="10"/>
      <c r="FD167" s="11"/>
      <c r="FE167" s="10"/>
      <c r="FF167" s="11"/>
      <c r="FG167" s="10"/>
      <c r="FH167" s="11"/>
      <c r="FI167" s="10"/>
      <c r="FJ167" s="7"/>
      <c r="FK167" s="7">
        <f t="shared" si="152"/>
        <v>0</v>
      </c>
      <c r="FL167" s="11"/>
      <c r="FM167" s="10"/>
      <c r="FN167" s="11"/>
      <c r="FO167" s="10"/>
      <c r="FP167" s="11"/>
      <c r="FQ167" s="10"/>
      <c r="FR167" s="7"/>
      <c r="FS167" s="11"/>
      <c r="FT167" s="10"/>
      <c r="FU167" s="11"/>
      <c r="FV167" s="10"/>
      <c r="FW167" s="11"/>
      <c r="FX167" s="10"/>
      <c r="FY167" s="11"/>
      <c r="FZ167" s="10"/>
      <c r="GA167" s="11"/>
      <c r="GB167" s="10"/>
      <c r="GC167" s="11"/>
      <c r="GD167" s="10"/>
      <c r="GE167" s="7"/>
      <c r="GF167" s="7">
        <f t="shared" si="153"/>
        <v>0</v>
      </c>
    </row>
    <row r="168" spans="1:188" x14ac:dyDescent="0.25">
      <c r="A168" s="13">
        <v>17</v>
      </c>
      <c r="B168" s="13">
        <v>1</v>
      </c>
      <c r="C168" s="13"/>
      <c r="D168" s="6" t="s">
        <v>336</v>
      </c>
      <c r="E168" s="3" t="s">
        <v>337</v>
      </c>
      <c r="F168" s="6">
        <f t="shared" si="132"/>
        <v>0</v>
      </c>
      <c r="G168" s="6">
        <f t="shared" si="133"/>
        <v>2</v>
      </c>
      <c r="H168" s="6">
        <f t="shared" si="134"/>
        <v>10</v>
      </c>
      <c r="I168" s="6">
        <f t="shared" si="135"/>
        <v>5</v>
      </c>
      <c r="J168" s="6">
        <f t="shared" si="136"/>
        <v>0</v>
      </c>
      <c r="K168" s="6">
        <f t="shared" si="137"/>
        <v>0</v>
      </c>
      <c r="L168" s="6">
        <f t="shared" si="138"/>
        <v>0</v>
      </c>
      <c r="M168" s="6">
        <f t="shared" si="139"/>
        <v>5</v>
      </c>
      <c r="N168" s="6">
        <f t="shared" si="140"/>
        <v>0</v>
      </c>
      <c r="O168" s="6">
        <f t="shared" si="141"/>
        <v>0</v>
      </c>
      <c r="P168" s="6">
        <f t="shared" si="142"/>
        <v>0</v>
      </c>
      <c r="Q168" s="6">
        <f t="shared" si="143"/>
        <v>0</v>
      </c>
      <c r="R168" s="7">
        <f t="shared" si="144"/>
        <v>2</v>
      </c>
      <c r="S168" s="7">
        <f t="shared" si="145"/>
        <v>1</v>
      </c>
      <c r="T168" s="7">
        <v>0.34</v>
      </c>
      <c r="U168" s="11"/>
      <c r="V168" s="10"/>
      <c r="W168" s="11"/>
      <c r="X168" s="10"/>
      <c r="Y168" s="11"/>
      <c r="Z168" s="10"/>
      <c r="AA168" s="7"/>
      <c r="AB168" s="11"/>
      <c r="AC168" s="10"/>
      <c r="AD168" s="11"/>
      <c r="AE168" s="10"/>
      <c r="AF168" s="11"/>
      <c r="AG168" s="10"/>
      <c r="AH168" s="11"/>
      <c r="AI168" s="10"/>
      <c r="AJ168" s="11"/>
      <c r="AK168" s="10"/>
      <c r="AL168" s="11"/>
      <c r="AM168" s="10"/>
      <c r="AN168" s="7"/>
      <c r="AO168" s="7">
        <f t="shared" si="146"/>
        <v>0</v>
      </c>
      <c r="AP168" s="11"/>
      <c r="AQ168" s="10"/>
      <c r="AR168" s="11"/>
      <c r="AS168" s="10"/>
      <c r="AT168" s="11"/>
      <c r="AU168" s="10"/>
      <c r="AV168" s="7"/>
      <c r="AW168" s="11"/>
      <c r="AX168" s="10"/>
      <c r="AY168" s="11"/>
      <c r="AZ168" s="10"/>
      <c r="BA168" s="11"/>
      <c r="BB168" s="10"/>
      <c r="BC168" s="11"/>
      <c r="BD168" s="10"/>
      <c r="BE168" s="11"/>
      <c r="BF168" s="10"/>
      <c r="BG168" s="11"/>
      <c r="BH168" s="10"/>
      <c r="BI168" s="7"/>
      <c r="BJ168" s="7">
        <f t="shared" si="147"/>
        <v>0</v>
      </c>
      <c r="BK168" s="11"/>
      <c r="BL168" s="10"/>
      <c r="BM168" s="11"/>
      <c r="BN168" s="10"/>
      <c r="BO168" s="11"/>
      <c r="BP168" s="10"/>
      <c r="BQ168" s="7"/>
      <c r="BR168" s="11"/>
      <c r="BS168" s="10"/>
      <c r="BT168" s="11"/>
      <c r="BU168" s="10"/>
      <c r="BV168" s="11"/>
      <c r="BW168" s="10"/>
      <c r="BX168" s="11"/>
      <c r="BY168" s="10"/>
      <c r="BZ168" s="11"/>
      <c r="CA168" s="10"/>
      <c r="CB168" s="11"/>
      <c r="CC168" s="10"/>
      <c r="CD168" s="7"/>
      <c r="CE168" s="7">
        <f t="shared" si="148"/>
        <v>0</v>
      </c>
      <c r="CF168" s="11"/>
      <c r="CG168" s="10"/>
      <c r="CH168" s="11"/>
      <c r="CI168" s="10"/>
      <c r="CJ168" s="11"/>
      <c r="CK168" s="10"/>
      <c r="CL168" s="7"/>
      <c r="CM168" s="11"/>
      <c r="CN168" s="10"/>
      <c r="CO168" s="11"/>
      <c r="CP168" s="10"/>
      <c r="CQ168" s="11"/>
      <c r="CR168" s="10"/>
      <c r="CS168" s="11"/>
      <c r="CT168" s="10"/>
      <c r="CU168" s="11"/>
      <c r="CV168" s="10"/>
      <c r="CW168" s="11"/>
      <c r="CX168" s="10"/>
      <c r="CY168" s="7"/>
      <c r="CZ168" s="7">
        <f t="shared" si="149"/>
        <v>0</v>
      </c>
      <c r="DA168" s="11">
        <v>5</v>
      </c>
      <c r="DB168" s="10" t="s">
        <v>60</v>
      </c>
      <c r="DC168" s="11"/>
      <c r="DD168" s="10"/>
      <c r="DE168" s="11"/>
      <c r="DF168" s="10"/>
      <c r="DG168" s="7">
        <v>1</v>
      </c>
      <c r="DH168" s="11"/>
      <c r="DI168" s="10"/>
      <c r="DJ168" s="11">
        <v>5</v>
      </c>
      <c r="DK168" s="10" t="s">
        <v>60</v>
      </c>
      <c r="DL168" s="11"/>
      <c r="DM168" s="10"/>
      <c r="DN168" s="11"/>
      <c r="DO168" s="10"/>
      <c r="DP168" s="11"/>
      <c r="DQ168" s="10"/>
      <c r="DR168" s="11"/>
      <c r="DS168" s="10"/>
      <c r="DT168" s="7">
        <v>1</v>
      </c>
      <c r="DU168" s="7">
        <f t="shared" si="150"/>
        <v>2</v>
      </c>
      <c r="DV168" s="11"/>
      <c r="DW168" s="10"/>
      <c r="DX168" s="11"/>
      <c r="DY168" s="10"/>
      <c r="DZ168" s="11"/>
      <c r="EA168" s="10"/>
      <c r="EB168" s="7"/>
      <c r="EC168" s="11"/>
      <c r="ED168" s="10"/>
      <c r="EE168" s="11"/>
      <c r="EF168" s="10"/>
      <c r="EG168" s="11"/>
      <c r="EH168" s="10"/>
      <c r="EI168" s="11"/>
      <c r="EJ168" s="10"/>
      <c r="EK168" s="11"/>
      <c r="EL168" s="10"/>
      <c r="EM168" s="11"/>
      <c r="EN168" s="10"/>
      <c r="EO168" s="7"/>
      <c r="EP168" s="7">
        <f t="shared" si="151"/>
        <v>0</v>
      </c>
      <c r="EQ168" s="11"/>
      <c r="ER168" s="10"/>
      <c r="ES168" s="11"/>
      <c r="ET168" s="10"/>
      <c r="EU168" s="11"/>
      <c r="EV168" s="10"/>
      <c r="EW168" s="7"/>
      <c r="EX168" s="11"/>
      <c r="EY168" s="10"/>
      <c r="EZ168" s="11"/>
      <c r="FA168" s="10"/>
      <c r="FB168" s="11"/>
      <c r="FC168" s="10"/>
      <c r="FD168" s="11"/>
      <c r="FE168" s="10"/>
      <c r="FF168" s="11"/>
      <c r="FG168" s="10"/>
      <c r="FH168" s="11"/>
      <c r="FI168" s="10"/>
      <c r="FJ168" s="7"/>
      <c r="FK168" s="7">
        <f t="shared" si="152"/>
        <v>0</v>
      </c>
      <c r="FL168" s="11"/>
      <c r="FM168" s="10"/>
      <c r="FN168" s="11"/>
      <c r="FO168" s="10"/>
      <c r="FP168" s="11"/>
      <c r="FQ168" s="10"/>
      <c r="FR168" s="7"/>
      <c r="FS168" s="11"/>
      <c r="FT168" s="10"/>
      <c r="FU168" s="11"/>
      <c r="FV168" s="10"/>
      <c r="FW168" s="11"/>
      <c r="FX168" s="10"/>
      <c r="FY168" s="11"/>
      <c r="FZ168" s="10"/>
      <c r="GA168" s="11"/>
      <c r="GB168" s="10"/>
      <c r="GC168" s="11"/>
      <c r="GD168" s="10"/>
      <c r="GE168" s="7"/>
      <c r="GF168" s="7">
        <f t="shared" si="153"/>
        <v>0</v>
      </c>
    </row>
    <row r="169" spans="1:188" x14ac:dyDescent="0.25">
      <c r="A169" s="13">
        <v>3</v>
      </c>
      <c r="B169" s="13">
        <v>1</v>
      </c>
      <c r="C169" s="13"/>
      <c r="D169" s="6" t="s">
        <v>338</v>
      </c>
      <c r="E169" s="3" t="s">
        <v>339</v>
      </c>
      <c r="F169" s="6">
        <f t="shared" si="132"/>
        <v>0</v>
      </c>
      <c r="G169" s="6">
        <f t="shared" si="133"/>
        <v>2</v>
      </c>
      <c r="H169" s="6">
        <f t="shared" si="134"/>
        <v>10</v>
      </c>
      <c r="I169" s="6">
        <f t="shared" si="135"/>
        <v>5</v>
      </c>
      <c r="J169" s="6">
        <f t="shared" si="136"/>
        <v>0</v>
      </c>
      <c r="K169" s="6">
        <f t="shared" si="137"/>
        <v>0</v>
      </c>
      <c r="L169" s="6">
        <f t="shared" si="138"/>
        <v>0</v>
      </c>
      <c r="M169" s="6">
        <f t="shared" si="139"/>
        <v>5</v>
      </c>
      <c r="N169" s="6">
        <f t="shared" si="140"/>
        <v>0</v>
      </c>
      <c r="O169" s="6">
        <f t="shared" si="141"/>
        <v>0</v>
      </c>
      <c r="P169" s="6">
        <f t="shared" si="142"/>
        <v>0</v>
      </c>
      <c r="Q169" s="6">
        <f t="shared" si="143"/>
        <v>0</v>
      </c>
      <c r="R169" s="7">
        <f t="shared" si="144"/>
        <v>1</v>
      </c>
      <c r="S169" s="7">
        <f t="shared" si="145"/>
        <v>0.5</v>
      </c>
      <c r="T169" s="7">
        <v>0.34</v>
      </c>
      <c r="U169" s="11"/>
      <c r="V169" s="10"/>
      <c r="W169" s="11"/>
      <c r="X169" s="10"/>
      <c r="Y169" s="11"/>
      <c r="Z169" s="10"/>
      <c r="AA169" s="7"/>
      <c r="AB169" s="11"/>
      <c r="AC169" s="10"/>
      <c r="AD169" s="11"/>
      <c r="AE169" s="10"/>
      <c r="AF169" s="11"/>
      <c r="AG169" s="10"/>
      <c r="AH169" s="11"/>
      <c r="AI169" s="10"/>
      <c r="AJ169" s="11"/>
      <c r="AK169" s="10"/>
      <c r="AL169" s="11"/>
      <c r="AM169" s="10"/>
      <c r="AN169" s="7"/>
      <c r="AO169" s="7">
        <f t="shared" si="146"/>
        <v>0</v>
      </c>
      <c r="AP169" s="11">
        <v>5</v>
      </c>
      <c r="AQ169" s="10" t="s">
        <v>60</v>
      </c>
      <c r="AR169" s="11"/>
      <c r="AS169" s="10"/>
      <c r="AT169" s="11"/>
      <c r="AU169" s="10"/>
      <c r="AV169" s="7">
        <v>0.5</v>
      </c>
      <c r="AW169" s="11"/>
      <c r="AX169" s="10"/>
      <c r="AY169" s="11">
        <v>5</v>
      </c>
      <c r="AZ169" s="10" t="s">
        <v>60</v>
      </c>
      <c r="BA169" s="11"/>
      <c r="BB169" s="10"/>
      <c r="BC169" s="11"/>
      <c r="BD169" s="10"/>
      <c r="BE169" s="11"/>
      <c r="BF169" s="10"/>
      <c r="BG169" s="11"/>
      <c r="BH169" s="10"/>
      <c r="BI169" s="7">
        <v>0.5</v>
      </c>
      <c r="BJ169" s="7">
        <f t="shared" si="147"/>
        <v>1</v>
      </c>
      <c r="BK169" s="11"/>
      <c r="BL169" s="10"/>
      <c r="BM169" s="11"/>
      <c r="BN169" s="10"/>
      <c r="BO169" s="11"/>
      <c r="BP169" s="10"/>
      <c r="BQ169" s="7"/>
      <c r="BR169" s="11"/>
      <c r="BS169" s="10"/>
      <c r="BT169" s="11"/>
      <c r="BU169" s="10"/>
      <c r="BV169" s="11"/>
      <c r="BW169" s="10"/>
      <c r="BX169" s="11"/>
      <c r="BY169" s="10"/>
      <c r="BZ169" s="11"/>
      <c r="CA169" s="10"/>
      <c r="CB169" s="11"/>
      <c r="CC169" s="10"/>
      <c r="CD169" s="7"/>
      <c r="CE169" s="7">
        <f t="shared" si="148"/>
        <v>0</v>
      </c>
      <c r="CF169" s="11"/>
      <c r="CG169" s="10"/>
      <c r="CH169" s="11"/>
      <c r="CI169" s="10"/>
      <c r="CJ169" s="11"/>
      <c r="CK169" s="10"/>
      <c r="CL169" s="7"/>
      <c r="CM169" s="11"/>
      <c r="CN169" s="10"/>
      <c r="CO169" s="11"/>
      <c r="CP169" s="10"/>
      <c r="CQ169" s="11"/>
      <c r="CR169" s="10"/>
      <c r="CS169" s="11"/>
      <c r="CT169" s="10"/>
      <c r="CU169" s="11"/>
      <c r="CV169" s="10"/>
      <c r="CW169" s="11"/>
      <c r="CX169" s="10"/>
      <c r="CY169" s="7"/>
      <c r="CZ169" s="7">
        <f t="shared" si="149"/>
        <v>0</v>
      </c>
      <c r="DA169" s="11"/>
      <c r="DB169" s="10"/>
      <c r="DC169" s="11"/>
      <c r="DD169" s="10"/>
      <c r="DE169" s="11"/>
      <c r="DF169" s="10"/>
      <c r="DG169" s="7"/>
      <c r="DH169" s="11"/>
      <c r="DI169" s="10"/>
      <c r="DJ169" s="11"/>
      <c r="DK169" s="10"/>
      <c r="DL169" s="11"/>
      <c r="DM169" s="10"/>
      <c r="DN169" s="11"/>
      <c r="DO169" s="10"/>
      <c r="DP169" s="11"/>
      <c r="DQ169" s="10"/>
      <c r="DR169" s="11"/>
      <c r="DS169" s="10"/>
      <c r="DT169" s="7"/>
      <c r="DU169" s="7">
        <f t="shared" si="150"/>
        <v>0</v>
      </c>
      <c r="DV169" s="11"/>
      <c r="DW169" s="10"/>
      <c r="DX169" s="11"/>
      <c r="DY169" s="10"/>
      <c r="DZ169" s="11"/>
      <c r="EA169" s="10"/>
      <c r="EB169" s="7"/>
      <c r="EC169" s="11"/>
      <c r="ED169" s="10"/>
      <c r="EE169" s="11"/>
      <c r="EF169" s="10"/>
      <c r="EG169" s="11"/>
      <c r="EH169" s="10"/>
      <c r="EI169" s="11"/>
      <c r="EJ169" s="10"/>
      <c r="EK169" s="11"/>
      <c r="EL169" s="10"/>
      <c r="EM169" s="11"/>
      <c r="EN169" s="10"/>
      <c r="EO169" s="7"/>
      <c r="EP169" s="7">
        <f t="shared" si="151"/>
        <v>0</v>
      </c>
      <c r="EQ169" s="11"/>
      <c r="ER169" s="10"/>
      <c r="ES169" s="11"/>
      <c r="ET169" s="10"/>
      <c r="EU169" s="11"/>
      <c r="EV169" s="10"/>
      <c r="EW169" s="7"/>
      <c r="EX169" s="11"/>
      <c r="EY169" s="10"/>
      <c r="EZ169" s="11"/>
      <c r="FA169" s="10"/>
      <c r="FB169" s="11"/>
      <c r="FC169" s="10"/>
      <c r="FD169" s="11"/>
      <c r="FE169" s="10"/>
      <c r="FF169" s="11"/>
      <c r="FG169" s="10"/>
      <c r="FH169" s="11"/>
      <c r="FI169" s="10"/>
      <c r="FJ169" s="7"/>
      <c r="FK169" s="7">
        <f t="shared" si="152"/>
        <v>0</v>
      </c>
      <c r="FL169" s="11"/>
      <c r="FM169" s="10"/>
      <c r="FN169" s="11"/>
      <c r="FO169" s="10"/>
      <c r="FP169" s="11"/>
      <c r="FQ169" s="10"/>
      <c r="FR169" s="7"/>
      <c r="FS169" s="11"/>
      <c r="FT169" s="10"/>
      <c r="FU169" s="11"/>
      <c r="FV169" s="10"/>
      <c r="FW169" s="11"/>
      <c r="FX169" s="10"/>
      <c r="FY169" s="11"/>
      <c r="FZ169" s="10"/>
      <c r="GA169" s="11"/>
      <c r="GB169" s="10"/>
      <c r="GC169" s="11"/>
      <c r="GD169" s="10"/>
      <c r="GE169" s="7"/>
      <c r="GF169" s="7">
        <f t="shared" si="153"/>
        <v>0</v>
      </c>
    </row>
    <row r="170" spans="1:188" x14ac:dyDescent="0.25">
      <c r="A170" s="13">
        <v>3</v>
      </c>
      <c r="B170" s="13">
        <v>1</v>
      </c>
      <c r="C170" s="13"/>
      <c r="D170" s="6" t="s">
        <v>340</v>
      </c>
      <c r="E170" s="3" t="s">
        <v>341</v>
      </c>
      <c r="F170" s="6">
        <f t="shared" si="132"/>
        <v>0</v>
      </c>
      <c r="G170" s="6">
        <f t="shared" si="133"/>
        <v>2</v>
      </c>
      <c r="H170" s="6">
        <f t="shared" si="134"/>
        <v>10</v>
      </c>
      <c r="I170" s="6">
        <f t="shared" si="135"/>
        <v>5</v>
      </c>
      <c r="J170" s="6">
        <f t="shared" si="136"/>
        <v>0</v>
      </c>
      <c r="K170" s="6">
        <f t="shared" si="137"/>
        <v>0</v>
      </c>
      <c r="L170" s="6">
        <f t="shared" si="138"/>
        <v>0</v>
      </c>
      <c r="M170" s="6">
        <f t="shared" si="139"/>
        <v>5</v>
      </c>
      <c r="N170" s="6">
        <f t="shared" si="140"/>
        <v>0</v>
      </c>
      <c r="O170" s="6">
        <f t="shared" si="141"/>
        <v>0</v>
      </c>
      <c r="P170" s="6">
        <f t="shared" si="142"/>
        <v>0</v>
      </c>
      <c r="Q170" s="6">
        <f t="shared" si="143"/>
        <v>0</v>
      </c>
      <c r="R170" s="7">
        <f t="shared" si="144"/>
        <v>1</v>
      </c>
      <c r="S170" s="7">
        <f t="shared" si="145"/>
        <v>0.5</v>
      </c>
      <c r="T170" s="7">
        <v>0.34</v>
      </c>
      <c r="U170" s="11"/>
      <c r="V170" s="10"/>
      <c r="W170" s="11"/>
      <c r="X170" s="10"/>
      <c r="Y170" s="11"/>
      <c r="Z170" s="10"/>
      <c r="AA170" s="7"/>
      <c r="AB170" s="11"/>
      <c r="AC170" s="10"/>
      <c r="AD170" s="11"/>
      <c r="AE170" s="10"/>
      <c r="AF170" s="11"/>
      <c r="AG170" s="10"/>
      <c r="AH170" s="11"/>
      <c r="AI170" s="10"/>
      <c r="AJ170" s="11"/>
      <c r="AK170" s="10"/>
      <c r="AL170" s="11"/>
      <c r="AM170" s="10"/>
      <c r="AN170" s="7"/>
      <c r="AO170" s="7">
        <f t="shared" si="146"/>
        <v>0</v>
      </c>
      <c r="AP170" s="11">
        <v>5</v>
      </c>
      <c r="AQ170" s="10" t="s">
        <v>60</v>
      </c>
      <c r="AR170" s="11"/>
      <c r="AS170" s="10"/>
      <c r="AT170" s="11"/>
      <c r="AU170" s="10"/>
      <c r="AV170" s="7">
        <v>0.5</v>
      </c>
      <c r="AW170" s="11"/>
      <c r="AX170" s="10"/>
      <c r="AY170" s="11">
        <v>5</v>
      </c>
      <c r="AZ170" s="10" t="s">
        <v>60</v>
      </c>
      <c r="BA170" s="11"/>
      <c r="BB170" s="10"/>
      <c r="BC170" s="11"/>
      <c r="BD170" s="10"/>
      <c r="BE170" s="11"/>
      <c r="BF170" s="10"/>
      <c r="BG170" s="11"/>
      <c r="BH170" s="10"/>
      <c r="BI170" s="7">
        <v>0.5</v>
      </c>
      <c r="BJ170" s="7">
        <f t="shared" si="147"/>
        <v>1</v>
      </c>
      <c r="BK170" s="11"/>
      <c r="BL170" s="10"/>
      <c r="BM170" s="11"/>
      <c r="BN170" s="10"/>
      <c r="BO170" s="11"/>
      <c r="BP170" s="10"/>
      <c r="BQ170" s="7"/>
      <c r="BR170" s="11"/>
      <c r="BS170" s="10"/>
      <c r="BT170" s="11"/>
      <c r="BU170" s="10"/>
      <c r="BV170" s="11"/>
      <c r="BW170" s="10"/>
      <c r="BX170" s="11"/>
      <c r="BY170" s="10"/>
      <c r="BZ170" s="11"/>
      <c r="CA170" s="10"/>
      <c r="CB170" s="11"/>
      <c r="CC170" s="10"/>
      <c r="CD170" s="7"/>
      <c r="CE170" s="7">
        <f t="shared" si="148"/>
        <v>0</v>
      </c>
      <c r="CF170" s="11"/>
      <c r="CG170" s="10"/>
      <c r="CH170" s="11"/>
      <c r="CI170" s="10"/>
      <c r="CJ170" s="11"/>
      <c r="CK170" s="10"/>
      <c r="CL170" s="7"/>
      <c r="CM170" s="11"/>
      <c r="CN170" s="10"/>
      <c r="CO170" s="11"/>
      <c r="CP170" s="10"/>
      <c r="CQ170" s="11"/>
      <c r="CR170" s="10"/>
      <c r="CS170" s="11"/>
      <c r="CT170" s="10"/>
      <c r="CU170" s="11"/>
      <c r="CV170" s="10"/>
      <c r="CW170" s="11"/>
      <c r="CX170" s="10"/>
      <c r="CY170" s="7"/>
      <c r="CZ170" s="7">
        <f t="shared" si="149"/>
        <v>0</v>
      </c>
      <c r="DA170" s="11"/>
      <c r="DB170" s="10"/>
      <c r="DC170" s="11"/>
      <c r="DD170" s="10"/>
      <c r="DE170" s="11"/>
      <c r="DF170" s="10"/>
      <c r="DG170" s="7"/>
      <c r="DH170" s="11"/>
      <c r="DI170" s="10"/>
      <c r="DJ170" s="11"/>
      <c r="DK170" s="10"/>
      <c r="DL170" s="11"/>
      <c r="DM170" s="10"/>
      <c r="DN170" s="11"/>
      <c r="DO170" s="10"/>
      <c r="DP170" s="11"/>
      <c r="DQ170" s="10"/>
      <c r="DR170" s="11"/>
      <c r="DS170" s="10"/>
      <c r="DT170" s="7"/>
      <c r="DU170" s="7">
        <f t="shared" si="150"/>
        <v>0</v>
      </c>
      <c r="DV170" s="11"/>
      <c r="DW170" s="10"/>
      <c r="DX170" s="11"/>
      <c r="DY170" s="10"/>
      <c r="DZ170" s="11"/>
      <c r="EA170" s="10"/>
      <c r="EB170" s="7"/>
      <c r="EC170" s="11"/>
      <c r="ED170" s="10"/>
      <c r="EE170" s="11"/>
      <c r="EF170" s="10"/>
      <c r="EG170" s="11"/>
      <c r="EH170" s="10"/>
      <c r="EI170" s="11"/>
      <c r="EJ170" s="10"/>
      <c r="EK170" s="11"/>
      <c r="EL170" s="10"/>
      <c r="EM170" s="11"/>
      <c r="EN170" s="10"/>
      <c r="EO170" s="7"/>
      <c r="EP170" s="7">
        <f t="shared" si="151"/>
        <v>0</v>
      </c>
      <c r="EQ170" s="11"/>
      <c r="ER170" s="10"/>
      <c r="ES170" s="11"/>
      <c r="ET170" s="10"/>
      <c r="EU170" s="11"/>
      <c r="EV170" s="10"/>
      <c r="EW170" s="7"/>
      <c r="EX170" s="11"/>
      <c r="EY170" s="10"/>
      <c r="EZ170" s="11"/>
      <c r="FA170" s="10"/>
      <c r="FB170" s="11"/>
      <c r="FC170" s="10"/>
      <c r="FD170" s="11"/>
      <c r="FE170" s="10"/>
      <c r="FF170" s="11"/>
      <c r="FG170" s="10"/>
      <c r="FH170" s="11"/>
      <c r="FI170" s="10"/>
      <c r="FJ170" s="7"/>
      <c r="FK170" s="7">
        <f t="shared" si="152"/>
        <v>0</v>
      </c>
      <c r="FL170" s="11"/>
      <c r="FM170" s="10"/>
      <c r="FN170" s="11"/>
      <c r="FO170" s="10"/>
      <c r="FP170" s="11"/>
      <c r="FQ170" s="10"/>
      <c r="FR170" s="7"/>
      <c r="FS170" s="11"/>
      <c r="FT170" s="10"/>
      <c r="FU170" s="11"/>
      <c r="FV170" s="10"/>
      <c r="FW170" s="11"/>
      <c r="FX170" s="10"/>
      <c r="FY170" s="11"/>
      <c r="FZ170" s="10"/>
      <c r="GA170" s="11"/>
      <c r="GB170" s="10"/>
      <c r="GC170" s="11"/>
      <c r="GD170" s="10"/>
      <c r="GE170" s="7"/>
      <c r="GF170" s="7">
        <f t="shared" si="153"/>
        <v>0</v>
      </c>
    </row>
    <row r="171" spans="1:188" x14ac:dyDescent="0.25">
      <c r="A171" s="13">
        <v>3</v>
      </c>
      <c r="B171" s="13">
        <v>1</v>
      </c>
      <c r="C171" s="13"/>
      <c r="D171" s="6" t="s">
        <v>342</v>
      </c>
      <c r="E171" s="3" t="s">
        <v>343</v>
      </c>
      <c r="F171" s="6">
        <f t="shared" si="132"/>
        <v>0</v>
      </c>
      <c r="G171" s="6">
        <f t="shared" si="133"/>
        <v>2</v>
      </c>
      <c r="H171" s="6">
        <f t="shared" si="134"/>
        <v>10</v>
      </c>
      <c r="I171" s="6">
        <f t="shared" si="135"/>
        <v>5</v>
      </c>
      <c r="J171" s="6">
        <f t="shared" si="136"/>
        <v>0</v>
      </c>
      <c r="K171" s="6">
        <f t="shared" si="137"/>
        <v>0</v>
      </c>
      <c r="L171" s="6">
        <f t="shared" si="138"/>
        <v>0</v>
      </c>
      <c r="M171" s="6">
        <f t="shared" si="139"/>
        <v>5</v>
      </c>
      <c r="N171" s="6">
        <f t="shared" si="140"/>
        <v>0</v>
      </c>
      <c r="O171" s="6">
        <f t="shared" si="141"/>
        <v>0</v>
      </c>
      <c r="P171" s="6">
        <f t="shared" si="142"/>
        <v>0</v>
      </c>
      <c r="Q171" s="6">
        <f t="shared" si="143"/>
        <v>0</v>
      </c>
      <c r="R171" s="7">
        <f t="shared" si="144"/>
        <v>1</v>
      </c>
      <c r="S171" s="7">
        <f t="shared" si="145"/>
        <v>0.5</v>
      </c>
      <c r="T171" s="7">
        <v>0.34</v>
      </c>
      <c r="U171" s="11"/>
      <c r="V171" s="10"/>
      <c r="W171" s="11"/>
      <c r="X171" s="10"/>
      <c r="Y171" s="11"/>
      <c r="Z171" s="10"/>
      <c r="AA171" s="7"/>
      <c r="AB171" s="11"/>
      <c r="AC171" s="10"/>
      <c r="AD171" s="11"/>
      <c r="AE171" s="10"/>
      <c r="AF171" s="11"/>
      <c r="AG171" s="10"/>
      <c r="AH171" s="11"/>
      <c r="AI171" s="10"/>
      <c r="AJ171" s="11"/>
      <c r="AK171" s="10"/>
      <c r="AL171" s="11"/>
      <c r="AM171" s="10"/>
      <c r="AN171" s="7"/>
      <c r="AO171" s="7">
        <f t="shared" si="146"/>
        <v>0</v>
      </c>
      <c r="AP171" s="11">
        <v>5</v>
      </c>
      <c r="AQ171" s="10" t="s">
        <v>60</v>
      </c>
      <c r="AR171" s="11"/>
      <c r="AS171" s="10"/>
      <c r="AT171" s="11"/>
      <c r="AU171" s="10"/>
      <c r="AV171" s="7">
        <v>0.5</v>
      </c>
      <c r="AW171" s="11"/>
      <c r="AX171" s="10"/>
      <c r="AY171" s="11">
        <v>5</v>
      </c>
      <c r="AZ171" s="10" t="s">
        <v>60</v>
      </c>
      <c r="BA171" s="11"/>
      <c r="BB171" s="10"/>
      <c r="BC171" s="11"/>
      <c r="BD171" s="10"/>
      <c r="BE171" s="11"/>
      <c r="BF171" s="10"/>
      <c r="BG171" s="11"/>
      <c r="BH171" s="10"/>
      <c r="BI171" s="7">
        <v>0.5</v>
      </c>
      <c r="BJ171" s="7">
        <f t="shared" si="147"/>
        <v>1</v>
      </c>
      <c r="BK171" s="11"/>
      <c r="BL171" s="10"/>
      <c r="BM171" s="11"/>
      <c r="BN171" s="10"/>
      <c r="BO171" s="11"/>
      <c r="BP171" s="10"/>
      <c r="BQ171" s="7"/>
      <c r="BR171" s="11"/>
      <c r="BS171" s="10"/>
      <c r="BT171" s="11"/>
      <c r="BU171" s="10"/>
      <c r="BV171" s="11"/>
      <c r="BW171" s="10"/>
      <c r="BX171" s="11"/>
      <c r="BY171" s="10"/>
      <c r="BZ171" s="11"/>
      <c r="CA171" s="10"/>
      <c r="CB171" s="11"/>
      <c r="CC171" s="10"/>
      <c r="CD171" s="7"/>
      <c r="CE171" s="7">
        <f t="shared" si="148"/>
        <v>0</v>
      </c>
      <c r="CF171" s="11"/>
      <c r="CG171" s="10"/>
      <c r="CH171" s="11"/>
      <c r="CI171" s="10"/>
      <c r="CJ171" s="11"/>
      <c r="CK171" s="10"/>
      <c r="CL171" s="7"/>
      <c r="CM171" s="11"/>
      <c r="CN171" s="10"/>
      <c r="CO171" s="11"/>
      <c r="CP171" s="10"/>
      <c r="CQ171" s="11"/>
      <c r="CR171" s="10"/>
      <c r="CS171" s="11"/>
      <c r="CT171" s="10"/>
      <c r="CU171" s="11"/>
      <c r="CV171" s="10"/>
      <c r="CW171" s="11"/>
      <c r="CX171" s="10"/>
      <c r="CY171" s="7"/>
      <c r="CZ171" s="7">
        <f t="shared" si="149"/>
        <v>0</v>
      </c>
      <c r="DA171" s="11"/>
      <c r="DB171" s="10"/>
      <c r="DC171" s="11"/>
      <c r="DD171" s="10"/>
      <c r="DE171" s="11"/>
      <c r="DF171" s="10"/>
      <c r="DG171" s="7"/>
      <c r="DH171" s="11"/>
      <c r="DI171" s="10"/>
      <c r="DJ171" s="11"/>
      <c r="DK171" s="10"/>
      <c r="DL171" s="11"/>
      <c r="DM171" s="10"/>
      <c r="DN171" s="11"/>
      <c r="DO171" s="10"/>
      <c r="DP171" s="11"/>
      <c r="DQ171" s="10"/>
      <c r="DR171" s="11"/>
      <c r="DS171" s="10"/>
      <c r="DT171" s="7"/>
      <c r="DU171" s="7">
        <f t="shared" si="150"/>
        <v>0</v>
      </c>
      <c r="DV171" s="11"/>
      <c r="DW171" s="10"/>
      <c r="DX171" s="11"/>
      <c r="DY171" s="10"/>
      <c r="DZ171" s="11"/>
      <c r="EA171" s="10"/>
      <c r="EB171" s="7"/>
      <c r="EC171" s="11"/>
      <c r="ED171" s="10"/>
      <c r="EE171" s="11"/>
      <c r="EF171" s="10"/>
      <c r="EG171" s="11"/>
      <c r="EH171" s="10"/>
      <c r="EI171" s="11"/>
      <c r="EJ171" s="10"/>
      <c r="EK171" s="11"/>
      <c r="EL171" s="10"/>
      <c r="EM171" s="11"/>
      <c r="EN171" s="10"/>
      <c r="EO171" s="7"/>
      <c r="EP171" s="7">
        <f t="shared" si="151"/>
        <v>0</v>
      </c>
      <c r="EQ171" s="11"/>
      <c r="ER171" s="10"/>
      <c r="ES171" s="11"/>
      <c r="ET171" s="10"/>
      <c r="EU171" s="11"/>
      <c r="EV171" s="10"/>
      <c r="EW171" s="7"/>
      <c r="EX171" s="11"/>
      <c r="EY171" s="10"/>
      <c r="EZ171" s="11"/>
      <c r="FA171" s="10"/>
      <c r="FB171" s="11"/>
      <c r="FC171" s="10"/>
      <c r="FD171" s="11"/>
      <c r="FE171" s="10"/>
      <c r="FF171" s="11"/>
      <c r="FG171" s="10"/>
      <c r="FH171" s="11"/>
      <c r="FI171" s="10"/>
      <c r="FJ171" s="7"/>
      <c r="FK171" s="7">
        <f t="shared" si="152"/>
        <v>0</v>
      </c>
      <c r="FL171" s="11"/>
      <c r="FM171" s="10"/>
      <c r="FN171" s="11"/>
      <c r="FO171" s="10"/>
      <c r="FP171" s="11"/>
      <c r="FQ171" s="10"/>
      <c r="FR171" s="7"/>
      <c r="FS171" s="11"/>
      <c r="FT171" s="10"/>
      <c r="FU171" s="11"/>
      <c r="FV171" s="10"/>
      <c r="FW171" s="11"/>
      <c r="FX171" s="10"/>
      <c r="FY171" s="11"/>
      <c r="FZ171" s="10"/>
      <c r="GA171" s="11"/>
      <c r="GB171" s="10"/>
      <c r="GC171" s="11"/>
      <c r="GD171" s="10"/>
      <c r="GE171" s="7"/>
      <c r="GF171" s="7">
        <f t="shared" si="153"/>
        <v>0</v>
      </c>
    </row>
    <row r="172" spans="1:188" x14ac:dyDescent="0.25">
      <c r="A172" s="13">
        <v>19</v>
      </c>
      <c r="B172" s="13">
        <v>1</v>
      </c>
      <c r="C172" s="13"/>
      <c r="D172" s="6" t="s">
        <v>344</v>
      </c>
      <c r="E172" s="3" t="s">
        <v>345</v>
      </c>
      <c r="F172" s="6">
        <f t="shared" si="132"/>
        <v>0</v>
      </c>
      <c r="G172" s="6">
        <f t="shared" si="133"/>
        <v>2</v>
      </c>
      <c r="H172" s="6">
        <f t="shared" si="134"/>
        <v>10</v>
      </c>
      <c r="I172" s="6">
        <f t="shared" si="135"/>
        <v>5</v>
      </c>
      <c r="J172" s="6">
        <f t="shared" si="136"/>
        <v>5</v>
      </c>
      <c r="K172" s="6">
        <f t="shared" si="137"/>
        <v>0</v>
      </c>
      <c r="L172" s="6">
        <f t="shared" si="138"/>
        <v>0</v>
      </c>
      <c r="M172" s="6">
        <f t="shared" si="139"/>
        <v>0</v>
      </c>
      <c r="N172" s="6">
        <f t="shared" si="140"/>
        <v>0</v>
      </c>
      <c r="O172" s="6">
        <f t="shared" si="141"/>
        <v>0</v>
      </c>
      <c r="P172" s="6">
        <f t="shared" si="142"/>
        <v>0</v>
      </c>
      <c r="Q172" s="6">
        <f t="shared" si="143"/>
        <v>0</v>
      </c>
      <c r="R172" s="7">
        <f t="shared" si="144"/>
        <v>2</v>
      </c>
      <c r="S172" s="7">
        <f t="shared" si="145"/>
        <v>0</v>
      </c>
      <c r="T172" s="7">
        <v>0.56999999999999995</v>
      </c>
      <c r="U172" s="11"/>
      <c r="V172" s="10"/>
      <c r="W172" s="11"/>
      <c r="X172" s="10"/>
      <c r="Y172" s="11"/>
      <c r="Z172" s="10"/>
      <c r="AA172" s="7"/>
      <c r="AB172" s="11"/>
      <c r="AC172" s="10"/>
      <c r="AD172" s="11"/>
      <c r="AE172" s="10"/>
      <c r="AF172" s="11"/>
      <c r="AG172" s="10"/>
      <c r="AH172" s="11"/>
      <c r="AI172" s="10"/>
      <c r="AJ172" s="11"/>
      <c r="AK172" s="10"/>
      <c r="AL172" s="11"/>
      <c r="AM172" s="10"/>
      <c r="AN172" s="7"/>
      <c r="AO172" s="7">
        <f t="shared" si="146"/>
        <v>0</v>
      </c>
      <c r="AP172" s="11"/>
      <c r="AQ172" s="10"/>
      <c r="AR172" s="11"/>
      <c r="AS172" s="10"/>
      <c r="AT172" s="11"/>
      <c r="AU172" s="10"/>
      <c r="AV172" s="7"/>
      <c r="AW172" s="11"/>
      <c r="AX172" s="10"/>
      <c r="AY172" s="11"/>
      <c r="AZ172" s="10"/>
      <c r="BA172" s="11"/>
      <c r="BB172" s="10"/>
      <c r="BC172" s="11"/>
      <c r="BD172" s="10"/>
      <c r="BE172" s="11"/>
      <c r="BF172" s="10"/>
      <c r="BG172" s="11"/>
      <c r="BH172" s="10"/>
      <c r="BI172" s="7"/>
      <c r="BJ172" s="7">
        <f t="shared" si="147"/>
        <v>0</v>
      </c>
      <c r="BK172" s="11"/>
      <c r="BL172" s="10"/>
      <c r="BM172" s="11"/>
      <c r="BN172" s="10"/>
      <c r="BO172" s="11"/>
      <c r="BP172" s="10"/>
      <c r="BQ172" s="7"/>
      <c r="BR172" s="11"/>
      <c r="BS172" s="10"/>
      <c r="BT172" s="11"/>
      <c r="BU172" s="10"/>
      <c r="BV172" s="11"/>
      <c r="BW172" s="10"/>
      <c r="BX172" s="11"/>
      <c r="BY172" s="10"/>
      <c r="BZ172" s="11"/>
      <c r="CA172" s="10"/>
      <c r="CB172" s="11"/>
      <c r="CC172" s="10"/>
      <c r="CD172" s="7"/>
      <c r="CE172" s="7">
        <f t="shared" si="148"/>
        <v>0</v>
      </c>
      <c r="CF172" s="11"/>
      <c r="CG172" s="10"/>
      <c r="CH172" s="11"/>
      <c r="CI172" s="10"/>
      <c r="CJ172" s="11"/>
      <c r="CK172" s="10"/>
      <c r="CL172" s="7"/>
      <c r="CM172" s="11"/>
      <c r="CN172" s="10"/>
      <c r="CO172" s="11"/>
      <c r="CP172" s="10"/>
      <c r="CQ172" s="11"/>
      <c r="CR172" s="10"/>
      <c r="CS172" s="11"/>
      <c r="CT172" s="10"/>
      <c r="CU172" s="11"/>
      <c r="CV172" s="10"/>
      <c r="CW172" s="11"/>
      <c r="CX172" s="10"/>
      <c r="CY172" s="7"/>
      <c r="CZ172" s="7">
        <f t="shared" si="149"/>
        <v>0</v>
      </c>
      <c r="DA172" s="11"/>
      <c r="DB172" s="10"/>
      <c r="DC172" s="11"/>
      <c r="DD172" s="10"/>
      <c r="DE172" s="11"/>
      <c r="DF172" s="10"/>
      <c r="DG172" s="7"/>
      <c r="DH172" s="11"/>
      <c r="DI172" s="10"/>
      <c r="DJ172" s="11"/>
      <c r="DK172" s="10"/>
      <c r="DL172" s="11"/>
      <c r="DM172" s="10"/>
      <c r="DN172" s="11"/>
      <c r="DO172" s="10"/>
      <c r="DP172" s="11"/>
      <c r="DQ172" s="10"/>
      <c r="DR172" s="11"/>
      <c r="DS172" s="10"/>
      <c r="DT172" s="7"/>
      <c r="DU172" s="7">
        <f t="shared" si="150"/>
        <v>0</v>
      </c>
      <c r="DV172" s="11"/>
      <c r="DW172" s="10"/>
      <c r="DX172" s="11"/>
      <c r="DY172" s="10"/>
      <c r="DZ172" s="11"/>
      <c r="EA172" s="10"/>
      <c r="EB172" s="7"/>
      <c r="EC172" s="11"/>
      <c r="ED172" s="10"/>
      <c r="EE172" s="11"/>
      <c r="EF172" s="10"/>
      <c r="EG172" s="11"/>
      <c r="EH172" s="10"/>
      <c r="EI172" s="11"/>
      <c r="EJ172" s="10"/>
      <c r="EK172" s="11"/>
      <c r="EL172" s="10"/>
      <c r="EM172" s="11"/>
      <c r="EN172" s="10"/>
      <c r="EO172" s="7"/>
      <c r="EP172" s="7">
        <f t="shared" si="151"/>
        <v>0</v>
      </c>
      <c r="EQ172" s="11">
        <v>5</v>
      </c>
      <c r="ER172" s="10" t="s">
        <v>60</v>
      </c>
      <c r="ES172" s="11">
        <v>5</v>
      </c>
      <c r="ET172" s="10" t="s">
        <v>60</v>
      </c>
      <c r="EU172" s="11"/>
      <c r="EV172" s="10"/>
      <c r="EW172" s="7">
        <v>2</v>
      </c>
      <c r="EX172" s="11"/>
      <c r="EY172" s="10"/>
      <c r="EZ172" s="11"/>
      <c r="FA172" s="10"/>
      <c r="FB172" s="11"/>
      <c r="FC172" s="10"/>
      <c r="FD172" s="11"/>
      <c r="FE172" s="10"/>
      <c r="FF172" s="11"/>
      <c r="FG172" s="10"/>
      <c r="FH172" s="11"/>
      <c r="FI172" s="10"/>
      <c r="FJ172" s="7"/>
      <c r="FK172" s="7">
        <f t="shared" si="152"/>
        <v>2</v>
      </c>
      <c r="FL172" s="11"/>
      <c r="FM172" s="10"/>
      <c r="FN172" s="11"/>
      <c r="FO172" s="10"/>
      <c r="FP172" s="11"/>
      <c r="FQ172" s="10"/>
      <c r="FR172" s="7"/>
      <c r="FS172" s="11"/>
      <c r="FT172" s="10"/>
      <c r="FU172" s="11"/>
      <c r="FV172" s="10"/>
      <c r="FW172" s="11"/>
      <c r="FX172" s="10"/>
      <c r="FY172" s="11"/>
      <c r="FZ172" s="10"/>
      <c r="GA172" s="11"/>
      <c r="GB172" s="10"/>
      <c r="GC172" s="11"/>
      <c r="GD172" s="10"/>
      <c r="GE172" s="7"/>
      <c r="GF172" s="7">
        <f t="shared" si="153"/>
        <v>0</v>
      </c>
    </row>
    <row r="173" spans="1:188" x14ac:dyDescent="0.25">
      <c r="A173" s="13">
        <v>19</v>
      </c>
      <c r="B173" s="13">
        <v>1</v>
      </c>
      <c r="C173" s="13"/>
      <c r="D173" s="6" t="s">
        <v>346</v>
      </c>
      <c r="E173" s="3" t="s">
        <v>347</v>
      </c>
      <c r="F173" s="6">
        <f t="shared" si="132"/>
        <v>0</v>
      </c>
      <c r="G173" s="6">
        <f t="shared" si="133"/>
        <v>2</v>
      </c>
      <c r="H173" s="6">
        <f t="shared" si="134"/>
        <v>10</v>
      </c>
      <c r="I173" s="6">
        <f t="shared" si="135"/>
        <v>5</v>
      </c>
      <c r="J173" s="6">
        <f t="shared" si="136"/>
        <v>5</v>
      </c>
      <c r="K173" s="6">
        <f t="shared" si="137"/>
        <v>0</v>
      </c>
      <c r="L173" s="6">
        <f t="shared" si="138"/>
        <v>0</v>
      </c>
      <c r="M173" s="6">
        <f t="shared" si="139"/>
        <v>0</v>
      </c>
      <c r="N173" s="6">
        <f t="shared" si="140"/>
        <v>0</v>
      </c>
      <c r="O173" s="6">
        <f t="shared" si="141"/>
        <v>0</v>
      </c>
      <c r="P173" s="6">
        <f t="shared" si="142"/>
        <v>0</v>
      </c>
      <c r="Q173" s="6">
        <f t="shared" si="143"/>
        <v>0</v>
      </c>
      <c r="R173" s="7">
        <f t="shared" si="144"/>
        <v>2</v>
      </c>
      <c r="S173" s="7">
        <f t="shared" si="145"/>
        <v>0</v>
      </c>
      <c r="T173" s="7">
        <v>0.34</v>
      </c>
      <c r="U173" s="11"/>
      <c r="V173" s="10"/>
      <c r="W173" s="11"/>
      <c r="X173" s="10"/>
      <c r="Y173" s="11"/>
      <c r="Z173" s="10"/>
      <c r="AA173" s="7"/>
      <c r="AB173" s="11"/>
      <c r="AC173" s="10"/>
      <c r="AD173" s="11"/>
      <c r="AE173" s="10"/>
      <c r="AF173" s="11"/>
      <c r="AG173" s="10"/>
      <c r="AH173" s="11"/>
      <c r="AI173" s="10"/>
      <c r="AJ173" s="11"/>
      <c r="AK173" s="10"/>
      <c r="AL173" s="11"/>
      <c r="AM173" s="10"/>
      <c r="AN173" s="7"/>
      <c r="AO173" s="7">
        <f t="shared" si="146"/>
        <v>0</v>
      </c>
      <c r="AP173" s="11"/>
      <c r="AQ173" s="10"/>
      <c r="AR173" s="11"/>
      <c r="AS173" s="10"/>
      <c r="AT173" s="11"/>
      <c r="AU173" s="10"/>
      <c r="AV173" s="7"/>
      <c r="AW173" s="11"/>
      <c r="AX173" s="10"/>
      <c r="AY173" s="11"/>
      <c r="AZ173" s="10"/>
      <c r="BA173" s="11"/>
      <c r="BB173" s="10"/>
      <c r="BC173" s="11"/>
      <c r="BD173" s="10"/>
      <c r="BE173" s="11"/>
      <c r="BF173" s="10"/>
      <c r="BG173" s="11"/>
      <c r="BH173" s="10"/>
      <c r="BI173" s="7"/>
      <c r="BJ173" s="7">
        <f t="shared" si="147"/>
        <v>0</v>
      </c>
      <c r="BK173" s="11"/>
      <c r="BL173" s="10"/>
      <c r="BM173" s="11"/>
      <c r="BN173" s="10"/>
      <c r="BO173" s="11"/>
      <c r="BP173" s="10"/>
      <c r="BQ173" s="7"/>
      <c r="BR173" s="11"/>
      <c r="BS173" s="10"/>
      <c r="BT173" s="11"/>
      <c r="BU173" s="10"/>
      <c r="BV173" s="11"/>
      <c r="BW173" s="10"/>
      <c r="BX173" s="11"/>
      <c r="BY173" s="10"/>
      <c r="BZ173" s="11"/>
      <c r="CA173" s="10"/>
      <c r="CB173" s="11"/>
      <c r="CC173" s="10"/>
      <c r="CD173" s="7"/>
      <c r="CE173" s="7">
        <f t="shared" si="148"/>
        <v>0</v>
      </c>
      <c r="CF173" s="11"/>
      <c r="CG173" s="10"/>
      <c r="CH173" s="11"/>
      <c r="CI173" s="10"/>
      <c r="CJ173" s="11"/>
      <c r="CK173" s="10"/>
      <c r="CL173" s="7"/>
      <c r="CM173" s="11"/>
      <c r="CN173" s="10"/>
      <c r="CO173" s="11"/>
      <c r="CP173" s="10"/>
      <c r="CQ173" s="11"/>
      <c r="CR173" s="10"/>
      <c r="CS173" s="11"/>
      <c r="CT173" s="10"/>
      <c r="CU173" s="11"/>
      <c r="CV173" s="10"/>
      <c r="CW173" s="11"/>
      <c r="CX173" s="10"/>
      <c r="CY173" s="7"/>
      <c r="CZ173" s="7">
        <f t="shared" si="149"/>
        <v>0</v>
      </c>
      <c r="DA173" s="11"/>
      <c r="DB173" s="10"/>
      <c r="DC173" s="11"/>
      <c r="DD173" s="10"/>
      <c r="DE173" s="11"/>
      <c r="DF173" s="10"/>
      <c r="DG173" s="7"/>
      <c r="DH173" s="11"/>
      <c r="DI173" s="10"/>
      <c r="DJ173" s="11"/>
      <c r="DK173" s="10"/>
      <c r="DL173" s="11"/>
      <c r="DM173" s="10"/>
      <c r="DN173" s="11"/>
      <c r="DO173" s="10"/>
      <c r="DP173" s="11"/>
      <c r="DQ173" s="10"/>
      <c r="DR173" s="11"/>
      <c r="DS173" s="10"/>
      <c r="DT173" s="7"/>
      <c r="DU173" s="7">
        <f t="shared" si="150"/>
        <v>0</v>
      </c>
      <c r="DV173" s="11"/>
      <c r="DW173" s="10"/>
      <c r="DX173" s="11"/>
      <c r="DY173" s="10"/>
      <c r="DZ173" s="11"/>
      <c r="EA173" s="10"/>
      <c r="EB173" s="7"/>
      <c r="EC173" s="11"/>
      <c r="ED173" s="10"/>
      <c r="EE173" s="11"/>
      <c r="EF173" s="10"/>
      <c r="EG173" s="11"/>
      <c r="EH173" s="10"/>
      <c r="EI173" s="11"/>
      <c r="EJ173" s="10"/>
      <c r="EK173" s="11"/>
      <c r="EL173" s="10"/>
      <c r="EM173" s="11"/>
      <c r="EN173" s="10"/>
      <c r="EO173" s="7"/>
      <c r="EP173" s="7">
        <f t="shared" si="151"/>
        <v>0</v>
      </c>
      <c r="EQ173" s="11">
        <v>5</v>
      </c>
      <c r="ER173" s="10" t="s">
        <v>60</v>
      </c>
      <c r="ES173" s="11">
        <v>5</v>
      </c>
      <c r="ET173" s="10" t="s">
        <v>60</v>
      </c>
      <c r="EU173" s="11"/>
      <c r="EV173" s="10"/>
      <c r="EW173" s="7">
        <v>2</v>
      </c>
      <c r="EX173" s="11"/>
      <c r="EY173" s="10"/>
      <c r="EZ173" s="11"/>
      <c r="FA173" s="10"/>
      <c r="FB173" s="11"/>
      <c r="FC173" s="10"/>
      <c r="FD173" s="11"/>
      <c r="FE173" s="10"/>
      <c r="FF173" s="11"/>
      <c r="FG173" s="10"/>
      <c r="FH173" s="11"/>
      <c r="FI173" s="10"/>
      <c r="FJ173" s="7"/>
      <c r="FK173" s="7">
        <f t="shared" si="152"/>
        <v>2</v>
      </c>
      <c r="FL173" s="11"/>
      <c r="FM173" s="10"/>
      <c r="FN173" s="11"/>
      <c r="FO173" s="10"/>
      <c r="FP173" s="11"/>
      <c r="FQ173" s="10"/>
      <c r="FR173" s="7"/>
      <c r="FS173" s="11"/>
      <c r="FT173" s="10"/>
      <c r="FU173" s="11"/>
      <c r="FV173" s="10"/>
      <c r="FW173" s="11"/>
      <c r="FX173" s="10"/>
      <c r="FY173" s="11"/>
      <c r="FZ173" s="10"/>
      <c r="GA173" s="11"/>
      <c r="GB173" s="10"/>
      <c r="GC173" s="11"/>
      <c r="GD173" s="10"/>
      <c r="GE173" s="7"/>
      <c r="GF173" s="7">
        <f t="shared" si="153"/>
        <v>0</v>
      </c>
    </row>
    <row r="174" spans="1:188" x14ac:dyDescent="0.25">
      <c r="A174" s="13">
        <v>19</v>
      </c>
      <c r="B174" s="13">
        <v>1</v>
      </c>
      <c r="C174" s="13"/>
      <c r="D174" s="6" t="s">
        <v>348</v>
      </c>
      <c r="E174" s="3" t="s">
        <v>349</v>
      </c>
      <c r="F174" s="6">
        <f t="shared" si="132"/>
        <v>0</v>
      </c>
      <c r="G174" s="6">
        <f t="shared" si="133"/>
        <v>2</v>
      </c>
      <c r="H174" s="6">
        <f t="shared" si="134"/>
        <v>10</v>
      </c>
      <c r="I174" s="6">
        <f t="shared" si="135"/>
        <v>5</v>
      </c>
      <c r="J174" s="6">
        <f t="shared" si="136"/>
        <v>5</v>
      </c>
      <c r="K174" s="6">
        <f t="shared" si="137"/>
        <v>0</v>
      </c>
      <c r="L174" s="6">
        <f t="shared" si="138"/>
        <v>0</v>
      </c>
      <c r="M174" s="6">
        <f t="shared" si="139"/>
        <v>0</v>
      </c>
      <c r="N174" s="6">
        <f t="shared" si="140"/>
        <v>0</v>
      </c>
      <c r="O174" s="6">
        <f t="shared" si="141"/>
        <v>0</v>
      </c>
      <c r="P174" s="6">
        <f t="shared" si="142"/>
        <v>0</v>
      </c>
      <c r="Q174" s="6">
        <f t="shared" si="143"/>
        <v>0</v>
      </c>
      <c r="R174" s="7">
        <f t="shared" si="144"/>
        <v>2</v>
      </c>
      <c r="S174" s="7">
        <f t="shared" si="145"/>
        <v>0</v>
      </c>
      <c r="T174" s="7">
        <v>0.8</v>
      </c>
      <c r="U174" s="11"/>
      <c r="V174" s="10"/>
      <c r="W174" s="11"/>
      <c r="X174" s="10"/>
      <c r="Y174" s="11"/>
      <c r="Z174" s="10"/>
      <c r="AA174" s="7"/>
      <c r="AB174" s="11"/>
      <c r="AC174" s="10"/>
      <c r="AD174" s="11"/>
      <c r="AE174" s="10"/>
      <c r="AF174" s="11"/>
      <c r="AG174" s="10"/>
      <c r="AH174" s="11"/>
      <c r="AI174" s="10"/>
      <c r="AJ174" s="11"/>
      <c r="AK174" s="10"/>
      <c r="AL174" s="11"/>
      <c r="AM174" s="10"/>
      <c r="AN174" s="7"/>
      <c r="AO174" s="7">
        <f t="shared" si="146"/>
        <v>0</v>
      </c>
      <c r="AP174" s="11"/>
      <c r="AQ174" s="10"/>
      <c r="AR174" s="11"/>
      <c r="AS174" s="10"/>
      <c r="AT174" s="11"/>
      <c r="AU174" s="10"/>
      <c r="AV174" s="7"/>
      <c r="AW174" s="11"/>
      <c r="AX174" s="10"/>
      <c r="AY174" s="11"/>
      <c r="AZ174" s="10"/>
      <c r="BA174" s="11"/>
      <c r="BB174" s="10"/>
      <c r="BC174" s="11"/>
      <c r="BD174" s="10"/>
      <c r="BE174" s="11"/>
      <c r="BF174" s="10"/>
      <c r="BG174" s="11"/>
      <c r="BH174" s="10"/>
      <c r="BI174" s="7"/>
      <c r="BJ174" s="7">
        <f t="shared" si="147"/>
        <v>0</v>
      </c>
      <c r="BK174" s="11"/>
      <c r="BL174" s="10"/>
      <c r="BM174" s="11"/>
      <c r="BN174" s="10"/>
      <c r="BO174" s="11"/>
      <c r="BP174" s="10"/>
      <c r="BQ174" s="7"/>
      <c r="BR174" s="11"/>
      <c r="BS174" s="10"/>
      <c r="BT174" s="11"/>
      <c r="BU174" s="10"/>
      <c r="BV174" s="11"/>
      <c r="BW174" s="10"/>
      <c r="BX174" s="11"/>
      <c r="BY174" s="10"/>
      <c r="BZ174" s="11"/>
      <c r="CA174" s="10"/>
      <c r="CB174" s="11"/>
      <c r="CC174" s="10"/>
      <c r="CD174" s="7"/>
      <c r="CE174" s="7">
        <f t="shared" si="148"/>
        <v>0</v>
      </c>
      <c r="CF174" s="11"/>
      <c r="CG174" s="10"/>
      <c r="CH174" s="11"/>
      <c r="CI174" s="10"/>
      <c r="CJ174" s="11"/>
      <c r="CK174" s="10"/>
      <c r="CL174" s="7"/>
      <c r="CM174" s="11"/>
      <c r="CN174" s="10"/>
      <c r="CO174" s="11"/>
      <c r="CP174" s="10"/>
      <c r="CQ174" s="11"/>
      <c r="CR174" s="10"/>
      <c r="CS174" s="11"/>
      <c r="CT174" s="10"/>
      <c r="CU174" s="11"/>
      <c r="CV174" s="10"/>
      <c r="CW174" s="11"/>
      <c r="CX174" s="10"/>
      <c r="CY174" s="7"/>
      <c r="CZ174" s="7">
        <f t="shared" si="149"/>
        <v>0</v>
      </c>
      <c r="DA174" s="11"/>
      <c r="DB174" s="10"/>
      <c r="DC174" s="11"/>
      <c r="DD174" s="10"/>
      <c r="DE174" s="11"/>
      <c r="DF174" s="10"/>
      <c r="DG174" s="7"/>
      <c r="DH174" s="11"/>
      <c r="DI174" s="10"/>
      <c r="DJ174" s="11"/>
      <c r="DK174" s="10"/>
      <c r="DL174" s="11"/>
      <c r="DM174" s="10"/>
      <c r="DN174" s="11"/>
      <c r="DO174" s="10"/>
      <c r="DP174" s="11"/>
      <c r="DQ174" s="10"/>
      <c r="DR174" s="11"/>
      <c r="DS174" s="10"/>
      <c r="DT174" s="7"/>
      <c r="DU174" s="7">
        <f t="shared" si="150"/>
        <v>0</v>
      </c>
      <c r="DV174" s="11"/>
      <c r="DW174" s="10"/>
      <c r="DX174" s="11"/>
      <c r="DY174" s="10"/>
      <c r="DZ174" s="11"/>
      <c r="EA174" s="10"/>
      <c r="EB174" s="7"/>
      <c r="EC174" s="11"/>
      <c r="ED174" s="10"/>
      <c r="EE174" s="11"/>
      <c r="EF174" s="10"/>
      <c r="EG174" s="11"/>
      <c r="EH174" s="10"/>
      <c r="EI174" s="11"/>
      <c r="EJ174" s="10"/>
      <c r="EK174" s="11"/>
      <c r="EL174" s="10"/>
      <c r="EM174" s="11"/>
      <c r="EN174" s="10"/>
      <c r="EO174" s="7"/>
      <c r="EP174" s="7">
        <f t="shared" si="151"/>
        <v>0</v>
      </c>
      <c r="EQ174" s="11">
        <v>5</v>
      </c>
      <c r="ER174" s="10" t="s">
        <v>60</v>
      </c>
      <c r="ES174" s="11">
        <v>5</v>
      </c>
      <c r="ET174" s="10" t="s">
        <v>60</v>
      </c>
      <c r="EU174" s="11"/>
      <c r="EV174" s="10"/>
      <c r="EW174" s="7">
        <v>2</v>
      </c>
      <c r="EX174" s="11"/>
      <c r="EY174" s="10"/>
      <c r="EZ174" s="11"/>
      <c r="FA174" s="10"/>
      <c r="FB174" s="11"/>
      <c r="FC174" s="10"/>
      <c r="FD174" s="11"/>
      <c r="FE174" s="10"/>
      <c r="FF174" s="11"/>
      <c r="FG174" s="10"/>
      <c r="FH174" s="11"/>
      <c r="FI174" s="10"/>
      <c r="FJ174" s="7"/>
      <c r="FK174" s="7">
        <f t="shared" si="152"/>
        <v>2</v>
      </c>
      <c r="FL174" s="11"/>
      <c r="FM174" s="10"/>
      <c r="FN174" s="11"/>
      <c r="FO174" s="10"/>
      <c r="FP174" s="11"/>
      <c r="FQ174" s="10"/>
      <c r="FR174" s="7"/>
      <c r="FS174" s="11"/>
      <c r="FT174" s="10"/>
      <c r="FU174" s="11"/>
      <c r="FV174" s="10"/>
      <c r="FW174" s="11"/>
      <c r="FX174" s="10"/>
      <c r="FY174" s="11"/>
      <c r="FZ174" s="10"/>
      <c r="GA174" s="11"/>
      <c r="GB174" s="10"/>
      <c r="GC174" s="11"/>
      <c r="GD174" s="10"/>
      <c r="GE174" s="7"/>
      <c r="GF174" s="7">
        <f t="shared" si="153"/>
        <v>0</v>
      </c>
    </row>
    <row r="175" spans="1:188" ht="20.100000000000001" customHeight="1" x14ac:dyDescent="0.25">
      <c r="A175" s="14" t="s">
        <v>350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4"/>
      <c r="GF175" s="15"/>
    </row>
    <row r="176" spans="1:188" x14ac:dyDescent="0.25">
      <c r="A176" s="6"/>
      <c r="B176" s="6"/>
      <c r="C176" s="6"/>
      <c r="D176" s="6" t="s">
        <v>351</v>
      </c>
      <c r="E176" s="3" t="s">
        <v>352</v>
      </c>
      <c r="F176" s="6">
        <f>COUNTIF(U176:GD176,"e")</f>
        <v>1</v>
      </c>
      <c r="G176" s="6">
        <f>COUNTIF(U176:GD176,"z")</f>
        <v>0</v>
      </c>
      <c r="H176" s="6">
        <f>SUM(I176:Q176)</f>
        <v>24</v>
      </c>
      <c r="I176" s="6">
        <f>U176+AP176+BK176+CF176+DA176+DV176+EQ176+FL176</f>
        <v>0</v>
      </c>
      <c r="J176" s="6">
        <f>W176+AR176+BM176+CH176+DC176+DX176+ES176+FN176</f>
        <v>0</v>
      </c>
      <c r="K176" s="6">
        <f>Y176+AT176+BO176+CJ176+DE176+DZ176+EU176+FP176</f>
        <v>0</v>
      </c>
      <c r="L176" s="6">
        <f>AB176+AW176+BR176+CM176+DH176+EC176+EX176+FS176</f>
        <v>0</v>
      </c>
      <c r="M176" s="6">
        <f>AD176+AY176+BT176+CO176+DJ176+EE176+EZ176+FU176</f>
        <v>0</v>
      </c>
      <c r="N176" s="6">
        <f>AF176+BA176+BV176+CQ176+DL176+EG176+FB176+FW176</f>
        <v>0</v>
      </c>
      <c r="O176" s="6">
        <f>AH176+BC176+BX176+CS176+DN176+EI176+FD176+FY176</f>
        <v>0</v>
      </c>
      <c r="P176" s="6">
        <f>AJ176+BE176+BZ176+CU176+DP176+EK176+FF176+GA176</f>
        <v>24</v>
      </c>
      <c r="Q176" s="6">
        <f>AL176+BG176+CB176+CW176+DR176+EM176+FH176+GC176</f>
        <v>0</v>
      </c>
      <c r="R176" s="7">
        <f>AO176+BJ176+CE176+CZ176+DU176+EP176+FK176+GF176</f>
        <v>30</v>
      </c>
      <c r="S176" s="7">
        <f>AN176+BI176+CD176+CY176+DT176+EO176+FJ176+GE176</f>
        <v>30</v>
      </c>
      <c r="T176" s="7">
        <v>0</v>
      </c>
      <c r="U176" s="11"/>
      <c r="V176" s="10"/>
      <c r="W176" s="11"/>
      <c r="X176" s="10"/>
      <c r="Y176" s="11"/>
      <c r="Z176" s="10"/>
      <c r="AA176" s="7"/>
      <c r="AB176" s="11"/>
      <c r="AC176" s="10"/>
      <c r="AD176" s="11"/>
      <c r="AE176" s="10"/>
      <c r="AF176" s="11"/>
      <c r="AG176" s="10"/>
      <c r="AH176" s="11"/>
      <c r="AI176" s="10"/>
      <c r="AJ176" s="11"/>
      <c r="AK176" s="10"/>
      <c r="AL176" s="11"/>
      <c r="AM176" s="10"/>
      <c r="AN176" s="7"/>
      <c r="AO176" s="7">
        <f>AA176+AN176</f>
        <v>0</v>
      </c>
      <c r="AP176" s="11"/>
      <c r="AQ176" s="10"/>
      <c r="AR176" s="11"/>
      <c r="AS176" s="10"/>
      <c r="AT176" s="11"/>
      <c r="AU176" s="10"/>
      <c r="AV176" s="7"/>
      <c r="AW176" s="11"/>
      <c r="AX176" s="10"/>
      <c r="AY176" s="11"/>
      <c r="AZ176" s="10"/>
      <c r="BA176" s="11"/>
      <c r="BB176" s="10"/>
      <c r="BC176" s="11"/>
      <c r="BD176" s="10"/>
      <c r="BE176" s="11"/>
      <c r="BF176" s="10"/>
      <c r="BG176" s="11"/>
      <c r="BH176" s="10"/>
      <c r="BI176" s="7"/>
      <c r="BJ176" s="7">
        <f>AV176+BI176</f>
        <v>0</v>
      </c>
      <c r="BK176" s="11"/>
      <c r="BL176" s="10"/>
      <c r="BM176" s="11"/>
      <c r="BN176" s="10"/>
      <c r="BO176" s="11"/>
      <c r="BP176" s="10"/>
      <c r="BQ176" s="7"/>
      <c r="BR176" s="11"/>
      <c r="BS176" s="10"/>
      <c r="BT176" s="11"/>
      <c r="BU176" s="10"/>
      <c r="BV176" s="11"/>
      <c r="BW176" s="10"/>
      <c r="BX176" s="11"/>
      <c r="BY176" s="10"/>
      <c r="BZ176" s="11"/>
      <c r="CA176" s="10"/>
      <c r="CB176" s="11"/>
      <c r="CC176" s="10"/>
      <c r="CD176" s="7"/>
      <c r="CE176" s="7">
        <f>BQ176+CD176</f>
        <v>0</v>
      </c>
      <c r="CF176" s="11"/>
      <c r="CG176" s="10"/>
      <c r="CH176" s="11"/>
      <c r="CI176" s="10"/>
      <c r="CJ176" s="11"/>
      <c r="CK176" s="10"/>
      <c r="CL176" s="7"/>
      <c r="CM176" s="11"/>
      <c r="CN176" s="10"/>
      <c r="CO176" s="11"/>
      <c r="CP176" s="10"/>
      <c r="CQ176" s="11"/>
      <c r="CR176" s="10"/>
      <c r="CS176" s="11"/>
      <c r="CT176" s="10"/>
      <c r="CU176" s="11"/>
      <c r="CV176" s="10"/>
      <c r="CW176" s="11"/>
      <c r="CX176" s="10"/>
      <c r="CY176" s="7"/>
      <c r="CZ176" s="7">
        <f>CL176+CY176</f>
        <v>0</v>
      </c>
      <c r="DA176" s="11"/>
      <c r="DB176" s="10"/>
      <c r="DC176" s="11"/>
      <c r="DD176" s="10"/>
      <c r="DE176" s="11"/>
      <c r="DF176" s="10"/>
      <c r="DG176" s="7"/>
      <c r="DH176" s="11"/>
      <c r="DI176" s="10"/>
      <c r="DJ176" s="11"/>
      <c r="DK176" s="10"/>
      <c r="DL176" s="11"/>
      <c r="DM176" s="10"/>
      <c r="DN176" s="11"/>
      <c r="DO176" s="10"/>
      <c r="DP176" s="11"/>
      <c r="DQ176" s="10"/>
      <c r="DR176" s="11"/>
      <c r="DS176" s="10"/>
      <c r="DT176" s="7"/>
      <c r="DU176" s="7">
        <f>DG176+DT176</f>
        <v>0</v>
      </c>
      <c r="DV176" s="11"/>
      <c r="DW176" s="10"/>
      <c r="DX176" s="11"/>
      <c r="DY176" s="10"/>
      <c r="DZ176" s="11"/>
      <c r="EA176" s="10"/>
      <c r="EB176" s="7"/>
      <c r="EC176" s="11"/>
      <c r="ED176" s="10"/>
      <c r="EE176" s="11"/>
      <c r="EF176" s="10"/>
      <c r="EG176" s="11"/>
      <c r="EH176" s="10"/>
      <c r="EI176" s="11"/>
      <c r="EJ176" s="10"/>
      <c r="EK176" s="11">
        <v>24</v>
      </c>
      <c r="EL176" s="10" t="s">
        <v>69</v>
      </c>
      <c r="EM176" s="11"/>
      <c r="EN176" s="10"/>
      <c r="EO176" s="7">
        <v>30</v>
      </c>
      <c r="EP176" s="7">
        <f>EB176+EO176</f>
        <v>30</v>
      </c>
      <c r="EQ176" s="11"/>
      <c r="ER176" s="10"/>
      <c r="ES176" s="11"/>
      <c r="ET176" s="10"/>
      <c r="EU176" s="11"/>
      <c r="EV176" s="10"/>
      <c r="EW176" s="7"/>
      <c r="EX176" s="11"/>
      <c r="EY176" s="10"/>
      <c r="EZ176" s="11"/>
      <c r="FA176" s="10"/>
      <c r="FB176" s="11"/>
      <c r="FC176" s="10"/>
      <c r="FD176" s="11"/>
      <c r="FE176" s="10"/>
      <c r="FF176" s="11"/>
      <c r="FG176" s="10"/>
      <c r="FH176" s="11"/>
      <c r="FI176" s="10"/>
      <c r="FJ176" s="7"/>
      <c r="FK176" s="7">
        <f>EW176+FJ176</f>
        <v>0</v>
      </c>
      <c r="FL176" s="11"/>
      <c r="FM176" s="10"/>
      <c r="FN176" s="11"/>
      <c r="FO176" s="10"/>
      <c r="FP176" s="11"/>
      <c r="FQ176" s="10"/>
      <c r="FR176" s="7"/>
      <c r="FS176" s="11"/>
      <c r="FT176" s="10"/>
      <c r="FU176" s="11"/>
      <c r="FV176" s="10"/>
      <c r="FW176" s="11"/>
      <c r="FX176" s="10"/>
      <c r="FY176" s="11"/>
      <c r="FZ176" s="10"/>
      <c r="GA176" s="11"/>
      <c r="GB176" s="10"/>
      <c r="GC176" s="11"/>
      <c r="GD176" s="10"/>
      <c r="GE176" s="7"/>
      <c r="GF176" s="7">
        <f>FR176+GE176</f>
        <v>0</v>
      </c>
    </row>
    <row r="177" spans="1:188" ht="15.9" customHeight="1" x14ac:dyDescent="0.25">
      <c r="A177" s="6"/>
      <c r="B177" s="6"/>
      <c r="C177" s="6"/>
      <c r="D177" s="6"/>
      <c r="E177" s="6" t="s">
        <v>77</v>
      </c>
      <c r="F177" s="6">
        <f t="shared" ref="F177:AK177" si="154">SUM(F176:F176)</f>
        <v>1</v>
      </c>
      <c r="G177" s="6">
        <f t="shared" si="154"/>
        <v>0</v>
      </c>
      <c r="H177" s="6">
        <f t="shared" si="154"/>
        <v>24</v>
      </c>
      <c r="I177" s="6">
        <f t="shared" si="154"/>
        <v>0</v>
      </c>
      <c r="J177" s="6">
        <f t="shared" si="154"/>
        <v>0</v>
      </c>
      <c r="K177" s="6">
        <f t="shared" si="154"/>
        <v>0</v>
      </c>
      <c r="L177" s="6">
        <f t="shared" si="154"/>
        <v>0</v>
      </c>
      <c r="M177" s="6">
        <f t="shared" si="154"/>
        <v>0</v>
      </c>
      <c r="N177" s="6">
        <f t="shared" si="154"/>
        <v>0</v>
      </c>
      <c r="O177" s="6">
        <f t="shared" si="154"/>
        <v>0</v>
      </c>
      <c r="P177" s="6">
        <f t="shared" si="154"/>
        <v>24</v>
      </c>
      <c r="Q177" s="6">
        <f t="shared" si="154"/>
        <v>0</v>
      </c>
      <c r="R177" s="7">
        <f t="shared" si="154"/>
        <v>30</v>
      </c>
      <c r="S177" s="7">
        <f t="shared" si="154"/>
        <v>30</v>
      </c>
      <c r="T177" s="7">
        <f t="shared" si="154"/>
        <v>0</v>
      </c>
      <c r="U177" s="11">
        <f t="shared" si="154"/>
        <v>0</v>
      </c>
      <c r="V177" s="10">
        <f t="shared" si="154"/>
        <v>0</v>
      </c>
      <c r="W177" s="11">
        <f t="shared" si="154"/>
        <v>0</v>
      </c>
      <c r="X177" s="10">
        <f t="shared" si="154"/>
        <v>0</v>
      </c>
      <c r="Y177" s="11">
        <f t="shared" si="154"/>
        <v>0</v>
      </c>
      <c r="Z177" s="10">
        <f t="shared" si="154"/>
        <v>0</v>
      </c>
      <c r="AA177" s="7">
        <f t="shared" si="154"/>
        <v>0</v>
      </c>
      <c r="AB177" s="11">
        <f t="shared" si="154"/>
        <v>0</v>
      </c>
      <c r="AC177" s="10">
        <f t="shared" si="154"/>
        <v>0</v>
      </c>
      <c r="AD177" s="11">
        <f t="shared" si="154"/>
        <v>0</v>
      </c>
      <c r="AE177" s="10">
        <f t="shared" si="154"/>
        <v>0</v>
      </c>
      <c r="AF177" s="11">
        <f t="shared" si="154"/>
        <v>0</v>
      </c>
      <c r="AG177" s="10">
        <f t="shared" si="154"/>
        <v>0</v>
      </c>
      <c r="AH177" s="11">
        <f t="shared" si="154"/>
        <v>0</v>
      </c>
      <c r="AI177" s="10">
        <f t="shared" si="154"/>
        <v>0</v>
      </c>
      <c r="AJ177" s="11">
        <f t="shared" si="154"/>
        <v>0</v>
      </c>
      <c r="AK177" s="10">
        <f t="shared" si="154"/>
        <v>0</v>
      </c>
      <c r="AL177" s="11">
        <f t="shared" ref="AL177:BQ177" si="155">SUM(AL176:AL176)</f>
        <v>0</v>
      </c>
      <c r="AM177" s="10">
        <f t="shared" si="155"/>
        <v>0</v>
      </c>
      <c r="AN177" s="7">
        <f t="shared" si="155"/>
        <v>0</v>
      </c>
      <c r="AO177" s="7">
        <f t="shared" si="155"/>
        <v>0</v>
      </c>
      <c r="AP177" s="11">
        <f t="shared" si="155"/>
        <v>0</v>
      </c>
      <c r="AQ177" s="10">
        <f t="shared" si="155"/>
        <v>0</v>
      </c>
      <c r="AR177" s="11">
        <f t="shared" si="155"/>
        <v>0</v>
      </c>
      <c r="AS177" s="10">
        <f t="shared" si="155"/>
        <v>0</v>
      </c>
      <c r="AT177" s="11">
        <f t="shared" si="155"/>
        <v>0</v>
      </c>
      <c r="AU177" s="10">
        <f t="shared" si="155"/>
        <v>0</v>
      </c>
      <c r="AV177" s="7">
        <f t="shared" si="155"/>
        <v>0</v>
      </c>
      <c r="AW177" s="11">
        <f t="shared" si="155"/>
        <v>0</v>
      </c>
      <c r="AX177" s="10">
        <f t="shared" si="155"/>
        <v>0</v>
      </c>
      <c r="AY177" s="11">
        <f t="shared" si="155"/>
        <v>0</v>
      </c>
      <c r="AZ177" s="10">
        <f t="shared" si="155"/>
        <v>0</v>
      </c>
      <c r="BA177" s="11">
        <f t="shared" si="155"/>
        <v>0</v>
      </c>
      <c r="BB177" s="10">
        <f t="shared" si="155"/>
        <v>0</v>
      </c>
      <c r="BC177" s="11">
        <f t="shared" si="155"/>
        <v>0</v>
      </c>
      <c r="BD177" s="10">
        <f t="shared" si="155"/>
        <v>0</v>
      </c>
      <c r="BE177" s="11">
        <f t="shared" si="155"/>
        <v>0</v>
      </c>
      <c r="BF177" s="10">
        <f t="shared" si="155"/>
        <v>0</v>
      </c>
      <c r="BG177" s="11">
        <f t="shared" si="155"/>
        <v>0</v>
      </c>
      <c r="BH177" s="10">
        <f t="shared" si="155"/>
        <v>0</v>
      </c>
      <c r="BI177" s="7">
        <f t="shared" si="155"/>
        <v>0</v>
      </c>
      <c r="BJ177" s="7">
        <f t="shared" si="155"/>
        <v>0</v>
      </c>
      <c r="BK177" s="11">
        <f t="shared" si="155"/>
        <v>0</v>
      </c>
      <c r="BL177" s="10">
        <f t="shared" si="155"/>
        <v>0</v>
      </c>
      <c r="BM177" s="11">
        <f t="shared" si="155"/>
        <v>0</v>
      </c>
      <c r="BN177" s="10">
        <f t="shared" si="155"/>
        <v>0</v>
      </c>
      <c r="BO177" s="11">
        <f t="shared" si="155"/>
        <v>0</v>
      </c>
      <c r="BP177" s="10">
        <f t="shared" si="155"/>
        <v>0</v>
      </c>
      <c r="BQ177" s="7">
        <f t="shared" si="155"/>
        <v>0</v>
      </c>
      <c r="BR177" s="11">
        <f t="shared" ref="BR177:CW177" si="156">SUM(BR176:BR176)</f>
        <v>0</v>
      </c>
      <c r="BS177" s="10">
        <f t="shared" si="156"/>
        <v>0</v>
      </c>
      <c r="BT177" s="11">
        <f t="shared" si="156"/>
        <v>0</v>
      </c>
      <c r="BU177" s="10">
        <f t="shared" si="156"/>
        <v>0</v>
      </c>
      <c r="BV177" s="11">
        <f t="shared" si="156"/>
        <v>0</v>
      </c>
      <c r="BW177" s="10">
        <f t="shared" si="156"/>
        <v>0</v>
      </c>
      <c r="BX177" s="11">
        <f t="shared" si="156"/>
        <v>0</v>
      </c>
      <c r="BY177" s="10">
        <f t="shared" si="156"/>
        <v>0</v>
      </c>
      <c r="BZ177" s="11">
        <f t="shared" si="156"/>
        <v>0</v>
      </c>
      <c r="CA177" s="10">
        <f t="shared" si="156"/>
        <v>0</v>
      </c>
      <c r="CB177" s="11">
        <f t="shared" si="156"/>
        <v>0</v>
      </c>
      <c r="CC177" s="10">
        <f t="shared" si="156"/>
        <v>0</v>
      </c>
      <c r="CD177" s="7">
        <f t="shared" si="156"/>
        <v>0</v>
      </c>
      <c r="CE177" s="7">
        <f t="shared" si="156"/>
        <v>0</v>
      </c>
      <c r="CF177" s="11">
        <f t="shared" si="156"/>
        <v>0</v>
      </c>
      <c r="CG177" s="10">
        <f t="shared" si="156"/>
        <v>0</v>
      </c>
      <c r="CH177" s="11">
        <f t="shared" si="156"/>
        <v>0</v>
      </c>
      <c r="CI177" s="10">
        <f t="shared" si="156"/>
        <v>0</v>
      </c>
      <c r="CJ177" s="11">
        <f t="shared" si="156"/>
        <v>0</v>
      </c>
      <c r="CK177" s="10">
        <f t="shared" si="156"/>
        <v>0</v>
      </c>
      <c r="CL177" s="7">
        <f t="shared" si="156"/>
        <v>0</v>
      </c>
      <c r="CM177" s="11">
        <f t="shared" si="156"/>
        <v>0</v>
      </c>
      <c r="CN177" s="10">
        <f t="shared" si="156"/>
        <v>0</v>
      </c>
      <c r="CO177" s="11">
        <f t="shared" si="156"/>
        <v>0</v>
      </c>
      <c r="CP177" s="10">
        <f t="shared" si="156"/>
        <v>0</v>
      </c>
      <c r="CQ177" s="11">
        <f t="shared" si="156"/>
        <v>0</v>
      </c>
      <c r="CR177" s="10">
        <f t="shared" si="156"/>
        <v>0</v>
      </c>
      <c r="CS177" s="11">
        <f t="shared" si="156"/>
        <v>0</v>
      </c>
      <c r="CT177" s="10">
        <f t="shared" si="156"/>
        <v>0</v>
      </c>
      <c r="CU177" s="11">
        <f t="shared" si="156"/>
        <v>0</v>
      </c>
      <c r="CV177" s="10">
        <f t="shared" si="156"/>
        <v>0</v>
      </c>
      <c r="CW177" s="11">
        <f t="shared" si="156"/>
        <v>0</v>
      </c>
      <c r="CX177" s="10">
        <f t="shared" ref="CX177:EC177" si="157">SUM(CX176:CX176)</f>
        <v>0</v>
      </c>
      <c r="CY177" s="7">
        <f t="shared" si="157"/>
        <v>0</v>
      </c>
      <c r="CZ177" s="7">
        <f t="shared" si="157"/>
        <v>0</v>
      </c>
      <c r="DA177" s="11">
        <f t="shared" si="157"/>
        <v>0</v>
      </c>
      <c r="DB177" s="10">
        <f t="shared" si="157"/>
        <v>0</v>
      </c>
      <c r="DC177" s="11">
        <f t="shared" si="157"/>
        <v>0</v>
      </c>
      <c r="DD177" s="10">
        <f t="shared" si="157"/>
        <v>0</v>
      </c>
      <c r="DE177" s="11">
        <f t="shared" si="157"/>
        <v>0</v>
      </c>
      <c r="DF177" s="10">
        <f t="shared" si="157"/>
        <v>0</v>
      </c>
      <c r="DG177" s="7">
        <f t="shared" si="157"/>
        <v>0</v>
      </c>
      <c r="DH177" s="11">
        <f t="shared" si="157"/>
        <v>0</v>
      </c>
      <c r="DI177" s="10">
        <f t="shared" si="157"/>
        <v>0</v>
      </c>
      <c r="DJ177" s="11">
        <f t="shared" si="157"/>
        <v>0</v>
      </c>
      <c r="DK177" s="10">
        <f t="shared" si="157"/>
        <v>0</v>
      </c>
      <c r="DL177" s="11">
        <f t="shared" si="157"/>
        <v>0</v>
      </c>
      <c r="DM177" s="10">
        <f t="shared" si="157"/>
        <v>0</v>
      </c>
      <c r="DN177" s="11">
        <f t="shared" si="157"/>
        <v>0</v>
      </c>
      <c r="DO177" s="10">
        <f t="shared" si="157"/>
        <v>0</v>
      </c>
      <c r="DP177" s="11">
        <f t="shared" si="157"/>
        <v>0</v>
      </c>
      <c r="DQ177" s="10">
        <f t="shared" si="157"/>
        <v>0</v>
      </c>
      <c r="DR177" s="11">
        <f t="shared" si="157"/>
        <v>0</v>
      </c>
      <c r="DS177" s="10">
        <f t="shared" si="157"/>
        <v>0</v>
      </c>
      <c r="DT177" s="7">
        <f t="shared" si="157"/>
        <v>0</v>
      </c>
      <c r="DU177" s="7">
        <f t="shared" si="157"/>
        <v>0</v>
      </c>
      <c r="DV177" s="11">
        <f t="shared" si="157"/>
        <v>0</v>
      </c>
      <c r="DW177" s="10">
        <f t="shared" si="157"/>
        <v>0</v>
      </c>
      <c r="DX177" s="11">
        <f t="shared" si="157"/>
        <v>0</v>
      </c>
      <c r="DY177" s="10">
        <f t="shared" si="157"/>
        <v>0</v>
      </c>
      <c r="DZ177" s="11">
        <f t="shared" si="157"/>
        <v>0</v>
      </c>
      <c r="EA177" s="10">
        <f t="shared" si="157"/>
        <v>0</v>
      </c>
      <c r="EB177" s="7">
        <f t="shared" si="157"/>
        <v>0</v>
      </c>
      <c r="EC177" s="11">
        <f t="shared" si="157"/>
        <v>0</v>
      </c>
      <c r="ED177" s="10">
        <f t="shared" ref="ED177:FI177" si="158">SUM(ED176:ED176)</f>
        <v>0</v>
      </c>
      <c r="EE177" s="11">
        <f t="shared" si="158"/>
        <v>0</v>
      </c>
      <c r="EF177" s="10">
        <f t="shared" si="158"/>
        <v>0</v>
      </c>
      <c r="EG177" s="11">
        <f t="shared" si="158"/>
        <v>0</v>
      </c>
      <c r="EH177" s="10">
        <f t="shared" si="158"/>
        <v>0</v>
      </c>
      <c r="EI177" s="11">
        <f t="shared" si="158"/>
        <v>0</v>
      </c>
      <c r="EJ177" s="10">
        <f t="shared" si="158"/>
        <v>0</v>
      </c>
      <c r="EK177" s="11">
        <f t="shared" si="158"/>
        <v>24</v>
      </c>
      <c r="EL177" s="10">
        <f t="shared" si="158"/>
        <v>0</v>
      </c>
      <c r="EM177" s="11">
        <f t="shared" si="158"/>
        <v>0</v>
      </c>
      <c r="EN177" s="10">
        <f t="shared" si="158"/>
        <v>0</v>
      </c>
      <c r="EO177" s="7">
        <f t="shared" si="158"/>
        <v>30</v>
      </c>
      <c r="EP177" s="7">
        <f t="shared" si="158"/>
        <v>30</v>
      </c>
      <c r="EQ177" s="11">
        <f t="shared" si="158"/>
        <v>0</v>
      </c>
      <c r="ER177" s="10">
        <f t="shared" si="158"/>
        <v>0</v>
      </c>
      <c r="ES177" s="11">
        <f t="shared" si="158"/>
        <v>0</v>
      </c>
      <c r="ET177" s="10">
        <f t="shared" si="158"/>
        <v>0</v>
      </c>
      <c r="EU177" s="11">
        <f t="shared" si="158"/>
        <v>0</v>
      </c>
      <c r="EV177" s="10">
        <f t="shared" si="158"/>
        <v>0</v>
      </c>
      <c r="EW177" s="7">
        <f t="shared" si="158"/>
        <v>0</v>
      </c>
      <c r="EX177" s="11">
        <f t="shared" si="158"/>
        <v>0</v>
      </c>
      <c r="EY177" s="10">
        <f t="shared" si="158"/>
        <v>0</v>
      </c>
      <c r="EZ177" s="11">
        <f t="shared" si="158"/>
        <v>0</v>
      </c>
      <c r="FA177" s="10">
        <f t="shared" si="158"/>
        <v>0</v>
      </c>
      <c r="FB177" s="11">
        <f t="shared" si="158"/>
        <v>0</v>
      </c>
      <c r="FC177" s="10">
        <f t="shared" si="158"/>
        <v>0</v>
      </c>
      <c r="FD177" s="11">
        <f t="shared" si="158"/>
        <v>0</v>
      </c>
      <c r="FE177" s="10">
        <f t="shared" si="158"/>
        <v>0</v>
      </c>
      <c r="FF177" s="11">
        <f t="shared" si="158"/>
        <v>0</v>
      </c>
      <c r="FG177" s="10">
        <f t="shared" si="158"/>
        <v>0</v>
      </c>
      <c r="FH177" s="11">
        <f t="shared" si="158"/>
        <v>0</v>
      </c>
      <c r="FI177" s="10">
        <f t="shared" si="158"/>
        <v>0</v>
      </c>
      <c r="FJ177" s="7">
        <f t="shared" ref="FJ177:GF177" si="159">SUM(FJ176:FJ176)</f>
        <v>0</v>
      </c>
      <c r="FK177" s="7">
        <f t="shared" si="159"/>
        <v>0</v>
      </c>
      <c r="FL177" s="11">
        <f t="shared" si="159"/>
        <v>0</v>
      </c>
      <c r="FM177" s="10">
        <f t="shared" si="159"/>
        <v>0</v>
      </c>
      <c r="FN177" s="11">
        <f t="shared" si="159"/>
        <v>0</v>
      </c>
      <c r="FO177" s="10">
        <f t="shared" si="159"/>
        <v>0</v>
      </c>
      <c r="FP177" s="11">
        <f t="shared" si="159"/>
        <v>0</v>
      </c>
      <c r="FQ177" s="10">
        <f t="shared" si="159"/>
        <v>0</v>
      </c>
      <c r="FR177" s="7">
        <f t="shared" si="159"/>
        <v>0</v>
      </c>
      <c r="FS177" s="11">
        <f t="shared" si="159"/>
        <v>0</v>
      </c>
      <c r="FT177" s="10">
        <f t="shared" si="159"/>
        <v>0</v>
      </c>
      <c r="FU177" s="11">
        <f t="shared" si="159"/>
        <v>0</v>
      </c>
      <c r="FV177" s="10">
        <f t="shared" si="159"/>
        <v>0</v>
      </c>
      <c r="FW177" s="11">
        <f t="shared" si="159"/>
        <v>0</v>
      </c>
      <c r="FX177" s="10">
        <f t="shared" si="159"/>
        <v>0</v>
      </c>
      <c r="FY177" s="11">
        <f t="shared" si="159"/>
        <v>0</v>
      </c>
      <c r="FZ177" s="10">
        <f t="shared" si="159"/>
        <v>0</v>
      </c>
      <c r="GA177" s="11">
        <f t="shared" si="159"/>
        <v>0</v>
      </c>
      <c r="GB177" s="10">
        <f t="shared" si="159"/>
        <v>0</v>
      </c>
      <c r="GC177" s="11">
        <f t="shared" si="159"/>
        <v>0</v>
      </c>
      <c r="GD177" s="10">
        <f t="shared" si="159"/>
        <v>0</v>
      </c>
      <c r="GE177" s="7">
        <f t="shared" si="159"/>
        <v>0</v>
      </c>
      <c r="GF177" s="7">
        <f t="shared" si="159"/>
        <v>0</v>
      </c>
    </row>
    <row r="178" spans="1:188" ht="20.100000000000001" customHeight="1" x14ac:dyDescent="0.25">
      <c r="A178" s="14" t="s">
        <v>353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4"/>
      <c r="GF178" s="15"/>
    </row>
    <row r="179" spans="1:188" x14ac:dyDescent="0.25">
      <c r="A179" s="6"/>
      <c r="B179" s="6"/>
      <c r="C179" s="6"/>
      <c r="D179" s="6" t="s">
        <v>354</v>
      </c>
      <c r="E179" s="3" t="s">
        <v>355</v>
      </c>
      <c r="F179" s="6">
        <f>COUNTIF(U179:GD179,"e")</f>
        <v>0</v>
      </c>
      <c r="G179" s="6">
        <f>COUNTIF(U179:GD179,"z")</f>
        <v>1</v>
      </c>
      <c r="H179" s="6">
        <f>SUM(I179:Q179)</f>
        <v>0</v>
      </c>
      <c r="I179" s="6">
        <f>U179+AP179+BK179+CF179+DA179+DV179+EQ179+FL179</f>
        <v>0</v>
      </c>
      <c r="J179" s="6">
        <f>W179+AR179+BM179+CH179+DC179+DX179+ES179+FN179</f>
        <v>0</v>
      </c>
      <c r="K179" s="6">
        <f>Y179+AT179+BO179+CJ179+DE179+DZ179+EU179+FP179</f>
        <v>0</v>
      </c>
      <c r="L179" s="6">
        <f>AB179+AW179+BR179+CM179+DH179+EC179+EX179+FS179</f>
        <v>0</v>
      </c>
      <c r="M179" s="6">
        <f>AD179+AY179+BT179+CO179+DJ179+EE179+EZ179+FU179</f>
        <v>0</v>
      </c>
      <c r="N179" s="6">
        <f>AF179+BA179+BV179+CQ179+DL179+EG179+FB179+FW179</f>
        <v>0</v>
      </c>
      <c r="O179" s="6">
        <f>AH179+BC179+BX179+CS179+DN179+EI179+FD179+FY179</f>
        <v>0</v>
      </c>
      <c r="P179" s="6">
        <f>AJ179+BE179+BZ179+CU179+DP179+EK179+FF179+GA179</f>
        <v>0</v>
      </c>
      <c r="Q179" s="6">
        <f>AL179+BG179+CB179+CW179+DR179+EM179+FH179+GC179</f>
        <v>0</v>
      </c>
      <c r="R179" s="7">
        <f>AO179+BJ179+CE179+CZ179+DU179+EP179+FK179+GF179</f>
        <v>0</v>
      </c>
      <c r="S179" s="7">
        <f>AN179+BI179+CD179+CY179+DT179+EO179+FJ179+GE179</f>
        <v>0</v>
      </c>
      <c r="T179" s="7">
        <v>0</v>
      </c>
      <c r="U179" s="11"/>
      <c r="V179" s="10"/>
      <c r="W179" s="11"/>
      <c r="X179" s="10"/>
      <c r="Y179" s="11"/>
      <c r="Z179" s="10"/>
      <c r="AA179" s="7"/>
      <c r="AB179" s="11">
        <v>0</v>
      </c>
      <c r="AC179" s="10" t="s">
        <v>60</v>
      </c>
      <c r="AD179" s="11"/>
      <c r="AE179" s="10"/>
      <c r="AF179" s="11"/>
      <c r="AG179" s="10"/>
      <c r="AH179" s="11"/>
      <c r="AI179" s="10"/>
      <c r="AJ179" s="11"/>
      <c r="AK179" s="10"/>
      <c r="AL179" s="11"/>
      <c r="AM179" s="10"/>
      <c r="AN179" s="7">
        <v>0</v>
      </c>
      <c r="AO179" s="7">
        <f>AA179+AN179</f>
        <v>0</v>
      </c>
      <c r="AP179" s="11"/>
      <c r="AQ179" s="10"/>
      <c r="AR179" s="11"/>
      <c r="AS179" s="10"/>
      <c r="AT179" s="11"/>
      <c r="AU179" s="10"/>
      <c r="AV179" s="7"/>
      <c r="AW179" s="11"/>
      <c r="AX179" s="10"/>
      <c r="AY179" s="11"/>
      <c r="AZ179" s="10"/>
      <c r="BA179" s="11"/>
      <c r="BB179" s="10"/>
      <c r="BC179" s="11"/>
      <c r="BD179" s="10"/>
      <c r="BE179" s="11"/>
      <c r="BF179" s="10"/>
      <c r="BG179" s="11"/>
      <c r="BH179" s="10"/>
      <c r="BI179" s="7"/>
      <c r="BJ179" s="7">
        <f>AV179+BI179</f>
        <v>0</v>
      </c>
      <c r="BK179" s="11"/>
      <c r="BL179" s="10"/>
      <c r="BM179" s="11"/>
      <c r="BN179" s="10"/>
      <c r="BO179" s="11"/>
      <c r="BP179" s="10"/>
      <c r="BQ179" s="7"/>
      <c r="BR179" s="11"/>
      <c r="BS179" s="10"/>
      <c r="BT179" s="11"/>
      <c r="BU179" s="10"/>
      <c r="BV179" s="11"/>
      <c r="BW179" s="10"/>
      <c r="BX179" s="11"/>
      <c r="BY179" s="10"/>
      <c r="BZ179" s="11"/>
      <c r="CA179" s="10"/>
      <c r="CB179" s="11"/>
      <c r="CC179" s="10"/>
      <c r="CD179" s="7"/>
      <c r="CE179" s="7">
        <f>BQ179+CD179</f>
        <v>0</v>
      </c>
      <c r="CF179" s="11"/>
      <c r="CG179" s="10"/>
      <c r="CH179" s="11"/>
      <c r="CI179" s="10"/>
      <c r="CJ179" s="11"/>
      <c r="CK179" s="10"/>
      <c r="CL179" s="7"/>
      <c r="CM179" s="11"/>
      <c r="CN179" s="10"/>
      <c r="CO179" s="11"/>
      <c r="CP179" s="10"/>
      <c r="CQ179" s="11"/>
      <c r="CR179" s="10"/>
      <c r="CS179" s="11"/>
      <c r="CT179" s="10"/>
      <c r="CU179" s="11"/>
      <c r="CV179" s="10"/>
      <c r="CW179" s="11"/>
      <c r="CX179" s="10"/>
      <c r="CY179" s="7"/>
      <c r="CZ179" s="7">
        <f>CL179+CY179</f>
        <v>0</v>
      </c>
      <c r="DA179" s="11"/>
      <c r="DB179" s="10"/>
      <c r="DC179" s="11"/>
      <c r="DD179" s="10"/>
      <c r="DE179" s="11"/>
      <c r="DF179" s="10"/>
      <c r="DG179" s="7"/>
      <c r="DH179" s="11"/>
      <c r="DI179" s="10"/>
      <c r="DJ179" s="11"/>
      <c r="DK179" s="10"/>
      <c r="DL179" s="11"/>
      <c r="DM179" s="10"/>
      <c r="DN179" s="11"/>
      <c r="DO179" s="10"/>
      <c r="DP179" s="11"/>
      <c r="DQ179" s="10"/>
      <c r="DR179" s="11"/>
      <c r="DS179" s="10"/>
      <c r="DT179" s="7"/>
      <c r="DU179" s="7">
        <f>DG179+DT179</f>
        <v>0</v>
      </c>
      <c r="DV179" s="11"/>
      <c r="DW179" s="10"/>
      <c r="DX179" s="11"/>
      <c r="DY179" s="10"/>
      <c r="DZ179" s="11"/>
      <c r="EA179" s="10"/>
      <c r="EB179" s="7"/>
      <c r="EC179" s="11"/>
      <c r="ED179" s="10"/>
      <c r="EE179" s="11"/>
      <c r="EF179" s="10"/>
      <c r="EG179" s="11"/>
      <c r="EH179" s="10"/>
      <c r="EI179" s="11"/>
      <c r="EJ179" s="10"/>
      <c r="EK179" s="11"/>
      <c r="EL179" s="10"/>
      <c r="EM179" s="11"/>
      <c r="EN179" s="10"/>
      <c r="EO179" s="7"/>
      <c r="EP179" s="7">
        <f>EB179+EO179</f>
        <v>0</v>
      </c>
      <c r="EQ179" s="11"/>
      <c r="ER179" s="10"/>
      <c r="ES179" s="11"/>
      <c r="ET179" s="10"/>
      <c r="EU179" s="11"/>
      <c r="EV179" s="10"/>
      <c r="EW179" s="7"/>
      <c r="EX179" s="11"/>
      <c r="EY179" s="10"/>
      <c r="EZ179" s="11"/>
      <c r="FA179" s="10"/>
      <c r="FB179" s="11"/>
      <c r="FC179" s="10"/>
      <c r="FD179" s="11"/>
      <c r="FE179" s="10"/>
      <c r="FF179" s="11"/>
      <c r="FG179" s="10"/>
      <c r="FH179" s="11"/>
      <c r="FI179" s="10"/>
      <c r="FJ179" s="7"/>
      <c r="FK179" s="7">
        <f>EW179+FJ179</f>
        <v>0</v>
      </c>
      <c r="FL179" s="11"/>
      <c r="FM179" s="10"/>
      <c r="FN179" s="11"/>
      <c r="FO179" s="10"/>
      <c r="FP179" s="11"/>
      <c r="FQ179" s="10"/>
      <c r="FR179" s="7"/>
      <c r="FS179" s="11"/>
      <c r="FT179" s="10"/>
      <c r="FU179" s="11"/>
      <c r="FV179" s="10"/>
      <c r="FW179" s="11"/>
      <c r="FX179" s="10"/>
      <c r="FY179" s="11"/>
      <c r="FZ179" s="10"/>
      <c r="GA179" s="11"/>
      <c r="GB179" s="10"/>
      <c r="GC179" s="11"/>
      <c r="GD179" s="10"/>
      <c r="GE179" s="7"/>
      <c r="GF179" s="7">
        <f>FR179+GE179</f>
        <v>0</v>
      </c>
    </row>
    <row r="180" spans="1:188" ht="15.9" customHeight="1" x14ac:dyDescent="0.25">
      <c r="A180" s="6"/>
      <c r="B180" s="6"/>
      <c r="C180" s="6"/>
      <c r="D180" s="6"/>
      <c r="E180" s="6" t="s">
        <v>77</v>
      </c>
      <c r="F180" s="6">
        <f t="shared" ref="F180:AK180" si="160">SUM(F179:F179)</f>
        <v>0</v>
      </c>
      <c r="G180" s="6">
        <f t="shared" si="160"/>
        <v>1</v>
      </c>
      <c r="H180" s="6">
        <f t="shared" si="160"/>
        <v>0</v>
      </c>
      <c r="I180" s="6">
        <f t="shared" si="160"/>
        <v>0</v>
      </c>
      <c r="J180" s="6">
        <f t="shared" si="160"/>
        <v>0</v>
      </c>
      <c r="K180" s="6">
        <f t="shared" si="160"/>
        <v>0</v>
      </c>
      <c r="L180" s="6">
        <f t="shared" si="160"/>
        <v>0</v>
      </c>
      <c r="M180" s="6">
        <f t="shared" si="160"/>
        <v>0</v>
      </c>
      <c r="N180" s="6">
        <f t="shared" si="160"/>
        <v>0</v>
      </c>
      <c r="O180" s="6">
        <f t="shared" si="160"/>
        <v>0</v>
      </c>
      <c r="P180" s="6">
        <f t="shared" si="160"/>
        <v>0</v>
      </c>
      <c r="Q180" s="6">
        <f t="shared" si="160"/>
        <v>0</v>
      </c>
      <c r="R180" s="7">
        <f t="shared" si="160"/>
        <v>0</v>
      </c>
      <c r="S180" s="7">
        <f t="shared" si="160"/>
        <v>0</v>
      </c>
      <c r="T180" s="7">
        <f t="shared" si="160"/>
        <v>0</v>
      </c>
      <c r="U180" s="11">
        <f t="shared" si="160"/>
        <v>0</v>
      </c>
      <c r="V180" s="10">
        <f t="shared" si="160"/>
        <v>0</v>
      </c>
      <c r="W180" s="11">
        <f t="shared" si="160"/>
        <v>0</v>
      </c>
      <c r="X180" s="10">
        <f t="shared" si="160"/>
        <v>0</v>
      </c>
      <c r="Y180" s="11">
        <f t="shared" si="160"/>
        <v>0</v>
      </c>
      <c r="Z180" s="10">
        <f t="shared" si="160"/>
        <v>0</v>
      </c>
      <c r="AA180" s="7">
        <f t="shared" si="160"/>
        <v>0</v>
      </c>
      <c r="AB180" s="11">
        <f t="shared" si="160"/>
        <v>0</v>
      </c>
      <c r="AC180" s="10">
        <f t="shared" si="160"/>
        <v>0</v>
      </c>
      <c r="AD180" s="11">
        <f t="shared" si="160"/>
        <v>0</v>
      </c>
      <c r="AE180" s="10">
        <f t="shared" si="160"/>
        <v>0</v>
      </c>
      <c r="AF180" s="11">
        <f t="shared" si="160"/>
        <v>0</v>
      </c>
      <c r="AG180" s="10">
        <f t="shared" si="160"/>
        <v>0</v>
      </c>
      <c r="AH180" s="11">
        <f t="shared" si="160"/>
        <v>0</v>
      </c>
      <c r="AI180" s="10">
        <f t="shared" si="160"/>
        <v>0</v>
      </c>
      <c r="AJ180" s="11">
        <f t="shared" si="160"/>
        <v>0</v>
      </c>
      <c r="AK180" s="10">
        <f t="shared" si="160"/>
        <v>0</v>
      </c>
      <c r="AL180" s="11">
        <f t="shared" ref="AL180:BQ180" si="161">SUM(AL179:AL179)</f>
        <v>0</v>
      </c>
      <c r="AM180" s="10">
        <f t="shared" si="161"/>
        <v>0</v>
      </c>
      <c r="AN180" s="7">
        <f t="shared" si="161"/>
        <v>0</v>
      </c>
      <c r="AO180" s="7">
        <f t="shared" si="161"/>
        <v>0</v>
      </c>
      <c r="AP180" s="11">
        <f t="shared" si="161"/>
        <v>0</v>
      </c>
      <c r="AQ180" s="10">
        <f t="shared" si="161"/>
        <v>0</v>
      </c>
      <c r="AR180" s="11">
        <f t="shared" si="161"/>
        <v>0</v>
      </c>
      <c r="AS180" s="10">
        <f t="shared" si="161"/>
        <v>0</v>
      </c>
      <c r="AT180" s="11">
        <f t="shared" si="161"/>
        <v>0</v>
      </c>
      <c r="AU180" s="10">
        <f t="shared" si="161"/>
        <v>0</v>
      </c>
      <c r="AV180" s="7">
        <f t="shared" si="161"/>
        <v>0</v>
      </c>
      <c r="AW180" s="11">
        <f t="shared" si="161"/>
        <v>0</v>
      </c>
      <c r="AX180" s="10">
        <f t="shared" si="161"/>
        <v>0</v>
      </c>
      <c r="AY180" s="11">
        <f t="shared" si="161"/>
        <v>0</v>
      </c>
      <c r="AZ180" s="10">
        <f t="shared" si="161"/>
        <v>0</v>
      </c>
      <c r="BA180" s="11">
        <f t="shared" si="161"/>
        <v>0</v>
      </c>
      <c r="BB180" s="10">
        <f t="shared" si="161"/>
        <v>0</v>
      </c>
      <c r="BC180" s="11">
        <f t="shared" si="161"/>
        <v>0</v>
      </c>
      <c r="BD180" s="10">
        <f t="shared" si="161"/>
        <v>0</v>
      </c>
      <c r="BE180" s="11">
        <f t="shared" si="161"/>
        <v>0</v>
      </c>
      <c r="BF180" s="10">
        <f t="shared" si="161"/>
        <v>0</v>
      </c>
      <c r="BG180" s="11">
        <f t="shared" si="161"/>
        <v>0</v>
      </c>
      <c r="BH180" s="10">
        <f t="shared" si="161"/>
        <v>0</v>
      </c>
      <c r="BI180" s="7">
        <f t="shared" si="161"/>
        <v>0</v>
      </c>
      <c r="BJ180" s="7">
        <f t="shared" si="161"/>
        <v>0</v>
      </c>
      <c r="BK180" s="11">
        <f t="shared" si="161"/>
        <v>0</v>
      </c>
      <c r="BL180" s="10">
        <f t="shared" si="161"/>
        <v>0</v>
      </c>
      <c r="BM180" s="11">
        <f t="shared" si="161"/>
        <v>0</v>
      </c>
      <c r="BN180" s="10">
        <f t="shared" si="161"/>
        <v>0</v>
      </c>
      <c r="BO180" s="11">
        <f t="shared" si="161"/>
        <v>0</v>
      </c>
      <c r="BP180" s="10">
        <f t="shared" si="161"/>
        <v>0</v>
      </c>
      <c r="BQ180" s="7">
        <f t="shared" si="161"/>
        <v>0</v>
      </c>
      <c r="BR180" s="11">
        <f t="shared" ref="BR180:CW180" si="162">SUM(BR179:BR179)</f>
        <v>0</v>
      </c>
      <c r="BS180" s="10">
        <f t="shared" si="162"/>
        <v>0</v>
      </c>
      <c r="BT180" s="11">
        <f t="shared" si="162"/>
        <v>0</v>
      </c>
      <c r="BU180" s="10">
        <f t="shared" si="162"/>
        <v>0</v>
      </c>
      <c r="BV180" s="11">
        <f t="shared" si="162"/>
        <v>0</v>
      </c>
      <c r="BW180" s="10">
        <f t="shared" si="162"/>
        <v>0</v>
      </c>
      <c r="BX180" s="11">
        <f t="shared" si="162"/>
        <v>0</v>
      </c>
      <c r="BY180" s="10">
        <f t="shared" si="162"/>
        <v>0</v>
      </c>
      <c r="BZ180" s="11">
        <f t="shared" si="162"/>
        <v>0</v>
      </c>
      <c r="CA180" s="10">
        <f t="shared" si="162"/>
        <v>0</v>
      </c>
      <c r="CB180" s="11">
        <f t="shared" si="162"/>
        <v>0</v>
      </c>
      <c r="CC180" s="10">
        <f t="shared" si="162"/>
        <v>0</v>
      </c>
      <c r="CD180" s="7">
        <f t="shared" si="162"/>
        <v>0</v>
      </c>
      <c r="CE180" s="7">
        <f t="shared" si="162"/>
        <v>0</v>
      </c>
      <c r="CF180" s="11">
        <f t="shared" si="162"/>
        <v>0</v>
      </c>
      <c r="CG180" s="10">
        <f t="shared" si="162"/>
        <v>0</v>
      </c>
      <c r="CH180" s="11">
        <f t="shared" si="162"/>
        <v>0</v>
      </c>
      <c r="CI180" s="10">
        <f t="shared" si="162"/>
        <v>0</v>
      </c>
      <c r="CJ180" s="11">
        <f t="shared" si="162"/>
        <v>0</v>
      </c>
      <c r="CK180" s="10">
        <f t="shared" si="162"/>
        <v>0</v>
      </c>
      <c r="CL180" s="7">
        <f t="shared" si="162"/>
        <v>0</v>
      </c>
      <c r="CM180" s="11">
        <f t="shared" si="162"/>
        <v>0</v>
      </c>
      <c r="CN180" s="10">
        <f t="shared" si="162"/>
        <v>0</v>
      </c>
      <c r="CO180" s="11">
        <f t="shared" si="162"/>
        <v>0</v>
      </c>
      <c r="CP180" s="10">
        <f t="shared" si="162"/>
        <v>0</v>
      </c>
      <c r="CQ180" s="11">
        <f t="shared" si="162"/>
        <v>0</v>
      </c>
      <c r="CR180" s="10">
        <f t="shared" si="162"/>
        <v>0</v>
      </c>
      <c r="CS180" s="11">
        <f t="shared" si="162"/>
        <v>0</v>
      </c>
      <c r="CT180" s="10">
        <f t="shared" si="162"/>
        <v>0</v>
      </c>
      <c r="CU180" s="11">
        <f t="shared" si="162"/>
        <v>0</v>
      </c>
      <c r="CV180" s="10">
        <f t="shared" si="162"/>
        <v>0</v>
      </c>
      <c r="CW180" s="11">
        <f t="shared" si="162"/>
        <v>0</v>
      </c>
      <c r="CX180" s="10">
        <f t="shared" ref="CX180:EC180" si="163">SUM(CX179:CX179)</f>
        <v>0</v>
      </c>
      <c r="CY180" s="7">
        <f t="shared" si="163"/>
        <v>0</v>
      </c>
      <c r="CZ180" s="7">
        <f t="shared" si="163"/>
        <v>0</v>
      </c>
      <c r="DA180" s="11">
        <f t="shared" si="163"/>
        <v>0</v>
      </c>
      <c r="DB180" s="10">
        <f t="shared" si="163"/>
        <v>0</v>
      </c>
      <c r="DC180" s="11">
        <f t="shared" si="163"/>
        <v>0</v>
      </c>
      <c r="DD180" s="10">
        <f t="shared" si="163"/>
        <v>0</v>
      </c>
      <c r="DE180" s="11">
        <f t="shared" si="163"/>
        <v>0</v>
      </c>
      <c r="DF180" s="10">
        <f t="shared" si="163"/>
        <v>0</v>
      </c>
      <c r="DG180" s="7">
        <f t="shared" si="163"/>
        <v>0</v>
      </c>
      <c r="DH180" s="11">
        <f t="shared" si="163"/>
        <v>0</v>
      </c>
      <c r="DI180" s="10">
        <f t="shared" si="163"/>
        <v>0</v>
      </c>
      <c r="DJ180" s="11">
        <f t="shared" si="163"/>
        <v>0</v>
      </c>
      <c r="DK180" s="10">
        <f t="shared" si="163"/>
        <v>0</v>
      </c>
      <c r="DL180" s="11">
        <f t="shared" si="163"/>
        <v>0</v>
      </c>
      <c r="DM180" s="10">
        <f t="shared" si="163"/>
        <v>0</v>
      </c>
      <c r="DN180" s="11">
        <f t="shared" si="163"/>
        <v>0</v>
      </c>
      <c r="DO180" s="10">
        <f t="shared" si="163"/>
        <v>0</v>
      </c>
      <c r="DP180" s="11">
        <f t="shared" si="163"/>
        <v>0</v>
      </c>
      <c r="DQ180" s="10">
        <f t="shared" si="163"/>
        <v>0</v>
      </c>
      <c r="DR180" s="11">
        <f t="shared" si="163"/>
        <v>0</v>
      </c>
      <c r="DS180" s="10">
        <f t="shared" si="163"/>
        <v>0</v>
      </c>
      <c r="DT180" s="7">
        <f t="shared" si="163"/>
        <v>0</v>
      </c>
      <c r="DU180" s="7">
        <f t="shared" si="163"/>
        <v>0</v>
      </c>
      <c r="DV180" s="11">
        <f t="shared" si="163"/>
        <v>0</v>
      </c>
      <c r="DW180" s="10">
        <f t="shared" si="163"/>
        <v>0</v>
      </c>
      <c r="DX180" s="11">
        <f t="shared" si="163"/>
        <v>0</v>
      </c>
      <c r="DY180" s="10">
        <f t="shared" si="163"/>
        <v>0</v>
      </c>
      <c r="DZ180" s="11">
        <f t="shared" si="163"/>
        <v>0</v>
      </c>
      <c r="EA180" s="10">
        <f t="shared" si="163"/>
        <v>0</v>
      </c>
      <c r="EB180" s="7">
        <f t="shared" si="163"/>
        <v>0</v>
      </c>
      <c r="EC180" s="11">
        <f t="shared" si="163"/>
        <v>0</v>
      </c>
      <c r="ED180" s="10">
        <f t="shared" ref="ED180:FI180" si="164">SUM(ED179:ED179)</f>
        <v>0</v>
      </c>
      <c r="EE180" s="11">
        <f t="shared" si="164"/>
        <v>0</v>
      </c>
      <c r="EF180" s="10">
        <f t="shared" si="164"/>
        <v>0</v>
      </c>
      <c r="EG180" s="11">
        <f t="shared" si="164"/>
        <v>0</v>
      </c>
      <c r="EH180" s="10">
        <f t="shared" si="164"/>
        <v>0</v>
      </c>
      <c r="EI180" s="11">
        <f t="shared" si="164"/>
        <v>0</v>
      </c>
      <c r="EJ180" s="10">
        <f t="shared" si="164"/>
        <v>0</v>
      </c>
      <c r="EK180" s="11">
        <f t="shared" si="164"/>
        <v>0</v>
      </c>
      <c r="EL180" s="10">
        <f t="shared" si="164"/>
        <v>0</v>
      </c>
      <c r="EM180" s="11">
        <f t="shared" si="164"/>
        <v>0</v>
      </c>
      <c r="EN180" s="10">
        <f t="shared" si="164"/>
        <v>0</v>
      </c>
      <c r="EO180" s="7">
        <f t="shared" si="164"/>
        <v>0</v>
      </c>
      <c r="EP180" s="7">
        <f t="shared" si="164"/>
        <v>0</v>
      </c>
      <c r="EQ180" s="11">
        <f t="shared" si="164"/>
        <v>0</v>
      </c>
      <c r="ER180" s="10">
        <f t="shared" si="164"/>
        <v>0</v>
      </c>
      <c r="ES180" s="11">
        <f t="shared" si="164"/>
        <v>0</v>
      </c>
      <c r="ET180" s="10">
        <f t="shared" si="164"/>
        <v>0</v>
      </c>
      <c r="EU180" s="11">
        <f t="shared" si="164"/>
        <v>0</v>
      </c>
      <c r="EV180" s="10">
        <f t="shared" si="164"/>
        <v>0</v>
      </c>
      <c r="EW180" s="7">
        <f t="shared" si="164"/>
        <v>0</v>
      </c>
      <c r="EX180" s="11">
        <f t="shared" si="164"/>
        <v>0</v>
      </c>
      <c r="EY180" s="10">
        <f t="shared" si="164"/>
        <v>0</v>
      </c>
      <c r="EZ180" s="11">
        <f t="shared" si="164"/>
        <v>0</v>
      </c>
      <c r="FA180" s="10">
        <f t="shared" si="164"/>
        <v>0</v>
      </c>
      <c r="FB180" s="11">
        <f t="shared" si="164"/>
        <v>0</v>
      </c>
      <c r="FC180" s="10">
        <f t="shared" si="164"/>
        <v>0</v>
      </c>
      <c r="FD180" s="11">
        <f t="shared" si="164"/>
        <v>0</v>
      </c>
      <c r="FE180" s="10">
        <f t="shared" si="164"/>
        <v>0</v>
      </c>
      <c r="FF180" s="11">
        <f t="shared" si="164"/>
        <v>0</v>
      </c>
      <c r="FG180" s="10">
        <f t="shared" si="164"/>
        <v>0</v>
      </c>
      <c r="FH180" s="11">
        <f t="shared" si="164"/>
        <v>0</v>
      </c>
      <c r="FI180" s="10">
        <f t="shared" si="164"/>
        <v>0</v>
      </c>
      <c r="FJ180" s="7">
        <f t="shared" ref="FJ180:GF180" si="165">SUM(FJ179:FJ179)</f>
        <v>0</v>
      </c>
      <c r="FK180" s="7">
        <f t="shared" si="165"/>
        <v>0</v>
      </c>
      <c r="FL180" s="11">
        <f t="shared" si="165"/>
        <v>0</v>
      </c>
      <c r="FM180" s="10">
        <f t="shared" si="165"/>
        <v>0</v>
      </c>
      <c r="FN180" s="11">
        <f t="shared" si="165"/>
        <v>0</v>
      </c>
      <c r="FO180" s="10">
        <f t="shared" si="165"/>
        <v>0</v>
      </c>
      <c r="FP180" s="11">
        <f t="shared" si="165"/>
        <v>0</v>
      </c>
      <c r="FQ180" s="10">
        <f t="shared" si="165"/>
        <v>0</v>
      </c>
      <c r="FR180" s="7">
        <f t="shared" si="165"/>
        <v>0</v>
      </c>
      <c r="FS180" s="11">
        <f t="shared" si="165"/>
        <v>0</v>
      </c>
      <c r="FT180" s="10">
        <f t="shared" si="165"/>
        <v>0</v>
      </c>
      <c r="FU180" s="11">
        <f t="shared" si="165"/>
        <v>0</v>
      </c>
      <c r="FV180" s="10">
        <f t="shared" si="165"/>
        <v>0</v>
      </c>
      <c r="FW180" s="11">
        <f t="shared" si="165"/>
        <v>0</v>
      </c>
      <c r="FX180" s="10">
        <f t="shared" si="165"/>
        <v>0</v>
      </c>
      <c r="FY180" s="11">
        <f t="shared" si="165"/>
        <v>0</v>
      </c>
      <c r="FZ180" s="10">
        <f t="shared" si="165"/>
        <v>0</v>
      </c>
      <c r="GA180" s="11">
        <f t="shared" si="165"/>
        <v>0</v>
      </c>
      <c r="GB180" s="10">
        <f t="shared" si="165"/>
        <v>0</v>
      </c>
      <c r="GC180" s="11">
        <f t="shared" si="165"/>
        <v>0</v>
      </c>
      <c r="GD180" s="10">
        <f t="shared" si="165"/>
        <v>0</v>
      </c>
      <c r="GE180" s="7">
        <f t="shared" si="165"/>
        <v>0</v>
      </c>
      <c r="GF180" s="7">
        <f t="shared" si="165"/>
        <v>0</v>
      </c>
    </row>
    <row r="181" spans="1:188" ht="20.100000000000001" customHeight="1" x14ac:dyDescent="0.25">
      <c r="A181" s="6"/>
      <c r="B181" s="6"/>
      <c r="C181" s="6"/>
      <c r="D181" s="6"/>
      <c r="E181" s="8" t="s">
        <v>356</v>
      </c>
      <c r="F181" s="6">
        <f>F26+F59+F99+F177</f>
        <v>12</v>
      </c>
      <c r="G181" s="6">
        <f>G26+G59+G99+G177</f>
        <v>149</v>
      </c>
      <c r="H181" s="6">
        <f t="shared" ref="H181:Q181" si="166">H26+H59+H99</f>
        <v>1387</v>
      </c>
      <c r="I181" s="6">
        <f t="shared" si="166"/>
        <v>486</v>
      </c>
      <c r="J181" s="6">
        <f t="shared" si="166"/>
        <v>115</v>
      </c>
      <c r="K181" s="6">
        <f t="shared" si="166"/>
        <v>16</v>
      </c>
      <c r="L181" s="6">
        <f t="shared" si="166"/>
        <v>0</v>
      </c>
      <c r="M181" s="6">
        <f t="shared" si="166"/>
        <v>563</v>
      </c>
      <c r="N181" s="6">
        <f t="shared" si="166"/>
        <v>100</v>
      </c>
      <c r="O181" s="6">
        <f t="shared" si="166"/>
        <v>0</v>
      </c>
      <c r="P181" s="6">
        <f t="shared" si="166"/>
        <v>0</v>
      </c>
      <c r="Q181" s="6">
        <f t="shared" si="166"/>
        <v>107</v>
      </c>
      <c r="R181" s="7">
        <f>R26+R59+R99+R177</f>
        <v>210</v>
      </c>
      <c r="S181" s="7">
        <f>S26+S59+S99+S177</f>
        <v>133.6</v>
      </c>
      <c r="T181" s="7">
        <f>T26+T59+T99+T177</f>
        <v>64.197000000000003</v>
      </c>
      <c r="U181" s="11">
        <f t="shared" ref="U181:Z181" si="167">U26+U59+U99</f>
        <v>112</v>
      </c>
      <c r="V181" s="10">
        <f t="shared" si="167"/>
        <v>0</v>
      </c>
      <c r="W181" s="11">
        <f t="shared" si="167"/>
        <v>5</v>
      </c>
      <c r="X181" s="10">
        <f t="shared" si="167"/>
        <v>0</v>
      </c>
      <c r="Y181" s="11">
        <f t="shared" si="167"/>
        <v>0</v>
      </c>
      <c r="Z181" s="10">
        <f t="shared" si="167"/>
        <v>0</v>
      </c>
      <c r="AA181" s="7">
        <f>AA26+AA59+AA99+AA177</f>
        <v>14.6</v>
      </c>
      <c r="AB181" s="11">
        <f t="shared" ref="AB181:AM181" si="168">AB26+AB59+AB99</f>
        <v>0</v>
      </c>
      <c r="AC181" s="10">
        <f t="shared" si="168"/>
        <v>0</v>
      </c>
      <c r="AD181" s="11">
        <f t="shared" si="168"/>
        <v>115</v>
      </c>
      <c r="AE181" s="10">
        <f t="shared" si="168"/>
        <v>0</v>
      </c>
      <c r="AF181" s="11">
        <f t="shared" si="168"/>
        <v>0</v>
      </c>
      <c r="AG181" s="10">
        <f t="shared" si="168"/>
        <v>0</v>
      </c>
      <c r="AH181" s="11">
        <f t="shared" si="168"/>
        <v>0</v>
      </c>
      <c r="AI181" s="10">
        <f t="shared" si="168"/>
        <v>0</v>
      </c>
      <c r="AJ181" s="11">
        <f t="shared" si="168"/>
        <v>0</v>
      </c>
      <c r="AK181" s="10">
        <f t="shared" si="168"/>
        <v>0</v>
      </c>
      <c r="AL181" s="11">
        <f t="shared" si="168"/>
        <v>10</v>
      </c>
      <c r="AM181" s="10">
        <f t="shared" si="168"/>
        <v>0</v>
      </c>
      <c r="AN181" s="7">
        <f>AN26+AN59+AN99+AN177</f>
        <v>15.399999999999999</v>
      </c>
      <c r="AO181" s="7">
        <f>AO26+AO59+AO99+AO177</f>
        <v>30</v>
      </c>
      <c r="AP181" s="11">
        <f t="shared" ref="AP181:AU181" si="169">AP26+AP59+AP99</f>
        <v>79</v>
      </c>
      <c r="AQ181" s="10">
        <f t="shared" si="169"/>
        <v>0</v>
      </c>
      <c r="AR181" s="11">
        <f t="shared" si="169"/>
        <v>14</v>
      </c>
      <c r="AS181" s="10">
        <f t="shared" si="169"/>
        <v>0</v>
      </c>
      <c r="AT181" s="11">
        <f t="shared" si="169"/>
        <v>0</v>
      </c>
      <c r="AU181" s="10">
        <f t="shared" si="169"/>
        <v>0</v>
      </c>
      <c r="AV181" s="7">
        <f>AV26+AV59+AV99+AV177</f>
        <v>12.7</v>
      </c>
      <c r="AW181" s="11">
        <f t="shared" ref="AW181:BH181" si="170">AW26+AW59+AW99</f>
        <v>0</v>
      </c>
      <c r="AX181" s="10">
        <f t="shared" si="170"/>
        <v>0</v>
      </c>
      <c r="AY181" s="11">
        <f t="shared" si="170"/>
        <v>118</v>
      </c>
      <c r="AZ181" s="10">
        <f t="shared" si="170"/>
        <v>0</v>
      </c>
      <c r="BA181" s="11">
        <f t="shared" si="170"/>
        <v>0</v>
      </c>
      <c r="BB181" s="10">
        <f t="shared" si="170"/>
        <v>0</v>
      </c>
      <c r="BC181" s="11">
        <f t="shared" si="170"/>
        <v>0</v>
      </c>
      <c r="BD181" s="10">
        <f t="shared" si="170"/>
        <v>0</v>
      </c>
      <c r="BE181" s="11">
        <f t="shared" si="170"/>
        <v>0</v>
      </c>
      <c r="BF181" s="10">
        <f t="shared" si="170"/>
        <v>0</v>
      </c>
      <c r="BG181" s="11">
        <f t="shared" si="170"/>
        <v>14</v>
      </c>
      <c r="BH181" s="10">
        <f t="shared" si="170"/>
        <v>0</v>
      </c>
      <c r="BI181" s="7">
        <f>BI26+BI59+BI99+BI177</f>
        <v>17.3</v>
      </c>
      <c r="BJ181" s="7">
        <f>BJ26+BJ59+BJ99+BJ177</f>
        <v>30</v>
      </c>
      <c r="BK181" s="11">
        <f t="shared" ref="BK181:BP181" si="171">BK26+BK59+BK99</f>
        <v>85</v>
      </c>
      <c r="BL181" s="10">
        <f t="shared" si="171"/>
        <v>0</v>
      </c>
      <c r="BM181" s="11">
        <f t="shared" si="171"/>
        <v>5</v>
      </c>
      <c r="BN181" s="10">
        <f t="shared" si="171"/>
        <v>0</v>
      </c>
      <c r="BO181" s="11">
        <f t="shared" si="171"/>
        <v>0</v>
      </c>
      <c r="BP181" s="10">
        <f t="shared" si="171"/>
        <v>0</v>
      </c>
      <c r="BQ181" s="7">
        <f>BQ26+BQ59+BQ99+BQ177</f>
        <v>10.5</v>
      </c>
      <c r="BR181" s="11">
        <f t="shared" ref="BR181:CC181" si="172">BR26+BR59+BR99</f>
        <v>0</v>
      </c>
      <c r="BS181" s="10">
        <f t="shared" si="172"/>
        <v>0</v>
      </c>
      <c r="BT181" s="11">
        <f t="shared" si="172"/>
        <v>117</v>
      </c>
      <c r="BU181" s="10">
        <f t="shared" si="172"/>
        <v>0</v>
      </c>
      <c r="BV181" s="11">
        <f t="shared" si="172"/>
        <v>30</v>
      </c>
      <c r="BW181" s="10">
        <f t="shared" si="172"/>
        <v>0</v>
      </c>
      <c r="BX181" s="11">
        <f t="shared" si="172"/>
        <v>0</v>
      </c>
      <c r="BY181" s="10">
        <f t="shared" si="172"/>
        <v>0</v>
      </c>
      <c r="BZ181" s="11">
        <f t="shared" si="172"/>
        <v>0</v>
      </c>
      <c r="CA181" s="10">
        <f t="shared" si="172"/>
        <v>0</v>
      </c>
      <c r="CB181" s="11">
        <f t="shared" si="172"/>
        <v>0</v>
      </c>
      <c r="CC181" s="10">
        <f t="shared" si="172"/>
        <v>0</v>
      </c>
      <c r="CD181" s="7">
        <f>CD26+CD59+CD99+CD177</f>
        <v>19.5</v>
      </c>
      <c r="CE181" s="7">
        <f>CE26+CE59+CE99+CE177</f>
        <v>30</v>
      </c>
      <c r="CF181" s="11">
        <f t="shared" ref="CF181:CK181" si="173">CF26+CF59+CF99</f>
        <v>84</v>
      </c>
      <c r="CG181" s="10">
        <f t="shared" si="173"/>
        <v>0</v>
      </c>
      <c r="CH181" s="11">
        <f t="shared" si="173"/>
        <v>43</v>
      </c>
      <c r="CI181" s="10">
        <f t="shared" si="173"/>
        <v>0</v>
      </c>
      <c r="CJ181" s="11">
        <f t="shared" si="173"/>
        <v>0</v>
      </c>
      <c r="CK181" s="10">
        <f t="shared" si="173"/>
        <v>0</v>
      </c>
      <c r="CL181" s="7">
        <f>CL26+CL59+CL99+CL177</f>
        <v>14</v>
      </c>
      <c r="CM181" s="11">
        <f t="shared" ref="CM181:CX181" si="174">CM26+CM59+CM99</f>
        <v>0</v>
      </c>
      <c r="CN181" s="10">
        <f t="shared" si="174"/>
        <v>0</v>
      </c>
      <c r="CO181" s="11">
        <f t="shared" si="174"/>
        <v>69</v>
      </c>
      <c r="CP181" s="10">
        <f t="shared" si="174"/>
        <v>0</v>
      </c>
      <c r="CQ181" s="11">
        <f t="shared" si="174"/>
        <v>30</v>
      </c>
      <c r="CR181" s="10">
        <f t="shared" si="174"/>
        <v>0</v>
      </c>
      <c r="CS181" s="11">
        <f t="shared" si="174"/>
        <v>0</v>
      </c>
      <c r="CT181" s="10">
        <f t="shared" si="174"/>
        <v>0</v>
      </c>
      <c r="CU181" s="11">
        <f t="shared" si="174"/>
        <v>0</v>
      </c>
      <c r="CV181" s="10">
        <f t="shared" si="174"/>
        <v>0</v>
      </c>
      <c r="CW181" s="11">
        <f t="shared" si="174"/>
        <v>28</v>
      </c>
      <c r="CX181" s="10">
        <f t="shared" si="174"/>
        <v>0</v>
      </c>
      <c r="CY181" s="7">
        <f>CY26+CY59+CY99+CY177</f>
        <v>16</v>
      </c>
      <c r="CZ181" s="7">
        <f>CZ26+CZ59+CZ99+CZ177</f>
        <v>30</v>
      </c>
      <c r="DA181" s="11">
        <f t="shared" ref="DA181:DF181" si="175">DA26+DA59+DA99</f>
        <v>63</v>
      </c>
      <c r="DB181" s="10">
        <f t="shared" si="175"/>
        <v>0</v>
      </c>
      <c r="DC181" s="11">
        <f t="shared" si="175"/>
        <v>21</v>
      </c>
      <c r="DD181" s="10">
        <f t="shared" si="175"/>
        <v>0</v>
      </c>
      <c r="DE181" s="11">
        <f t="shared" si="175"/>
        <v>0</v>
      </c>
      <c r="DF181" s="10">
        <f t="shared" si="175"/>
        <v>0</v>
      </c>
      <c r="DG181" s="7">
        <f>DG26+DG59+DG99+DG177</f>
        <v>11.1</v>
      </c>
      <c r="DH181" s="11">
        <f t="shared" ref="DH181:DS181" si="176">DH26+DH59+DH99</f>
        <v>0</v>
      </c>
      <c r="DI181" s="10">
        <f t="shared" si="176"/>
        <v>0</v>
      </c>
      <c r="DJ181" s="11">
        <f t="shared" si="176"/>
        <v>113</v>
      </c>
      <c r="DK181" s="10">
        <f t="shared" si="176"/>
        <v>0</v>
      </c>
      <c r="DL181" s="11">
        <f t="shared" si="176"/>
        <v>40</v>
      </c>
      <c r="DM181" s="10">
        <f t="shared" si="176"/>
        <v>0</v>
      </c>
      <c r="DN181" s="11">
        <f t="shared" si="176"/>
        <v>0</v>
      </c>
      <c r="DO181" s="10">
        <f t="shared" si="176"/>
        <v>0</v>
      </c>
      <c r="DP181" s="11">
        <f t="shared" si="176"/>
        <v>0</v>
      </c>
      <c r="DQ181" s="10">
        <f t="shared" si="176"/>
        <v>0</v>
      </c>
      <c r="DR181" s="11">
        <f t="shared" si="176"/>
        <v>0</v>
      </c>
      <c r="DS181" s="10">
        <f t="shared" si="176"/>
        <v>0</v>
      </c>
      <c r="DT181" s="7">
        <f>DT26+DT59+DT99+DT177</f>
        <v>18.899999999999999</v>
      </c>
      <c r="DU181" s="7">
        <f>DU26+DU59+DU99+DU177</f>
        <v>30</v>
      </c>
      <c r="DV181" s="11">
        <f t="shared" ref="DV181:EA181" si="177">DV26+DV59+DV99</f>
        <v>0</v>
      </c>
      <c r="DW181" s="10">
        <f t="shared" si="177"/>
        <v>0</v>
      </c>
      <c r="DX181" s="11">
        <f t="shared" si="177"/>
        <v>0</v>
      </c>
      <c r="DY181" s="10">
        <f t="shared" si="177"/>
        <v>0</v>
      </c>
      <c r="DZ181" s="11">
        <f t="shared" si="177"/>
        <v>0</v>
      </c>
      <c r="EA181" s="10">
        <f t="shared" si="177"/>
        <v>0</v>
      </c>
      <c r="EB181" s="7">
        <f>EB26+EB59+EB99+EB177</f>
        <v>0</v>
      </c>
      <c r="EC181" s="11">
        <f t="shared" ref="EC181:EN181" si="178">EC26+EC59+EC99</f>
        <v>0</v>
      </c>
      <c r="ED181" s="10">
        <f t="shared" si="178"/>
        <v>0</v>
      </c>
      <c r="EE181" s="11">
        <f t="shared" si="178"/>
        <v>0</v>
      </c>
      <c r="EF181" s="10">
        <f t="shared" si="178"/>
        <v>0</v>
      </c>
      <c r="EG181" s="11">
        <f t="shared" si="178"/>
        <v>0</v>
      </c>
      <c r="EH181" s="10">
        <f t="shared" si="178"/>
        <v>0</v>
      </c>
      <c r="EI181" s="11">
        <f t="shared" si="178"/>
        <v>0</v>
      </c>
      <c r="EJ181" s="10">
        <f t="shared" si="178"/>
        <v>0</v>
      </c>
      <c r="EK181" s="11">
        <f t="shared" si="178"/>
        <v>0</v>
      </c>
      <c r="EL181" s="10">
        <f t="shared" si="178"/>
        <v>0</v>
      </c>
      <c r="EM181" s="11">
        <f t="shared" si="178"/>
        <v>0</v>
      </c>
      <c r="EN181" s="10">
        <f t="shared" si="178"/>
        <v>0</v>
      </c>
      <c r="EO181" s="7">
        <f>EO26+EO59+EO99+EO177</f>
        <v>30</v>
      </c>
      <c r="EP181" s="7">
        <f>EP26+EP59+EP99+EP177</f>
        <v>30</v>
      </c>
      <c r="EQ181" s="11">
        <f t="shared" ref="EQ181:EV181" si="179">EQ26+EQ59+EQ99</f>
        <v>63</v>
      </c>
      <c r="ER181" s="10">
        <f t="shared" si="179"/>
        <v>0</v>
      </c>
      <c r="ES181" s="11">
        <f t="shared" si="179"/>
        <v>27</v>
      </c>
      <c r="ET181" s="10">
        <f t="shared" si="179"/>
        <v>0</v>
      </c>
      <c r="EU181" s="11">
        <f t="shared" si="179"/>
        <v>16</v>
      </c>
      <c r="EV181" s="10">
        <f t="shared" si="179"/>
        <v>0</v>
      </c>
      <c r="EW181" s="7">
        <f>EW26+EW59+EW99+EW177</f>
        <v>13.5</v>
      </c>
      <c r="EX181" s="11">
        <f t="shared" ref="EX181:FI181" si="180">EX26+EX59+EX99</f>
        <v>0</v>
      </c>
      <c r="EY181" s="10">
        <f t="shared" si="180"/>
        <v>0</v>
      </c>
      <c r="EZ181" s="11">
        <f t="shared" si="180"/>
        <v>31</v>
      </c>
      <c r="FA181" s="10">
        <f t="shared" si="180"/>
        <v>0</v>
      </c>
      <c r="FB181" s="11">
        <f t="shared" si="180"/>
        <v>0</v>
      </c>
      <c r="FC181" s="10">
        <f t="shared" si="180"/>
        <v>0</v>
      </c>
      <c r="FD181" s="11">
        <f t="shared" si="180"/>
        <v>0</v>
      </c>
      <c r="FE181" s="10">
        <f t="shared" si="180"/>
        <v>0</v>
      </c>
      <c r="FF181" s="11">
        <f t="shared" si="180"/>
        <v>0</v>
      </c>
      <c r="FG181" s="10">
        <f t="shared" si="180"/>
        <v>0</v>
      </c>
      <c r="FH181" s="11">
        <f t="shared" si="180"/>
        <v>55</v>
      </c>
      <c r="FI181" s="10">
        <f t="shared" si="180"/>
        <v>0</v>
      </c>
      <c r="FJ181" s="7">
        <f>FJ26+FJ59+FJ99+FJ177</f>
        <v>16.5</v>
      </c>
      <c r="FK181" s="7">
        <f>FK26+FK59+FK99+FK177</f>
        <v>30</v>
      </c>
      <c r="FL181" s="11">
        <f t="shared" ref="FL181:FQ181" si="181">FL26+FL59+FL99</f>
        <v>0</v>
      </c>
      <c r="FM181" s="10">
        <f t="shared" si="181"/>
        <v>0</v>
      </c>
      <c r="FN181" s="11">
        <f t="shared" si="181"/>
        <v>0</v>
      </c>
      <c r="FO181" s="10">
        <f t="shared" si="181"/>
        <v>0</v>
      </c>
      <c r="FP181" s="11">
        <f t="shared" si="181"/>
        <v>0</v>
      </c>
      <c r="FQ181" s="10">
        <f t="shared" si="181"/>
        <v>0</v>
      </c>
      <c r="FR181" s="7">
        <f>FR26+FR59+FR99+FR177</f>
        <v>0</v>
      </c>
      <c r="FS181" s="11">
        <f t="shared" ref="FS181:GD181" si="182">FS26+FS59+FS99</f>
        <v>0</v>
      </c>
      <c r="FT181" s="10">
        <f t="shared" si="182"/>
        <v>0</v>
      </c>
      <c r="FU181" s="11">
        <f t="shared" si="182"/>
        <v>0</v>
      </c>
      <c r="FV181" s="10">
        <f t="shared" si="182"/>
        <v>0</v>
      </c>
      <c r="FW181" s="11">
        <f t="shared" si="182"/>
        <v>0</v>
      </c>
      <c r="FX181" s="10">
        <f t="shared" si="182"/>
        <v>0</v>
      </c>
      <c r="FY181" s="11">
        <f t="shared" si="182"/>
        <v>0</v>
      </c>
      <c r="FZ181" s="10">
        <f t="shared" si="182"/>
        <v>0</v>
      </c>
      <c r="GA181" s="11">
        <f t="shared" si="182"/>
        <v>0</v>
      </c>
      <c r="GB181" s="10">
        <f t="shared" si="182"/>
        <v>0</v>
      </c>
      <c r="GC181" s="11">
        <f t="shared" si="182"/>
        <v>0</v>
      </c>
      <c r="GD181" s="10">
        <f t="shared" si="182"/>
        <v>0</v>
      </c>
      <c r="GE181" s="7">
        <f>GE26+GE59+GE99+GE177</f>
        <v>0</v>
      </c>
      <c r="GF181" s="7">
        <f>GF26+GF59+GF99+GF177</f>
        <v>0</v>
      </c>
    </row>
    <row r="183" spans="1:188" x14ac:dyDescent="0.25">
      <c r="D183" s="3" t="s">
        <v>22</v>
      </c>
      <c r="E183" s="3" t="s">
        <v>357</v>
      </c>
    </row>
    <row r="184" spans="1:188" x14ac:dyDescent="0.25">
      <c r="D184" s="3" t="s">
        <v>26</v>
      </c>
      <c r="E184" s="3" t="s">
        <v>358</v>
      </c>
    </row>
    <row r="185" spans="1:188" x14ac:dyDescent="0.25">
      <c r="D185" s="12" t="s">
        <v>32</v>
      </c>
      <c r="E185" s="12"/>
    </row>
    <row r="186" spans="1:188" x14ac:dyDescent="0.25">
      <c r="D186" s="3" t="s">
        <v>34</v>
      </c>
      <c r="E186" s="3" t="s">
        <v>359</v>
      </c>
    </row>
    <row r="187" spans="1:188" x14ac:dyDescent="0.25">
      <c r="D187" s="3" t="s">
        <v>35</v>
      </c>
      <c r="E187" s="3" t="s">
        <v>360</v>
      </c>
    </row>
    <row r="188" spans="1:188" x14ac:dyDescent="0.25">
      <c r="D188" s="3" t="s">
        <v>36</v>
      </c>
      <c r="E188" s="3" t="s">
        <v>361</v>
      </c>
    </row>
    <row r="189" spans="1:188" x14ac:dyDescent="0.25">
      <c r="D189" s="12" t="s">
        <v>33</v>
      </c>
      <c r="E189" s="12"/>
      <c r="M189" s="9"/>
      <c r="U189" s="9"/>
      <c r="AC189" s="9"/>
    </row>
    <row r="190" spans="1:188" x14ac:dyDescent="0.25">
      <c r="D190" s="3" t="s">
        <v>34</v>
      </c>
      <c r="E190" s="3" t="s">
        <v>359</v>
      </c>
    </row>
    <row r="191" spans="1:188" x14ac:dyDescent="0.25">
      <c r="D191" s="3" t="s">
        <v>37</v>
      </c>
      <c r="E191" s="3" t="s">
        <v>362</v>
      </c>
    </row>
    <row r="192" spans="1:188" x14ac:dyDescent="0.25">
      <c r="D192" s="3" t="s">
        <v>38</v>
      </c>
      <c r="E192" s="3" t="s">
        <v>363</v>
      </c>
    </row>
    <row r="193" spans="4:5" x14ac:dyDescent="0.25">
      <c r="D193" s="3" t="s">
        <v>39</v>
      </c>
      <c r="E193" s="3" t="s">
        <v>364</v>
      </c>
    </row>
    <row r="194" spans="4:5" x14ac:dyDescent="0.25">
      <c r="D194" s="3" t="s">
        <v>40</v>
      </c>
      <c r="E194" s="3" t="s">
        <v>365</v>
      </c>
    </row>
    <row r="195" spans="4:5" x14ac:dyDescent="0.25">
      <c r="D195" s="3" t="s">
        <v>41</v>
      </c>
      <c r="E195" s="3" t="s">
        <v>366</v>
      </c>
    </row>
  </sheetData>
  <mergeCells count="207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27:GF27"/>
    <mergeCell ref="A60:GF60"/>
    <mergeCell ref="A100:GF100"/>
    <mergeCell ref="C101:C102"/>
    <mergeCell ref="A101:A102"/>
    <mergeCell ref="B101:B102"/>
    <mergeCell ref="FU15:FV15"/>
    <mergeCell ref="FW15:FX15"/>
    <mergeCell ref="C103:C104"/>
    <mergeCell ref="A103:A104"/>
    <mergeCell ref="B103:B104"/>
    <mergeCell ref="C105:C106"/>
    <mergeCell ref="A105:A106"/>
    <mergeCell ref="B105:B106"/>
    <mergeCell ref="C107:C112"/>
    <mergeCell ref="A107:A112"/>
    <mergeCell ref="B107:B112"/>
    <mergeCell ref="C113:C115"/>
    <mergeCell ref="A113:A115"/>
    <mergeCell ref="B113:B115"/>
    <mergeCell ref="C116:C118"/>
    <mergeCell ref="A116:A118"/>
    <mergeCell ref="B116:B118"/>
    <mergeCell ref="C119:C121"/>
    <mergeCell ref="A119:A121"/>
    <mergeCell ref="B119:B121"/>
    <mergeCell ref="C122:C125"/>
    <mergeCell ref="A122:A125"/>
    <mergeCell ref="B122:B125"/>
    <mergeCell ref="C126:C131"/>
    <mergeCell ref="A126:A131"/>
    <mergeCell ref="B126:B131"/>
    <mergeCell ref="C132:C135"/>
    <mergeCell ref="A132:A135"/>
    <mergeCell ref="B132:B135"/>
    <mergeCell ref="C136:C139"/>
    <mergeCell ref="A136:A139"/>
    <mergeCell ref="B136:B139"/>
    <mergeCell ref="C140:C142"/>
    <mergeCell ref="A140:A142"/>
    <mergeCell ref="B140:B142"/>
    <mergeCell ref="C143:C145"/>
    <mergeCell ref="A143:A145"/>
    <mergeCell ref="B143:B145"/>
    <mergeCell ref="C146:C149"/>
    <mergeCell ref="A146:A149"/>
    <mergeCell ref="B146:B149"/>
    <mergeCell ref="C150:C153"/>
    <mergeCell ref="A150:A153"/>
    <mergeCell ref="B150:B153"/>
    <mergeCell ref="C154:C158"/>
    <mergeCell ref="A154:A158"/>
    <mergeCell ref="B154:B158"/>
    <mergeCell ref="C159:C163"/>
    <mergeCell ref="A159:A163"/>
    <mergeCell ref="B159:B163"/>
    <mergeCell ref="C164:C168"/>
    <mergeCell ref="A164:A168"/>
    <mergeCell ref="B164:B168"/>
    <mergeCell ref="C169:C171"/>
    <mergeCell ref="A169:A171"/>
    <mergeCell ref="B169:B171"/>
    <mergeCell ref="D189:E189"/>
    <mergeCell ref="C172:C174"/>
    <mergeCell ref="A172:A174"/>
    <mergeCell ref="B172:B174"/>
    <mergeCell ref="A175:GF175"/>
    <mergeCell ref="A178:GF178"/>
    <mergeCell ref="D185:E18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Kynologia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2021-06-01T18:23:01Z</dcterms:created>
  <dcterms:modified xsi:type="dcterms:W3CDTF">2021-06-01T18:23:02Z</dcterms:modified>
</cp:coreProperties>
</file>