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5A6DDB66-DBAB-4477-9248-56465A0843BB}" xr6:coauthVersionLast="45" xr6:coauthVersionMax="45" xr10:uidLastSave="{00000000-0000-0000-0000-000000000000}"/>
  <bookViews>
    <workbookView xWindow="-108" yWindow="-108" windowWidth="23256" windowHeight="12576" firstSheet="3" activeTab="5"/>
  </bookViews>
  <sheets>
    <sheet name="Ekologiczne i amatorskie użytko" sheetId="1" r:id="rId1"/>
    <sheet name="Hodowla zwierząt gospodarskich" sheetId="2" r:id="rId2"/>
    <sheet name="Pielęgnacja i podstawy rehabili" sheetId="3" r:id="rId3"/>
    <sheet name="Ekologiczne i amatorskie uż (2)" sheetId="4" r:id="rId4"/>
    <sheet name="Hodowla zwierząt gospodarsk (2)" sheetId="5" r:id="rId5"/>
    <sheet name="Pielęgnacja i podstawy reha (2)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6" l="1"/>
  <c r="G17" i="6"/>
  <c r="I17" i="6"/>
  <c r="H17" i="6"/>
  <c r="J17" i="6"/>
  <c r="K17" i="6"/>
  <c r="L17" i="6"/>
  <c r="M17" i="6"/>
  <c r="M28" i="6"/>
  <c r="N17" i="6"/>
  <c r="O17" i="6"/>
  <c r="Q17" i="6"/>
  <c r="AI17" i="6"/>
  <c r="AZ17" i="6"/>
  <c r="P17" i="6"/>
  <c r="BQ17" i="6"/>
  <c r="CH17" i="6"/>
  <c r="F18" i="6"/>
  <c r="G18" i="6"/>
  <c r="I18" i="6"/>
  <c r="H18" i="6"/>
  <c r="J18" i="6"/>
  <c r="K18" i="6"/>
  <c r="L18" i="6"/>
  <c r="M18" i="6"/>
  <c r="N18" i="6"/>
  <c r="O18" i="6"/>
  <c r="Q18" i="6"/>
  <c r="AI18" i="6"/>
  <c r="AZ18" i="6"/>
  <c r="P18" i="6"/>
  <c r="BQ18" i="6"/>
  <c r="CH18" i="6"/>
  <c r="I19" i="6"/>
  <c r="J19" i="6"/>
  <c r="K19" i="6"/>
  <c r="M19" i="6"/>
  <c r="N19" i="6"/>
  <c r="O19" i="6"/>
  <c r="R19" i="6"/>
  <c r="AI19" i="6"/>
  <c r="P19" i="6"/>
  <c r="AQ19" i="6"/>
  <c r="L19" i="6"/>
  <c r="AY19" i="6"/>
  <c r="Q19" i="6"/>
  <c r="Q28" i="6"/>
  <c r="AZ19" i="6"/>
  <c r="F19" i="6"/>
  <c r="BQ19" i="6"/>
  <c r="G19" i="6"/>
  <c r="CH19" i="6"/>
  <c r="F20" i="6"/>
  <c r="G20" i="6"/>
  <c r="I20" i="6"/>
  <c r="J20" i="6"/>
  <c r="J28" i="6"/>
  <c r="K20" i="6"/>
  <c r="L20" i="6"/>
  <c r="M20" i="6"/>
  <c r="N20" i="6"/>
  <c r="O20" i="6"/>
  <c r="Q20" i="6"/>
  <c r="AI20" i="6"/>
  <c r="P20" i="6"/>
  <c r="AZ20" i="6"/>
  <c r="BQ20" i="6"/>
  <c r="CH20" i="6"/>
  <c r="J21" i="6"/>
  <c r="K21" i="6"/>
  <c r="L21" i="6"/>
  <c r="M21" i="6"/>
  <c r="N21" i="6"/>
  <c r="O21" i="6"/>
  <c r="Q21" i="6"/>
  <c r="R21" i="6"/>
  <c r="R28" i="6"/>
  <c r="AI21" i="6"/>
  <c r="AJ21" i="6"/>
  <c r="I21" i="6"/>
  <c r="AP21" i="6"/>
  <c r="AZ21" i="6"/>
  <c r="BQ21" i="6"/>
  <c r="CH21" i="6"/>
  <c r="I22" i="6"/>
  <c r="H22" i="6"/>
  <c r="J22" i="6"/>
  <c r="K22" i="6"/>
  <c r="L22" i="6"/>
  <c r="M22" i="6"/>
  <c r="N22" i="6"/>
  <c r="O22" i="6"/>
  <c r="Q22" i="6"/>
  <c r="AI22" i="6"/>
  <c r="AZ22" i="6"/>
  <c r="AZ28" i="6"/>
  <c r="BQ22" i="6"/>
  <c r="CH22" i="6"/>
  <c r="I23" i="6"/>
  <c r="J23" i="6"/>
  <c r="K23" i="6"/>
  <c r="L23" i="6"/>
  <c r="L28" i="6"/>
  <c r="M23" i="6"/>
  <c r="N23" i="6"/>
  <c r="O23" i="6"/>
  <c r="Q23" i="6"/>
  <c r="AI23" i="6"/>
  <c r="AZ23" i="6"/>
  <c r="BQ23" i="6"/>
  <c r="CH23" i="6"/>
  <c r="I24" i="6"/>
  <c r="H24" i="6"/>
  <c r="J24" i="6"/>
  <c r="K24" i="6"/>
  <c r="L24" i="6"/>
  <c r="M24" i="6"/>
  <c r="N24" i="6"/>
  <c r="O24" i="6"/>
  <c r="Q24" i="6"/>
  <c r="AI24" i="6"/>
  <c r="AZ24" i="6"/>
  <c r="BQ24" i="6"/>
  <c r="CH24" i="6"/>
  <c r="I25" i="6"/>
  <c r="J25" i="6"/>
  <c r="K25" i="6"/>
  <c r="L25" i="6"/>
  <c r="M25" i="6"/>
  <c r="N25" i="6"/>
  <c r="O25" i="6"/>
  <c r="Q25" i="6"/>
  <c r="AI25" i="6"/>
  <c r="AZ25" i="6"/>
  <c r="BQ25" i="6"/>
  <c r="CH25" i="6"/>
  <c r="I26" i="6"/>
  <c r="H26" i="6"/>
  <c r="J26" i="6"/>
  <c r="K26" i="6"/>
  <c r="L26" i="6"/>
  <c r="M26" i="6"/>
  <c r="N26" i="6"/>
  <c r="O26" i="6"/>
  <c r="Q26" i="6"/>
  <c r="AI26" i="6"/>
  <c r="AZ26" i="6"/>
  <c r="BQ26" i="6"/>
  <c r="CH26" i="6"/>
  <c r="I27" i="6"/>
  <c r="J27" i="6"/>
  <c r="K27" i="6"/>
  <c r="L27" i="6"/>
  <c r="M27" i="6"/>
  <c r="N27" i="6"/>
  <c r="O27" i="6"/>
  <c r="Q27" i="6"/>
  <c r="AI27" i="6"/>
  <c r="AZ27" i="6"/>
  <c r="BQ27" i="6"/>
  <c r="CH27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I30" i="6"/>
  <c r="J30" i="6"/>
  <c r="H30" i="6"/>
  <c r="K30" i="6"/>
  <c r="L30" i="6"/>
  <c r="M30" i="6"/>
  <c r="N30" i="6"/>
  <c r="O30" i="6"/>
  <c r="Q30" i="6"/>
  <c r="AI30" i="6"/>
  <c r="AZ30" i="6"/>
  <c r="BQ30" i="6"/>
  <c r="CH30" i="6"/>
  <c r="I31" i="6"/>
  <c r="J31" i="6"/>
  <c r="H31" i="6"/>
  <c r="K31" i="6"/>
  <c r="L31" i="6"/>
  <c r="M31" i="6"/>
  <c r="N31" i="6"/>
  <c r="O31" i="6"/>
  <c r="Q31" i="6"/>
  <c r="AI31" i="6"/>
  <c r="AZ31" i="6"/>
  <c r="BQ31" i="6"/>
  <c r="CH31" i="6"/>
  <c r="I32" i="6"/>
  <c r="J32" i="6"/>
  <c r="H32" i="6"/>
  <c r="K32" i="6"/>
  <c r="L32" i="6"/>
  <c r="M32" i="6"/>
  <c r="N32" i="6"/>
  <c r="O32" i="6"/>
  <c r="Q32" i="6"/>
  <c r="AI32" i="6"/>
  <c r="AZ32" i="6"/>
  <c r="BQ32" i="6"/>
  <c r="CH32" i="6"/>
  <c r="I33" i="6"/>
  <c r="J33" i="6"/>
  <c r="H33" i="6"/>
  <c r="K33" i="6"/>
  <c r="L33" i="6"/>
  <c r="M33" i="6"/>
  <c r="N33" i="6"/>
  <c r="O33" i="6"/>
  <c r="Q33" i="6"/>
  <c r="AI33" i="6"/>
  <c r="AZ33" i="6"/>
  <c r="BQ33" i="6"/>
  <c r="CH33" i="6"/>
  <c r="I34" i="6"/>
  <c r="J34" i="6"/>
  <c r="H34" i="6"/>
  <c r="K34" i="6"/>
  <c r="L34" i="6"/>
  <c r="M34" i="6"/>
  <c r="N34" i="6"/>
  <c r="O34" i="6"/>
  <c r="Q34" i="6"/>
  <c r="AI34" i="6"/>
  <c r="AZ34" i="6"/>
  <c r="BQ34" i="6"/>
  <c r="CH34" i="6"/>
  <c r="I35" i="6"/>
  <c r="J35" i="6"/>
  <c r="H35" i="6"/>
  <c r="K35" i="6"/>
  <c r="L35" i="6"/>
  <c r="M35" i="6"/>
  <c r="N35" i="6"/>
  <c r="O35" i="6"/>
  <c r="Q35" i="6"/>
  <c r="AI35" i="6"/>
  <c r="AZ35" i="6"/>
  <c r="BQ35" i="6"/>
  <c r="CH35" i="6"/>
  <c r="I36" i="6"/>
  <c r="J36" i="6"/>
  <c r="H36" i="6"/>
  <c r="K36" i="6"/>
  <c r="L36" i="6"/>
  <c r="M36" i="6"/>
  <c r="N36" i="6"/>
  <c r="O36" i="6"/>
  <c r="Q36" i="6"/>
  <c r="AI36" i="6"/>
  <c r="AZ36" i="6"/>
  <c r="BQ36" i="6"/>
  <c r="CH36" i="6"/>
  <c r="I37" i="6"/>
  <c r="J37" i="6"/>
  <c r="H37" i="6"/>
  <c r="K37" i="6"/>
  <c r="L37" i="6"/>
  <c r="M37" i="6"/>
  <c r="N37" i="6"/>
  <c r="O37" i="6"/>
  <c r="Q37" i="6"/>
  <c r="AI37" i="6"/>
  <c r="AZ37" i="6"/>
  <c r="BQ37" i="6"/>
  <c r="CH37" i="6"/>
  <c r="I38" i="6"/>
  <c r="J38" i="6"/>
  <c r="H38" i="6"/>
  <c r="K38" i="6"/>
  <c r="L38" i="6"/>
  <c r="M38" i="6"/>
  <c r="N38" i="6"/>
  <c r="O38" i="6"/>
  <c r="Q38" i="6"/>
  <c r="AI38" i="6"/>
  <c r="AZ38" i="6"/>
  <c r="BQ38" i="6"/>
  <c r="CH38" i="6"/>
  <c r="I39" i="6"/>
  <c r="J39" i="6"/>
  <c r="H39" i="6"/>
  <c r="K39" i="6"/>
  <c r="L39" i="6"/>
  <c r="M39" i="6"/>
  <c r="N39" i="6"/>
  <c r="O39" i="6"/>
  <c r="Q39" i="6"/>
  <c r="AI39" i="6"/>
  <c r="AZ39" i="6"/>
  <c r="BQ39" i="6"/>
  <c r="CH39" i="6"/>
  <c r="I40" i="6"/>
  <c r="J40" i="6"/>
  <c r="H40" i="6"/>
  <c r="K40" i="6"/>
  <c r="L40" i="6"/>
  <c r="M40" i="6"/>
  <c r="N40" i="6"/>
  <c r="O40" i="6"/>
  <c r="Q40" i="6"/>
  <c r="AI40" i="6"/>
  <c r="AZ40" i="6"/>
  <c r="BQ40" i="6"/>
  <c r="CH40" i="6"/>
  <c r="I41" i="6"/>
  <c r="J41" i="6"/>
  <c r="H41" i="6"/>
  <c r="K41" i="6"/>
  <c r="L41" i="6"/>
  <c r="M41" i="6"/>
  <c r="N41" i="6"/>
  <c r="O41" i="6"/>
  <c r="Q41" i="6"/>
  <c r="AI41" i="6"/>
  <c r="AZ41" i="6"/>
  <c r="BQ41" i="6"/>
  <c r="CH41" i="6"/>
  <c r="I42" i="6"/>
  <c r="J42" i="6"/>
  <c r="H42" i="6"/>
  <c r="K42" i="6"/>
  <c r="L42" i="6"/>
  <c r="M42" i="6"/>
  <c r="N42" i="6"/>
  <c r="O42" i="6"/>
  <c r="Q42" i="6"/>
  <c r="AI42" i="6"/>
  <c r="AZ42" i="6"/>
  <c r="BQ42" i="6"/>
  <c r="CH42" i="6"/>
  <c r="I43" i="6"/>
  <c r="J43" i="6"/>
  <c r="H43" i="6"/>
  <c r="K43" i="6"/>
  <c r="L43" i="6"/>
  <c r="M43" i="6"/>
  <c r="N43" i="6"/>
  <c r="O43" i="6"/>
  <c r="Q43" i="6"/>
  <c r="AI43" i="6"/>
  <c r="AZ43" i="6"/>
  <c r="BQ43" i="6"/>
  <c r="CH43" i="6"/>
  <c r="I44" i="6"/>
  <c r="J44" i="6"/>
  <c r="H44" i="6"/>
  <c r="K44" i="6"/>
  <c r="L44" i="6"/>
  <c r="M44" i="6"/>
  <c r="N44" i="6"/>
  <c r="O44" i="6"/>
  <c r="Q44" i="6"/>
  <c r="AI44" i="6"/>
  <c r="AZ44" i="6"/>
  <c r="BQ44" i="6"/>
  <c r="CH44" i="6"/>
  <c r="I45" i="6"/>
  <c r="J45" i="6"/>
  <c r="H45" i="6"/>
  <c r="K45" i="6"/>
  <c r="L45" i="6"/>
  <c r="M45" i="6"/>
  <c r="N45" i="6"/>
  <c r="O45" i="6"/>
  <c r="Q45" i="6"/>
  <c r="AI45" i="6"/>
  <c r="AZ45" i="6"/>
  <c r="BQ45" i="6"/>
  <c r="CH45" i="6"/>
  <c r="I46" i="6"/>
  <c r="J46" i="6"/>
  <c r="H46" i="6"/>
  <c r="K46" i="6"/>
  <c r="L46" i="6"/>
  <c r="M46" i="6"/>
  <c r="N46" i="6"/>
  <c r="O46" i="6"/>
  <c r="Q46" i="6"/>
  <c r="AI46" i="6"/>
  <c r="AZ46" i="6"/>
  <c r="BQ46" i="6"/>
  <c r="CH46" i="6"/>
  <c r="I47" i="6"/>
  <c r="J47" i="6"/>
  <c r="H47" i="6"/>
  <c r="K47" i="6"/>
  <c r="L47" i="6"/>
  <c r="M47" i="6"/>
  <c r="N47" i="6"/>
  <c r="O47" i="6"/>
  <c r="Q47" i="6"/>
  <c r="AI47" i="6"/>
  <c r="AZ47" i="6"/>
  <c r="BQ47" i="6"/>
  <c r="CH47" i="6"/>
  <c r="I48" i="6"/>
  <c r="J48" i="6"/>
  <c r="K48" i="6"/>
  <c r="L48" i="6"/>
  <c r="M48" i="6"/>
  <c r="N48" i="6"/>
  <c r="O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I50" i="6"/>
  <c r="J50" i="6"/>
  <c r="K50" i="6"/>
  <c r="L50" i="6"/>
  <c r="M50" i="6"/>
  <c r="N50" i="6"/>
  <c r="O50" i="6"/>
  <c r="Q50" i="6"/>
  <c r="AI50" i="6"/>
  <c r="AZ50" i="6"/>
  <c r="BQ50" i="6"/>
  <c r="CH50" i="6"/>
  <c r="I51" i="6"/>
  <c r="J51" i="6"/>
  <c r="K51" i="6"/>
  <c r="L51" i="6"/>
  <c r="M51" i="6"/>
  <c r="N51" i="6"/>
  <c r="O51" i="6"/>
  <c r="Q51" i="6"/>
  <c r="R51" i="6"/>
  <c r="AI51" i="6"/>
  <c r="AJ51" i="6"/>
  <c r="AL51" i="6"/>
  <c r="AP51" i="6"/>
  <c r="BQ51" i="6"/>
  <c r="CH51" i="6"/>
  <c r="K52" i="6"/>
  <c r="L52" i="6"/>
  <c r="M52" i="6"/>
  <c r="M68" i="6"/>
  <c r="N52" i="6"/>
  <c r="O52" i="6"/>
  <c r="Q52" i="6"/>
  <c r="R52" i="6"/>
  <c r="AI52" i="6"/>
  <c r="AZ52" i="6"/>
  <c r="BA52" i="6"/>
  <c r="BC52" i="6"/>
  <c r="BG52" i="6"/>
  <c r="BQ52" i="6"/>
  <c r="CH52" i="6"/>
  <c r="I53" i="6"/>
  <c r="H53" i="6"/>
  <c r="J53" i="6"/>
  <c r="K53" i="6"/>
  <c r="L53" i="6"/>
  <c r="M53" i="6"/>
  <c r="N53" i="6"/>
  <c r="O53" i="6"/>
  <c r="Q53" i="6"/>
  <c r="R53" i="6"/>
  <c r="AI53" i="6"/>
  <c r="AZ53" i="6"/>
  <c r="BA53" i="6"/>
  <c r="BC53" i="6"/>
  <c r="BG53" i="6"/>
  <c r="BQ53" i="6"/>
  <c r="CH53" i="6"/>
  <c r="K54" i="6"/>
  <c r="L54" i="6"/>
  <c r="M54" i="6"/>
  <c r="N54" i="6"/>
  <c r="O54" i="6"/>
  <c r="Q54" i="6"/>
  <c r="R54" i="6"/>
  <c r="AI54" i="6"/>
  <c r="AZ54" i="6"/>
  <c r="BA54" i="6"/>
  <c r="I54" i="6"/>
  <c r="BC54" i="6"/>
  <c r="J54" i="6"/>
  <c r="BG54" i="6"/>
  <c r="CH54" i="6"/>
  <c r="I55" i="6"/>
  <c r="J55" i="6"/>
  <c r="K55" i="6"/>
  <c r="L55" i="6"/>
  <c r="M55" i="6"/>
  <c r="N55" i="6"/>
  <c r="O55" i="6"/>
  <c r="Q55" i="6"/>
  <c r="R55" i="6"/>
  <c r="AI55" i="6"/>
  <c r="AZ55" i="6"/>
  <c r="BA55" i="6"/>
  <c r="BG55" i="6"/>
  <c r="BH55" i="6"/>
  <c r="BP55" i="6"/>
  <c r="BQ55" i="6"/>
  <c r="CH55" i="6"/>
  <c r="F56" i="6"/>
  <c r="J56" i="6"/>
  <c r="K56" i="6"/>
  <c r="L56" i="6"/>
  <c r="M56" i="6"/>
  <c r="N56" i="6"/>
  <c r="O56" i="6"/>
  <c r="Q56" i="6"/>
  <c r="R56" i="6"/>
  <c r="AI56" i="6"/>
  <c r="AZ56" i="6"/>
  <c r="BA56" i="6"/>
  <c r="I56" i="6"/>
  <c r="BG56" i="6"/>
  <c r="BQ56" i="6"/>
  <c r="BH56" i="6"/>
  <c r="BP56" i="6"/>
  <c r="CH56" i="6"/>
  <c r="H57" i="6"/>
  <c r="I57" i="6"/>
  <c r="J57" i="6"/>
  <c r="K57" i="6"/>
  <c r="M57" i="6"/>
  <c r="N57" i="6"/>
  <c r="O57" i="6"/>
  <c r="R57" i="6"/>
  <c r="AI57" i="6"/>
  <c r="AZ57" i="6"/>
  <c r="BA57" i="6"/>
  <c r="BG57" i="6"/>
  <c r="BH57" i="6"/>
  <c r="L57" i="6"/>
  <c r="BP57" i="6"/>
  <c r="CH57" i="6"/>
  <c r="I58" i="6"/>
  <c r="J58" i="6"/>
  <c r="K58" i="6"/>
  <c r="L58" i="6"/>
  <c r="M58" i="6"/>
  <c r="N58" i="6"/>
  <c r="O58" i="6"/>
  <c r="Q58" i="6"/>
  <c r="AI58" i="6"/>
  <c r="AZ58" i="6"/>
  <c r="BQ58" i="6"/>
  <c r="CH58" i="6"/>
  <c r="I59" i="6"/>
  <c r="J59" i="6"/>
  <c r="H59" i="6"/>
  <c r="K59" i="6"/>
  <c r="L59" i="6"/>
  <c r="M59" i="6"/>
  <c r="N59" i="6"/>
  <c r="O59" i="6"/>
  <c r="Q59" i="6"/>
  <c r="AI59" i="6"/>
  <c r="AZ59" i="6"/>
  <c r="BQ59" i="6"/>
  <c r="CH59" i="6"/>
  <c r="I60" i="6"/>
  <c r="J60" i="6"/>
  <c r="K60" i="6"/>
  <c r="L60" i="6"/>
  <c r="M60" i="6"/>
  <c r="N60" i="6"/>
  <c r="O60" i="6"/>
  <c r="Q60" i="6"/>
  <c r="AI60" i="6"/>
  <c r="AZ60" i="6"/>
  <c r="BQ60" i="6"/>
  <c r="CH60" i="6"/>
  <c r="I61" i="6"/>
  <c r="J61" i="6"/>
  <c r="H61" i="6"/>
  <c r="K61" i="6"/>
  <c r="L61" i="6"/>
  <c r="M61" i="6"/>
  <c r="N61" i="6"/>
  <c r="O61" i="6"/>
  <c r="Q61" i="6"/>
  <c r="AI61" i="6"/>
  <c r="AZ61" i="6"/>
  <c r="BQ61" i="6"/>
  <c r="CH61" i="6"/>
  <c r="I62" i="6"/>
  <c r="J62" i="6"/>
  <c r="K62" i="6"/>
  <c r="L62" i="6"/>
  <c r="M62" i="6"/>
  <c r="N62" i="6"/>
  <c r="O62" i="6"/>
  <c r="Q62" i="6"/>
  <c r="AI62" i="6"/>
  <c r="AZ62" i="6"/>
  <c r="BQ62" i="6"/>
  <c r="CH62" i="6"/>
  <c r="I63" i="6"/>
  <c r="J63" i="6"/>
  <c r="H63" i="6"/>
  <c r="K63" i="6"/>
  <c r="L63" i="6"/>
  <c r="M63" i="6"/>
  <c r="N63" i="6"/>
  <c r="O63" i="6"/>
  <c r="Q63" i="6"/>
  <c r="AI63" i="6"/>
  <c r="AZ63" i="6"/>
  <c r="BQ63" i="6"/>
  <c r="CH63" i="6"/>
  <c r="I64" i="6"/>
  <c r="J64" i="6"/>
  <c r="K64" i="6"/>
  <c r="L64" i="6"/>
  <c r="M64" i="6"/>
  <c r="N64" i="6"/>
  <c r="O64" i="6"/>
  <c r="Q64" i="6"/>
  <c r="AI64" i="6"/>
  <c r="AZ64" i="6"/>
  <c r="BQ64" i="6"/>
  <c r="CH64" i="6"/>
  <c r="I65" i="6"/>
  <c r="J65" i="6"/>
  <c r="H65" i="6"/>
  <c r="K65" i="6"/>
  <c r="L65" i="6"/>
  <c r="M65" i="6"/>
  <c r="N65" i="6"/>
  <c r="O65" i="6"/>
  <c r="Q65" i="6"/>
  <c r="AI65" i="6"/>
  <c r="AZ65" i="6"/>
  <c r="BQ65" i="6"/>
  <c r="CH65" i="6"/>
  <c r="I66" i="6"/>
  <c r="J66" i="6"/>
  <c r="K66" i="6"/>
  <c r="L66" i="6"/>
  <c r="M66" i="6"/>
  <c r="N66" i="6"/>
  <c r="O66" i="6"/>
  <c r="Q66" i="6"/>
  <c r="AI66" i="6"/>
  <c r="AZ66" i="6"/>
  <c r="BQ66" i="6"/>
  <c r="CH66" i="6"/>
  <c r="I67" i="6"/>
  <c r="J67" i="6"/>
  <c r="H67" i="6"/>
  <c r="K67" i="6"/>
  <c r="L67" i="6"/>
  <c r="M67" i="6"/>
  <c r="N67" i="6"/>
  <c r="O67" i="6"/>
  <c r="Q67" i="6"/>
  <c r="AI67" i="6"/>
  <c r="AZ67" i="6"/>
  <c r="BQ67" i="6"/>
  <c r="CH67" i="6"/>
  <c r="L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BB68" i="6"/>
  <c r="BD68" i="6"/>
  <c r="BE68" i="6"/>
  <c r="BF68" i="6"/>
  <c r="BH68" i="6"/>
  <c r="BI68" i="6"/>
  <c r="BJ68" i="6"/>
  <c r="BK68" i="6"/>
  <c r="BL68" i="6"/>
  <c r="BM68" i="6"/>
  <c r="BN68" i="6"/>
  <c r="BO68" i="6"/>
  <c r="BP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I70" i="6"/>
  <c r="J70" i="6"/>
  <c r="K70" i="6"/>
  <c r="L70" i="6"/>
  <c r="M70" i="6"/>
  <c r="N70" i="6"/>
  <c r="O70" i="6"/>
  <c r="Q70" i="6"/>
  <c r="AI70" i="6"/>
  <c r="AZ70" i="6"/>
  <c r="BQ70" i="6"/>
  <c r="CH70" i="6"/>
  <c r="I71" i="6"/>
  <c r="J71" i="6"/>
  <c r="K71" i="6"/>
  <c r="L71" i="6"/>
  <c r="M71" i="6"/>
  <c r="N71" i="6"/>
  <c r="O71" i="6"/>
  <c r="Q71" i="6"/>
  <c r="AI71" i="6"/>
  <c r="AZ71" i="6"/>
  <c r="BQ71" i="6"/>
  <c r="CH71" i="6"/>
  <c r="F72" i="6"/>
  <c r="I72" i="6"/>
  <c r="J72" i="6"/>
  <c r="K72" i="6"/>
  <c r="L72" i="6"/>
  <c r="M72" i="6"/>
  <c r="N72" i="6"/>
  <c r="O72" i="6"/>
  <c r="Q72" i="6"/>
  <c r="AI72" i="6"/>
  <c r="AZ72" i="6"/>
  <c r="BQ72" i="6"/>
  <c r="CH72" i="6"/>
  <c r="F73" i="6"/>
  <c r="I73" i="6"/>
  <c r="J73" i="6"/>
  <c r="K73" i="6"/>
  <c r="L73" i="6"/>
  <c r="M73" i="6"/>
  <c r="N73" i="6"/>
  <c r="O73" i="6"/>
  <c r="Q73" i="6"/>
  <c r="AI73" i="6"/>
  <c r="AZ73" i="6"/>
  <c r="BQ73" i="6"/>
  <c r="CH73" i="6"/>
  <c r="I74" i="6"/>
  <c r="J74" i="6"/>
  <c r="K74" i="6"/>
  <c r="L74" i="6"/>
  <c r="M74" i="6"/>
  <c r="N74" i="6"/>
  <c r="O74" i="6"/>
  <c r="Q74" i="6"/>
  <c r="AI74" i="6"/>
  <c r="AZ74" i="6"/>
  <c r="BQ74" i="6"/>
  <c r="CH74" i="6"/>
  <c r="I75" i="6"/>
  <c r="J75" i="6"/>
  <c r="K75" i="6"/>
  <c r="L75" i="6"/>
  <c r="M75" i="6"/>
  <c r="N75" i="6"/>
  <c r="O75" i="6"/>
  <c r="Q75" i="6"/>
  <c r="AI75" i="6"/>
  <c r="F75" i="6"/>
  <c r="AZ75" i="6"/>
  <c r="BQ75" i="6"/>
  <c r="CH75" i="6"/>
  <c r="I76" i="6"/>
  <c r="H76" i="6"/>
  <c r="J76" i="6"/>
  <c r="K76" i="6"/>
  <c r="L76" i="6"/>
  <c r="M76" i="6"/>
  <c r="N76" i="6"/>
  <c r="O76" i="6"/>
  <c r="Q76" i="6"/>
  <c r="AI76" i="6"/>
  <c r="AZ76" i="6"/>
  <c r="BQ76" i="6"/>
  <c r="CH76" i="6"/>
  <c r="F77" i="6"/>
  <c r="I77" i="6"/>
  <c r="J77" i="6"/>
  <c r="K77" i="6"/>
  <c r="L77" i="6"/>
  <c r="M77" i="6"/>
  <c r="N77" i="6"/>
  <c r="O77" i="6"/>
  <c r="Q77" i="6"/>
  <c r="AI77" i="6"/>
  <c r="AZ77" i="6"/>
  <c r="BQ77" i="6"/>
  <c r="CH77" i="6"/>
  <c r="F78" i="6"/>
  <c r="I78" i="6"/>
  <c r="J78" i="6"/>
  <c r="K78" i="6"/>
  <c r="L78" i="6"/>
  <c r="M78" i="6"/>
  <c r="N78" i="6"/>
  <c r="O78" i="6"/>
  <c r="Q78" i="6"/>
  <c r="AI78" i="6"/>
  <c r="AZ78" i="6"/>
  <c r="BQ78" i="6"/>
  <c r="CH78" i="6"/>
  <c r="I79" i="6"/>
  <c r="J79" i="6"/>
  <c r="K79" i="6"/>
  <c r="L79" i="6"/>
  <c r="M79" i="6"/>
  <c r="N79" i="6"/>
  <c r="O79" i="6"/>
  <c r="Q79" i="6"/>
  <c r="AI79" i="6"/>
  <c r="AZ79" i="6"/>
  <c r="BQ79" i="6"/>
  <c r="CH79" i="6"/>
  <c r="F80" i="6"/>
  <c r="I80" i="6"/>
  <c r="J80" i="6"/>
  <c r="K80" i="6"/>
  <c r="L80" i="6"/>
  <c r="M80" i="6"/>
  <c r="N80" i="6"/>
  <c r="O80" i="6"/>
  <c r="Q80" i="6"/>
  <c r="AI80" i="6"/>
  <c r="AZ80" i="6"/>
  <c r="BQ80" i="6"/>
  <c r="CH80" i="6"/>
  <c r="F81" i="6"/>
  <c r="I81" i="6"/>
  <c r="J81" i="6"/>
  <c r="K81" i="6"/>
  <c r="L81" i="6"/>
  <c r="M81" i="6"/>
  <c r="N81" i="6"/>
  <c r="O81" i="6"/>
  <c r="Q81" i="6"/>
  <c r="AI81" i="6"/>
  <c r="AZ81" i="6"/>
  <c r="BQ81" i="6"/>
  <c r="CH81" i="6"/>
  <c r="I82" i="6"/>
  <c r="J82" i="6"/>
  <c r="K82" i="6"/>
  <c r="L82" i="6"/>
  <c r="M82" i="6"/>
  <c r="N82" i="6"/>
  <c r="O82" i="6"/>
  <c r="Q82" i="6"/>
  <c r="AI82" i="6"/>
  <c r="AZ82" i="6"/>
  <c r="BQ82" i="6"/>
  <c r="CH82" i="6"/>
  <c r="I83" i="6"/>
  <c r="J83" i="6"/>
  <c r="K83" i="6"/>
  <c r="L83" i="6"/>
  <c r="M83" i="6"/>
  <c r="N83" i="6"/>
  <c r="O83" i="6"/>
  <c r="Q83" i="6"/>
  <c r="AI83" i="6"/>
  <c r="F83" i="6"/>
  <c r="AZ83" i="6"/>
  <c r="BQ83" i="6"/>
  <c r="CH83" i="6"/>
  <c r="I84" i="6"/>
  <c r="H84" i="6"/>
  <c r="J84" i="6"/>
  <c r="K84" i="6"/>
  <c r="L84" i="6"/>
  <c r="M84" i="6"/>
  <c r="N84" i="6"/>
  <c r="O84" i="6"/>
  <c r="Q84" i="6"/>
  <c r="AI84" i="6"/>
  <c r="AZ84" i="6"/>
  <c r="BQ84" i="6"/>
  <c r="CH84" i="6"/>
  <c r="F85" i="6"/>
  <c r="I85" i="6"/>
  <c r="J85" i="6"/>
  <c r="K85" i="6"/>
  <c r="L85" i="6"/>
  <c r="M85" i="6"/>
  <c r="N85" i="6"/>
  <c r="O85" i="6"/>
  <c r="Q85" i="6"/>
  <c r="AI85" i="6"/>
  <c r="AZ85" i="6"/>
  <c r="BQ85" i="6"/>
  <c r="CH85" i="6"/>
  <c r="G86" i="6"/>
  <c r="I86" i="6"/>
  <c r="J86" i="6"/>
  <c r="K86" i="6"/>
  <c r="L86" i="6"/>
  <c r="M86" i="6"/>
  <c r="N86" i="6"/>
  <c r="O86" i="6"/>
  <c r="Q86" i="6"/>
  <c r="AI86" i="6"/>
  <c r="P86" i="6"/>
  <c r="AZ86" i="6"/>
  <c r="BQ86" i="6"/>
  <c r="CH86" i="6"/>
  <c r="F87" i="6"/>
  <c r="I87" i="6"/>
  <c r="J87" i="6"/>
  <c r="K87" i="6"/>
  <c r="L87" i="6"/>
  <c r="M87" i="6"/>
  <c r="N87" i="6"/>
  <c r="O87" i="6"/>
  <c r="Q87" i="6"/>
  <c r="AI87" i="6"/>
  <c r="AZ87" i="6"/>
  <c r="G87" i="6"/>
  <c r="BQ87" i="6"/>
  <c r="CH87" i="6"/>
  <c r="I88" i="6"/>
  <c r="H88" i="6"/>
  <c r="J88" i="6"/>
  <c r="K88" i="6"/>
  <c r="L88" i="6"/>
  <c r="M88" i="6"/>
  <c r="N88" i="6"/>
  <c r="O88" i="6"/>
  <c r="Q88" i="6"/>
  <c r="AI88" i="6"/>
  <c r="AZ88" i="6"/>
  <c r="BQ88" i="6"/>
  <c r="CH88" i="6"/>
  <c r="F89" i="6"/>
  <c r="I89" i="6"/>
  <c r="J89" i="6"/>
  <c r="K89" i="6"/>
  <c r="L89" i="6"/>
  <c r="M89" i="6"/>
  <c r="N89" i="6"/>
  <c r="O89" i="6"/>
  <c r="Q89" i="6"/>
  <c r="AI89" i="6"/>
  <c r="AZ89" i="6"/>
  <c r="BQ89" i="6"/>
  <c r="CH89" i="6"/>
  <c r="G90" i="6"/>
  <c r="I90" i="6"/>
  <c r="J90" i="6"/>
  <c r="K90" i="6"/>
  <c r="L90" i="6"/>
  <c r="M90" i="6"/>
  <c r="N90" i="6"/>
  <c r="O90" i="6"/>
  <c r="Q90" i="6"/>
  <c r="AI90" i="6"/>
  <c r="P90" i="6"/>
  <c r="AZ90" i="6"/>
  <c r="BQ90" i="6"/>
  <c r="CH90" i="6"/>
  <c r="F91" i="6"/>
  <c r="I91" i="6"/>
  <c r="J91" i="6"/>
  <c r="K91" i="6"/>
  <c r="L91" i="6"/>
  <c r="M91" i="6"/>
  <c r="N91" i="6"/>
  <c r="O91" i="6"/>
  <c r="Q91" i="6"/>
  <c r="AI91" i="6"/>
  <c r="AZ91" i="6"/>
  <c r="G91" i="6"/>
  <c r="BQ91" i="6"/>
  <c r="CH91" i="6"/>
  <c r="I92" i="6"/>
  <c r="H92" i="6"/>
  <c r="J92" i="6"/>
  <c r="K92" i="6"/>
  <c r="L92" i="6"/>
  <c r="M92" i="6"/>
  <c r="N92" i="6"/>
  <c r="O92" i="6"/>
  <c r="Q92" i="6"/>
  <c r="AI92" i="6"/>
  <c r="AZ92" i="6"/>
  <c r="BQ92" i="6"/>
  <c r="CH92" i="6"/>
  <c r="I93" i="6"/>
  <c r="J93" i="6"/>
  <c r="K93" i="6"/>
  <c r="L93" i="6"/>
  <c r="M93" i="6"/>
  <c r="N93" i="6"/>
  <c r="O93" i="6"/>
  <c r="Q93" i="6"/>
  <c r="AI93" i="6"/>
  <c r="AZ93" i="6"/>
  <c r="BQ93" i="6"/>
  <c r="F93" i="6"/>
  <c r="CH93" i="6"/>
  <c r="G94" i="6"/>
  <c r="I94" i="6"/>
  <c r="J94" i="6"/>
  <c r="K94" i="6"/>
  <c r="L94" i="6"/>
  <c r="M94" i="6"/>
  <c r="N94" i="6"/>
  <c r="O94" i="6"/>
  <c r="Q94" i="6"/>
  <c r="AI94" i="6"/>
  <c r="P94" i="6"/>
  <c r="AZ94" i="6"/>
  <c r="BQ94" i="6"/>
  <c r="CH94" i="6"/>
  <c r="F95" i="6"/>
  <c r="I95" i="6"/>
  <c r="J95" i="6"/>
  <c r="K95" i="6"/>
  <c r="L95" i="6"/>
  <c r="M95" i="6"/>
  <c r="N95" i="6"/>
  <c r="O95" i="6"/>
  <c r="Q95" i="6"/>
  <c r="AI95" i="6"/>
  <c r="AZ95" i="6"/>
  <c r="G95" i="6"/>
  <c r="BQ95" i="6"/>
  <c r="CH95" i="6"/>
  <c r="I96" i="6"/>
  <c r="H96" i="6"/>
  <c r="J96" i="6"/>
  <c r="K96" i="6"/>
  <c r="L96" i="6"/>
  <c r="M96" i="6"/>
  <c r="N96" i="6"/>
  <c r="O96" i="6"/>
  <c r="Q96" i="6"/>
  <c r="AI96" i="6"/>
  <c r="AZ96" i="6"/>
  <c r="BQ96" i="6"/>
  <c r="CH96" i="6"/>
  <c r="I97" i="6"/>
  <c r="J97" i="6"/>
  <c r="K97" i="6"/>
  <c r="L97" i="6"/>
  <c r="M97" i="6"/>
  <c r="N97" i="6"/>
  <c r="O97" i="6"/>
  <c r="Q97" i="6"/>
  <c r="AI97" i="6"/>
  <c r="AZ97" i="6"/>
  <c r="BQ97" i="6"/>
  <c r="F97" i="6"/>
  <c r="CH97" i="6"/>
  <c r="G98" i="6"/>
  <c r="I98" i="6"/>
  <c r="J98" i="6"/>
  <c r="K98" i="6"/>
  <c r="L98" i="6"/>
  <c r="M98" i="6"/>
  <c r="N98" i="6"/>
  <c r="O98" i="6"/>
  <c r="Q98" i="6"/>
  <c r="AI98" i="6"/>
  <c r="P98" i="6"/>
  <c r="AZ98" i="6"/>
  <c r="BQ98" i="6"/>
  <c r="CH98" i="6"/>
  <c r="F99" i="6"/>
  <c r="I99" i="6"/>
  <c r="J99" i="6"/>
  <c r="K99" i="6"/>
  <c r="L99" i="6"/>
  <c r="M99" i="6"/>
  <c r="N99" i="6"/>
  <c r="O99" i="6"/>
  <c r="Q99" i="6"/>
  <c r="AI99" i="6"/>
  <c r="AZ99" i="6"/>
  <c r="G99" i="6"/>
  <c r="BQ99" i="6"/>
  <c r="CH99" i="6"/>
  <c r="I100" i="6"/>
  <c r="H100" i="6"/>
  <c r="J100" i="6"/>
  <c r="K100" i="6"/>
  <c r="L100" i="6"/>
  <c r="M100" i="6"/>
  <c r="N100" i="6"/>
  <c r="O100" i="6"/>
  <c r="Q100" i="6"/>
  <c r="AI100" i="6"/>
  <c r="AZ100" i="6"/>
  <c r="BQ100" i="6"/>
  <c r="CH100" i="6"/>
  <c r="I101" i="6"/>
  <c r="J101" i="6"/>
  <c r="K101" i="6"/>
  <c r="L101" i="6"/>
  <c r="M101" i="6"/>
  <c r="N101" i="6"/>
  <c r="O101" i="6"/>
  <c r="Q101" i="6"/>
  <c r="AI101" i="6"/>
  <c r="AZ101" i="6"/>
  <c r="BQ101" i="6"/>
  <c r="F101" i="6"/>
  <c r="CH101" i="6"/>
  <c r="G102" i="6"/>
  <c r="I102" i="6"/>
  <c r="J102" i="6"/>
  <c r="K102" i="6"/>
  <c r="L102" i="6"/>
  <c r="M102" i="6"/>
  <c r="N102" i="6"/>
  <c r="O102" i="6"/>
  <c r="Q102" i="6"/>
  <c r="AI102" i="6"/>
  <c r="AZ102" i="6"/>
  <c r="F102" i="6"/>
  <c r="BQ102" i="6"/>
  <c r="CH102" i="6"/>
  <c r="P102" i="6"/>
  <c r="F103" i="6"/>
  <c r="I103" i="6"/>
  <c r="H103" i="6"/>
  <c r="J103" i="6"/>
  <c r="K103" i="6"/>
  <c r="L103" i="6"/>
  <c r="M103" i="6"/>
  <c r="N103" i="6"/>
  <c r="O103" i="6"/>
  <c r="Q103" i="6"/>
  <c r="AI103" i="6"/>
  <c r="AZ103" i="6"/>
  <c r="G103" i="6"/>
  <c r="BQ103" i="6"/>
  <c r="CH103" i="6"/>
  <c r="P103" i="6"/>
  <c r="F104" i="6"/>
  <c r="G104" i="6"/>
  <c r="I104" i="6"/>
  <c r="J104" i="6"/>
  <c r="K104" i="6"/>
  <c r="L104" i="6"/>
  <c r="M104" i="6"/>
  <c r="N104" i="6"/>
  <c r="O104" i="6"/>
  <c r="Q104" i="6"/>
  <c r="AI104" i="6"/>
  <c r="AZ104" i="6"/>
  <c r="BQ104" i="6"/>
  <c r="CH104" i="6"/>
  <c r="P104" i="6"/>
  <c r="F105" i="6"/>
  <c r="G105" i="6"/>
  <c r="I105" i="6"/>
  <c r="J105" i="6"/>
  <c r="K105" i="6"/>
  <c r="L105" i="6"/>
  <c r="M105" i="6"/>
  <c r="N105" i="6"/>
  <c r="O105" i="6"/>
  <c r="Q105" i="6"/>
  <c r="AI105" i="6"/>
  <c r="AZ105" i="6"/>
  <c r="BQ105" i="6"/>
  <c r="CH105" i="6"/>
  <c r="P105" i="6"/>
  <c r="F106" i="6"/>
  <c r="G106" i="6"/>
  <c r="I106" i="6"/>
  <c r="H106" i="6"/>
  <c r="J106" i="6"/>
  <c r="K106" i="6"/>
  <c r="L106" i="6"/>
  <c r="M106" i="6"/>
  <c r="N106" i="6"/>
  <c r="O106" i="6"/>
  <c r="Q106" i="6"/>
  <c r="AI106" i="6"/>
  <c r="AZ106" i="6"/>
  <c r="BQ106" i="6"/>
  <c r="CH106" i="6"/>
  <c r="P106" i="6"/>
  <c r="F108" i="6"/>
  <c r="G108" i="6"/>
  <c r="I108" i="6"/>
  <c r="H108" i="6"/>
  <c r="H109" i="6"/>
  <c r="J108" i="6"/>
  <c r="K108" i="6"/>
  <c r="L108" i="6"/>
  <c r="M108" i="6"/>
  <c r="M109" i="6"/>
  <c r="N108" i="6"/>
  <c r="O108" i="6"/>
  <c r="Q108" i="6"/>
  <c r="AI108" i="6"/>
  <c r="AZ108" i="6"/>
  <c r="BQ108" i="6"/>
  <c r="CH108" i="6"/>
  <c r="F109" i="6"/>
  <c r="G109" i="6"/>
  <c r="I109" i="6"/>
  <c r="J109" i="6"/>
  <c r="K109" i="6"/>
  <c r="L109" i="6"/>
  <c r="N109" i="6"/>
  <c r="O109" i="6"/>
  <c r="Q109" i="6"/>
  <c r="R109" i="6"/>
  <c r="S109" i="6"/>
  <c r="T109" i="6"/>
  <c r="U109" i="6"/>
  <c r="V109" i="6"/>
  <c r="W109" i="6"/>
  <c r="X109" i="6"/>
  <c r="Y109" i="6"/>
  <c r="Y113" i="6"/>
  <c r="Z109" i="6"/>
  <c r="AA109" i="6"/>
  <c r="AB109" i="6"/>
  <c r="AC109" i="6"/>
  <c r="AD109" i="6"/>
  <c r="AE109" i="6"/>
  <c r="AF109" i="6"/>
  <c r="AG109" i="6"/>
  <c r="AH109" i="6"/>
  <c r="AI109" i="6"/>
  <c r="AJ109" i="6"/>
  <c r="AK109" i="6"/>
  <c r="AL109" i="6"/>
  <c r="AM109" i="6"/>
  <c r="AN109" i="6"/>
  <c r="AO109" i="6"/>
  <c r="AP109" i="6"/>
  <c r="AQ109" i="6"/>
  <c r="AR109" i="6"/>
  <c r="AS109" i="6"/>
  <c r="AT109" i="6"/>
  <c r="AU109" i="6"/>
  <c r="AV109" i="6"/>
  <c r="AW109" i="6"/>
  <c r="AX109" i="6"/>
  <c r="AY109" i="6"/>
  <c r="AZ109" i="6"/>
  <c r="BA109" i="6"/>
  <c r="BB109" i="6"/>
  <c r="BC109" i="6"/>
  <c r="BD109" i="6"/>
  <c r="BE109" i="6"/>
  <c r="BF109" i="6"/>
  <c r="BG109" i="6"/>
  <c r="BH109" i="6"/>
  <c r="BI109" i="6"/>
  <c r="BJ109" i="6"/>
  <c r="BK109" i="6"/>
  <c r="BL109" i="6"/>
  <c r="BM109" i="6"/>
  <c r="BN109" i="6"/>
  <c r="BO109" i="6"/>
  <c r="BP109" i="6"/>
  <c r="BQ109" i="6"/>
  <c r="BR109" i="6"/>
  <c r="BS109" i="6"/>
  <c r="BT109" i="6"/>
  <c r="BU109" i="6"/>
  <c r="BV109" i="6"/>
  <c r="BW109" i="6"/>
  <c r="BX109" i="6"/>
  <c r="BY109" i="6"/>
  <c r="BZ109" i="6"/>
  <c r="CA109" i="6"/>
  <c r="CB109" i="6"/>
  <c r="CC109" i="6"/>
  <c r="CD109" i="6"/>
  <c r="CE109" i="6"/>
  <c r="CF109" i="6"/>
  <c r="CG109" i="6"/>
  <c r="CG113" i="6"/>
  <c r="I111" i="6"/>
  <c r="J111" i="6"/>
  <c r="K111" i="6"/>
  <c r="L111" i="6"/>
  <c r="H111" i="6"/>
  <c r="H112" i="6"/>
  <c r="M111" i="6"/>
  <c r="N111" i="6"/>
  <c r="O111" i="6"/>
  <c r="Q111" i="6"/>
  <c r="AI111" i="6"/>
  <c r="AZ111" i="6"/>
  <c r="BQ111" i="6"/>
  <c r="CH111" i="6"/>
  <c r="CH112" i="6"/>
  <c r="I112" i="6"/>
  <c r="J112" i="6"/>
  <c r="K112" i="6"/>
  <c r="L112" i="6"/>
  <c r="M112" i="6"/>
  <c r="M113" i="6"/>
  <c r="N112" i="6"/>
  <c r="O112" i="6"/>
  <c r="Q112" i="6"/>
  <c r="R112" i="6"/>
  <c r="S112" i="6"/>
  <c r="T112" i="6"/>
  <c r="T113" i="6"/>
  <c r="U112" i="6"/>
  <c r="U113" i="6"/>
  <c r="V112" i="6"/>
  <c r="W112" i="6"/>
  <c r="X112" i="6"/>
  <c r="X113" i="6"/>
  <c r="Y112" i="6"/>
  <c r="Z112" i="6"/>
  <c r="AA112" i="6"/>
  <c r="AB112" i="6"/>
  <c r="AB113" i="6"/>
  <c r="AC112" i="6"/>
  <c r="AC113" i="6"/>
  <c r="AD112" i="6"/>
  <c r="AE112" i="6"/>
  <c r="AF112" i="6"/>
  <c r="AF113" i="6"/>
  <c r="AG112" i="6"/>
  <c r="AH112" i="6"/>
  <c r="AI112" i="6"/>
  <c r="AJ112" i="6"/>
  <c r="AJ113" i="6"/>
  <c r="AK112" i="6"/>
  <c r="AK113" i="6"/>
  <c r="AL112" i="6"/>
  <c r="AM112" i="6"/>
  <c r="AN112" i="6"/>
  <c r="AN113" i="6"/>
  <c r="AO112" i="6"/>
  <c r="AP112" i="6"/>
  <c r="AQ112" i="6"/>
  <c r="AR112" i="6"/>
  <c r="AR113" i="6"/>
  <c r="AS112" i="6"/>
  <c r="AS113" i="6"/>
  <c r="AT112" i="6"/>
  <c r="AU112" i="6"/>
  <c r="AV112" i="6"/>
  <c r="AV113" i="6"/>
  <c r="AW112" i="6"/>
  <c r="AX112" i="6"/>
  <c r="AY112" i="6"/>
  <c r="AZ112" i="6"/>
  <c r="BA112" i="6"/>
  <c r="BB112" i="6"/>
  <c r="BC112" i="6"/>
  <c r="BD112" i="6"/>
  <c r="BD113" i="6"/>
  <c r="BE112" i="6"/>
  <c r="BF112" i="6"/>
  <c r="BG112" i="6"/>
  <c r="BH112" i="6"/>
  <c r="BH113" i="6"/>
  <c r="BI112" i="6"/>
  <c r="BI113" i="6"/>
  <c r="BJ112" i="6"/>
  <c r="BK112" i="6"/>
  <c r="BL112" i="6"/>
  <c r="BL113" i="6"/>
  <c r="BM112" i="6"/>
  <c r="BN112" i="6"/>
  <c r="BO112" i="6"/>
  <c r="BP112" i="6"/>
  <c r="BP113" i="6"/>
  <c r="BR112" i="6"/>
  <c r="BS112" i="6"/>
  <c r="BT112" i="6"/>
  <c r="BT113" i="6"/>
  <c r="BU112" i="6"/>
  <c r="BV112" i="6"/>
  <c r="BW112" i="6"/>
  <c r="BX112" i="6"/>
  <c r="BY112" i="6"/>
  <c r="BY113" i="6"/>
  <c r="BZ112" i="6"/>
  <c r="CA112" i="6"/>
  <c r="CB112" i="6"/>
  <c r="CB113" i="6"/>
  <c r="CC112" i="6"/>
  <c r="CD112" i="6"/>
  <c r="CE112" i="6"/>
  <c r="CF112" i="6"/>
  <c r="CG112" i="6"/>
  <c r="R113" i="6"/>
  <c r="S113" i="6"/>
  <c r="V113" i="6"/>
  <c r="W113" i="6"/>
  <c r="Z113" i="6"/>
  <c r="AA113" i="6"/>
  <c r="AD113" i="6"/>
  <c r="AE113" i="6"/>
  <c r="AG113" i="6"/>
  <c r="AH113" i="6"/>
  <c r="AI113" i="6"/>
  <c r="AL113" i="6"/>
  <c r="AM113" i="6"/>
  <c r="AO113" i="6"/>
  <c r="AP113" i="6"/>
  <c r="AQ113" i="6"/>
  <c r="AT113" i="6"/>
  <c r="AU113" i="6"/>
  <c r="AW113" i="6"/>
  <c r="AX113" i="6"/>
  <c r="AY113" i="6"/>
  <c r="BB113" i="6"/>
  <c r="BE113" i="6"/>
  <c r="BF113" i="6"/>
  <c r="BJ113" i="6"/>
  <c r="BK113" i="6"/>
  <c r="BM113" i="6"/>
  <c r="BN113" i="6"/>
  <c r="BO113" i="6"/>
  <c r="BR113" i="6"/>
  <c r="BS113" i="6"/>
  <c r="BU113" i="6"/>
  <c r="BV113" i="6"/>
  <c r="BW113" i="6"/>
  <c r="BZ113" i="6"/>
  <c r="CA113" i="6"/>
  <c r="CC113" i="6"/>
  <c r="CD113" i="6"/>
  <c r="CE113" i="6"/>
  <c r="I17" i="5"/>
  <c r="H17" i="5"/>
  <c r="J17" i="5"/>
  <c r="K17" i="5"/>
  <c r="K28" i="5"/>
  <c r="L17" i="5"/>
  <c r="M17" i="5"/>
  <c r="N17" i="5"/>
  <c r="O17" i="5"/>
  <c r="Q17" i="5"/>
  <c r="AI17" i="5"/>
  <c r="AZ17" i="5"/>
  <c r="BQ17" i="5"/>
  <c r="CH17" i="5"/>
  <c r="I18" i="5"/>
  <c r="J18" i="5"/>
  <c r="K18" i="5"/>
  <c r="L18" i="5"/>
  <c r="M18" i="5"/>
  <c r="N18" i="5"/>
  <c r="O18" i="5"/>
  <c r="Q18" i="5"/>
  <c r="AI18" i="5"/>
  <c r="AZ18" i="5"/>
  <c r="BQ18" i="5"/>
  <c r="CH18" i="5"/>
  <c r="I19" i="5"/>
  <c r="J19" i="5"/>
  <c r="K19" i="5"/>
  <c r="M19" i="5"/>
  <c r="N19" i="5"/>
  <c r="O19" i="5"/>
  <c r="R19" i="5"/>
  <c r="R28" i="5"/>
  <c r="AI19" i="5"/>
  <c r="F19" i="5"/>
  <c r="AQ19" i="5"/>
  <c r="L19" i="5"/>
  <c r="L28" i="5"/>
  <c r="AY19" i="5"/>
  <c r="Q19" i="5"/>
  <c r="Q28" i="5"/>
  <c r="AZ19" i="5"/>
  <c r="BQ19" i="5"/>
  <c r="CH19" i="5"/>
  <c r="G20" i="5"/>
  <c r="I20" i="5"/>
  <c r="J20" i="5"/>
  <c r="K20" i="5"/>
  <c r="L20" i="5"/>
  <c r="M20" i="5"/>
  <c r="N20" i="5"/>
  <c r="O20" i="5"/>
  <c r="P20" i="5"/>
  <c r="Q20" i="5"/>
  <c r="AI20" i="5"/>
  <c r="F20" i="5"/>
  <c r="AZ20" i="5"/>
  <c r="BQ20" i="5"/>
  <c r="CH20" i="5"/>
  <c r="I21" i="5"/>
  <c r="I28" i="5"/>
  <c r="J21" i="5"/>
  <c r="K21" i="5"/>
  <c r="L21" i="5"/>
  <c r="M21" i="5"/>
  <c r="N21" i="5"/>
  <c r="O21" i="5"/>
  <c r="H21" i="5"/>
  <c r="Q21" i="5"/>
  <c r="R21" i="5"/>
  <c r="AI21" i="5"/>
  <c r="F21" i="5"/>
  <c r="AJ21" i="5"/>
  <c r="AP21" i="5"/>
  <c r="AZ21" i="5"/>
  <c r="BQ21" i="5"/>
  <c r="G21" i="5"/>
  <c r="CH21" i="5"/>
  <c r="I22" i="5"/>
  <c r="J22" i="5"/>
  <c r="K22" i="5"/>
  <c r="L22" i="5"/>
  <c r="H22" i="5"/>
  <c r="M22" i="5"/>
  <c r="N22" i="5"/>
  <c r="O22" i="5"/>
  <c r="Q22" i="5"/>
  <c r="AI22" i="5"/>
  <c r="AZ22" i="5"/>
  <c r="BQ22" i="5"/>
  <c r="CH22" i="5"/>
  <c r="I23" i="5"/>
  <c r="J23" i="5"/>
  <c r="K23" i="5"/>
  <c r="L23" i="5"/>
  <c r="H23" i="5"/>
  <c r="M23" i="5"/>
  <c r="N23" i="5"/>
  <c r="O23" i="5"/>
  <c r="Q23" i="5"/>
  <c r="AI23" i="5"/>
  <c r="AZ23" i="5"/>
  <c r="BQ23" i="5"/>
  <c r="CH23" i="5"/>
  <c r="I24" i="5"/>
  <c r="J24" i="5"/>
  <c r="K24" i="5"/>
  <c r="L24" i="5"/>
  <c r="H24" i="5"/>
  <c r="M24" i="5"/>
  <c r="N24" i="5"/>
  <c r="O24" i="5"/>
  <c r="Q24" i="5"/>
  <c r="AI24" i="5"/>
  <c r="AZ24" i="5"/>
  <c r="BQ24" i="5"/>
  <c r="CH24" i="5"/>
  <c r="I25" i="5"/>
  <c r="J25" i="5"/>
  <c r="K25" i="5"/>
  <c r="L25" i="5"/>
  <c r="H25" i="5"/>
  <c r="M25" i="5"/>
  <c r="N25" i="5"/>
  <c r="O25" i="5"/>
  <c r="Q25" i="5"/>
  <c r="AI25" i="5"/>
  <c r="AZ25" i="5"/>
  <c r="BQ25" i="5"/>
  <c r="CH25" i="5"/>
  <c r="I26" i="5"/>
  <c r="J26" i="5"/>
  <c r="K26" i="5"/>
  <c r="L26" i="5"/>
  <c r="H26" i="5"/>
  <c r="M26" i="5"/>
  <c r="N26" i="5"/>
  <c r="O26" i="5"/>
  <c r="Q26" i="5"/>
  <c r="AI26" i="5"/>
  <c r="AZ26" i="5"/>
  <c r="BQ26" i="5"/>
  <c r="CH26" i="5"/>
  <c r="I27" i="5"/>
  <c r="J27" i="5"/>
  <c r="K27" i="5"/>
  <c r="L27" i="5"/>
  <c r="H27" i="5"/>
  <c r="M27" i="5"/>
  <c r="N27" i="5"/>
  <c r="O27" i="5"/>
  <c r="Q27" i="5"/>
  <c r="AI27" i="5"/>
  <c r="AZ27" i="5"/>
  <c r="BQ27" i="5"/>
  <c r="CH27" i="5"/>
  <c r="CH28" i="5"/>
  <c r="M28" i="5"/>
  <c r="N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I30" i="5"/>
  <c r="J30" i="5"/>
  <c r="H30" i="5"/>
  <c r="K30" i="5"/>
  <c r="L30" i="5"/>
  <c r="M30" i="5"/>
  <c r="N30" i="5"/>
  <c r="O30" i="5"/>
  <c r="Q30" i="5"/>
  <c r="AI30" i="5"/>
  <c r="P30" i="5"/>
  <c r="AZ30" i="5"/>
  <c r="BQ30" i="5"/>
  <c r="CH30" i="5"/>
  <c r="I31" i="5"/>
  <c r="J31" i="5"/>
  <c r="K31" i="5"/>
  <c r="L31" i="5"/>
  <c r="M31" i="5"/>
  <c r="N31" i="5"/>
  <c r="O31" i="5"/>
  <c r="Q31" i="5"/>
  <c r="AI31" i="5"/>
  <c r="P31" i="5"/>
  <c r="AZ31" i="5"/>
  <c r="BQ31" i="5"/>
  <c r="CH31" i="5"/>
  <c r="I32" i="5"/>
  <c r="J32" i="5"/>
  <c r="H32" i="5"/>
  <c r="K32" i="5"/>
  <c r="L32" i="5"/>
  <c r="M32" i="5"/>
  <c r="N32" i="5"/>
  <c r="O32" i="5"/>
  <c r="Q32" i="5"/>
  <c r="AI32" i="5"/>
  <c r="P32" i="5"/>
  <c r="AZ32" i="5"/>
  <c r="BQ32" i="5"/>
  <c r="CH32" i="5"/>
  <c r="I33" i="5"/>
  <c r="J33" i="5"/>
  <c r="K33" i="5"/>
  <c r="L33" i="5"/>
  <c r="M33" i="5"/>
  <c r="N33" i="5"/>
  <c r="O33" i="5"/>
  <c r="Q33" i="5"/>
  <c r="AI33" i="5"/>
  <c r="P33" i="5"/>
  <c r="AZ33" i="5"/>
  <c r="BQ33" i="5"/>
  <c r="CH33" i="5"/>
  <c r="I34" i="5"/>
  <c r="H34" i="5"/>
  <c r="J34" i="5"/>
  <c r="K34" i="5"/>
  <c r="L34" i="5"/>
  <c r="M34" i="5"/>
  <c r="N34" i="5"/>
  <c r="O34" i="5"/>
  <c r="Q34" i="5"/>
  <c r="AI34" i="5"/>
  <c r="P34" i="5"/>
  <c r="AZ34" i="5"/>
  <c r="BQ34" i="5"/>
  <c r="CH34" i="5"/>
  <c r="I35" i="5"/>
  <c r="J35" i="5"/>
  <c r="K35" i="5"/>
  <c r="L35" i="5"/>
  <c r="M35" i="5"/>
  <c r="N35" i="5"/>
  <c r="O35" i="5"/>
  <c r="Q35" i="5"/>
  <c r="AI35" i="5"/>
  <c r="P35" i="5"/>
  <c r="AZ35" i="5"/>
  <c r="BQ35" i="5"/>
  <c r="CH35" i="5"/>
  <c r="I36" i="5"/>
  <c r="H36" i="5"/>
  <c r="J36" i="5"/>
  <c r="K36" i="5"/>
  <c r="L36" i="5"/>
  <c r="M36" i="5"/>
  <c r="N36" i="5"/>
  <c r="O36" i="5"/>
  <c r="Q36" i="5"/>
  <c r="AI36" i="5"/>
  <c r="P36" i="5"/>
  <c r="AZ36" i="5"/>
  <c r="BQ36" i="5"/>
  <c r="CH36" i="5"/>
  <c r="I37" i="5"/>
  <c r="J37" i="5"/>
  <c r="K37" i="5"/>
  <c r="L37" i="5"/>
  <c r="M37" i="5"/>
  <c r="N37" i="5"/>
  <c r="O37" i="5"/>
  <c r="Q37" i="5"/>
  <c r="AI37" i="5"/>
  <c r="P37" i="5"/>
  <c r="AZ37" i="5"/>
  <c r="BQ37" i="5"/>
  <c r="CH37" i="5"/>
  <c r="I38" i="5"/>
  <c r="H38" i="5"/>
  <c r="J38" i="5"/>
  <c r="K38" i="5"/>
  <c r="L38" i="5"/>
  <c r="M38" i="5"/>
  <c r="N38" i="5"/>
  <c r="O38" i="5"/>
  <c r="Q38" i="5"/>
  <c r="AI38" i="5"/>
  <c r="P38" i="5"/>
  <c r="AZ38" i="5"/>
  <c r="BQ38" i="5"/>
  <c r="CH38" i="5"/>
  <c r="I39" i="5"/>
  <c r="J39" i="5"/>
  <c r="K39" i="5"/>
  <c r="L39" i="5"/>
  <c r="M39" i="5"/>
  <c r="N39" i="5"/>
  <c r="O39" i="5"/>
  <c r="Q39" i="5"/>
  <c r="AI39" i="5"/>
  <c r="P39" i="5"/>
  <c r="AZ39" i="5"/>
  <c r="BQ39" i="5"/>
  <c r="CH39" i="5"/>
  <c r="I40" i="5"/>
  <c r="H40" i="5"/>
  <c r="J40" i="5"/>
  <c r="K40" i="5"/>
  <c r="L40" i="5"/>
  <c r="M40" i="5"/>
  <c r="N40" i="5"/>
  <c r="O40" i="5"/>
  <c r="Q40" i="5"/>
  <c r="AI40" i="5"/>
  <c r="P40" i="5"/>
  <c r="AZ40" i="5"/>
  <c r="BQ40" i="5"/>
  <c r="CH40" i="5"/>
  <c r="I41" i="5"/>
  <c r="J41" i="5"/>
  <c r="K41" i="5"/>
  <c r="L41" i="5"/>
  <c r="M41" i="5"/>
  <c r="N41" i="5"/>
  <c r="O41" i="5"/>
  <c r="Q41" i="5"/>
  <c r="AI41" i="5"/>
  <c r="P41" i="5"/>
  <c r="AZ41" i="5"/>
  <c r="BQ41" i="5"/>
  <c r="CH41" i="5"/>
  <c r="I42" i="5"/>
  <c r="H42" i="5"/>
  <c r="J42" i="5"/>
  <c r="K42" i="5"/>
  <c r="L42" i="5"/>
  <c r="M42" i="5"/>
  <c r="N42" i="5"/>
  <c r="O42" i="5"/>
  <c r="Q42" i="5"/>
  <c r="AI42" i="5"/>
  <c r="P42" i="5"/>
  <c r="AZ42" i="5"/>
  <c r="BQ42" i="5"/>
  <c r="CH42" i="5"/>
  <c r="I43" i="5"/>
  <c r="J43" i="5"/>
  <c r="K43" i="5"/>
  <c r="L43" i="5"/>
  <c r="M43" i="5"/>
  <c r="N43" i="5"/>
  <c r="O43" i="5"/>
  <c r="Q43" i="5"/>
  <c r="AI43" i="5"/>
  <c r="P43" i="5"/>
  <c r="AZ43" i="5"/>
  <c r="BQ43" i="5"/>
  <c r="BQ48" i="5"/>
  <c r="CH43" i="5"/>
  <c r="I44" i="5"/>
  <c r="H44" i="5"/>
  <c r="J44" i="5"/>
  <c r="K44" i="5"/>
  <c r="L44" i="5"/>
  <c r="M44" i="5"/>
  <c r="N44" i="5"/>
  <c r="O44" i="5"/>
  <c r="Q44" i="5"/>
  <c r="AI44" i="5"/>
  <c r="P44" i="5"/>
  <c r="AZ44" i="5"/>
  <c r="BQ44" i="5"/>
  <c r="CH44" i="5"/>
  <c r="I45" i="5"/>
  <c r="J45" i="5"/>
  <c r="K45" i="5"/>
  <c r="L45" i="5"/>
  <c r="M45" i="5"/>
  <c r="N45" i="5"/>
  <c r="O45" i="5"/>
  <c r="Q45" i="5"/>
  <c r="AI45" i="5"/>
  <c r="P45" i="5"/>
  <c r="AZ45" i="5"/>
  <c r="BQ45" i="5"/>
  <c r="CH45" i="5"/>
  <c r="I46" i="5"/>
  <c r="H46" i="5"/>
  <c r="J46" i="5"/>
  <c r="K46" i="5"/>
  <c r="L46" i="5"/>
  <c r="M46" i="5"/>
  <c r="N46" i="5"/>
  <c r="O46" i="5"/>
  <c r="Q46" i="5"/>
  <c r="AI46" i="5"/>
  <c r="P46" i="5"/>
  <c r="AZ46" i="5"/>
  <c r="BQ46" i="5"/>
  <c r="CH46" i="5"/>
  <c r="I47" i="5"/>
  <c r="J47" i="5"/>
  <c r="K47" i="5"/>
  <c r="L47" i="5"/>
  <c r="M47" i="5"/>
  <c r="N47" i="5"/>
  <c r="O47" i="5"/>
  <c r="Q47" i="5"/>
  <c r="AI47" i="5"/>
  <c r="AZ47" i="5"/>
  <c r="BQ47" i="5"/>
  <c r="CH47" i="5"/>
  <c r="I48" i="5"/>
  <c r="J48" i="5"/>
  <c r="L48" i="5"/>
  <c r="M48" i="5"/>
  <c r="N48" i="5"/>
  <c r="O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F50" i="5"/>
  <c r="I50" i="5"/>
  <c r="H50" i="5"/>
  <c r="J50" i="5"/>
  <c r="K50" i="5"/>
  <c r="L50" i="5"/>
  <c r="M50" i="5"/>
  <c r="N50" i="5"/>
  <c r="O50" i="5"/>
  <c r="Q50" i="5"/>
  <c r="AI50" i="5"/>
  <c r="AZ50" i="5"/>
  <c r="BQ50" i="5"/>
  <c r="CH50" i="5"/>
  <c r="I51" i="5"/>
  <c r="J51" i="5"/>
  <c r="K51" i="5"/>
  <c r="L51" i="5"/>
  <c r="M51" i="5"/>
  <c r="N51" i="5"/>
  <c r="O51" i="5"/>
  <c r="Q51" i="5"/>
  <c r="AI51" i="5"/>
  <c r="AZ51" i="5"/>
  <c r="BQ51" i="5"/>
  <c r="CH51" i="5"/>
  <c r="CH64" i="5"/>
  <c r="F52" i="5"/>
  <c r="I52" i="5"/>
  <c r="J52" i="5"/>
  <c r="K52" i="5"/>
  <c r="L52" i="5"/>
  <c r="M52" i="5"/>
  <c r="N52" i="5"/>
  <c r="O52" i="5"/>
  <c r="Q52" i="5"/>
  <c r="AI52" i="5"/>
  <c r="AZ52" i="5"/>
  <c r="BQ52" i="5"/>
  <c r="CH52" i="5"/>
  <c r="I53" i="5"/>
  <c r="H53" i="5"/>
  <c r="J53" i="5"/>
  <c r="K53" i="5"/>
  <c r="L53" i="5"/>
  <c r="M53" i="5"/>
  <c r="N53" i="5"/>
  <c r="O53" i="5"/>
  <c r="Q53" i="5"/>
  <c r="AI53" i="5"/>
  <c r="AZ53" i="5"/>
  <c r="BQ53" i="5"/>
  <c r="CH53" i="5"/>
  <c r="J54" i="5"/>
  <c r="K54" i="5"/>
  <c r="L54" i="5"/>
  <c r="M54" i="5"/>
  <c r="N54" i="5"/>
  <c r="O54" i="5"/>
  <c r="Q54" i="5"/>
  <c r="R54" i="5"/>
  <c r="AI54" i="5"/>
  <c r="AJ54" i="5"/>
  <c r="I54" i="5"/>
  <c r="AL54" i="5"/>
  <c r="AP54" i="5"/>
  <c r="BQ54" i="5"/>
  <c r="CH54" i="5"/>
  <c r="I55" i="5"/>
  <c r="K55" i="5"/>
  <c r="L55" i="5"/>
  <c r="M55" i="5"/>
  <c r="N55" i="5"/>
  <c r="O55" i="5"/>
  <c r="Q55" i="5"/>
  <c r="R55" i="5"/>
  <c r="AI55" i="5"/>
  <c r="AZ55" i="5"/>
  <c r="BA55" i="5"/>
  <c r="BC55" i="5"/>
  <c r="BG55" i="5"/>
  <c r="BQ55" i="5"/>
  <c r="CH55" i="5"/>
  <c r="J56" i="5"/>
  <c r="K56" i="5"/>
  <c r="L56" i="5"/>
  <c r="M56" i="5"/>
  <c r="N56" i="5"/>
  <c r="O56" i="5"/>
  <c r="Q56" i="5"/>
  <c r="R56" i="5"/>
  <c r="AI56" i="5"/>
  <c r="AZ56" i="5"/>
  <c r="BA56" i="5"/>
  <c r="BC56" i="5"/>
  <c r="BG56" i="5"/>
  <c r="BQ56" i="5"/>
  <c r="F56" i="5"/>
  <c r="CH56" i="5"/>
  <c r="I57" i="5"/>
  <c r="J57" i="5"/>
  <c r="K57" i="5"/>
  <c r="L57" i="5"/>
  <c r="M57" i="5"/>
  <c r="N57" i="5"/>
  <c r="O57" i="5"/>
  <c r="Q57" i="5"/>
  <c r="R57" i="5"/>
  <c r="AI57" i="5"/>
  <c r="AZ57" i="5"/>
  <c r="BA57" i="5"/>
  <c r="BC57" i="5"/>
  <c r="BG57" i="5"/>
  <c r="BQ57" i="5"/>
  <c r="CH57" i="5"/>
  <c r="F58" i="5"/>
  <c r="J58" i="5"/>
  <c r="K58" i="5"/>
  <c r="L58" i="5"/>
  <c r="M58" i="5"/>
  <c r="N58" i="5"/>
  <c r="O58" i="5"/>
  <c r="Q58" i="5"/>
  <c r="R58" i="5"/>
  <c r="AI58" i="5"/>
  <c r="G58" i="5"/>
  <c r="AZ58" i="5"/>
  <c r="BA58" i="5"/>
  <c r="I58" i="5"/>
  <c r="H58" i="5"/>
  <c r="BG58" i="5"/>
  <c r="BQ58" i="5"/>
  <c r="BH58" i="5"/>
  <c r="BP58" i="5"/>
  <c r="CH58" i="5"/>
  <c r="I59" i="5"/>
  <c r="J59" i="5"/>
  <c r="K59" i="5"/>
  <c r="M59" i="5"/>
  <c r="N59" i="5"/>
  <c r="O59" i="5"/>
  <c r="Q59" i="5"/>
  <c r="R59" i="5"/>
  <c r="AI59" i="5"/>
  <c r="AZ59" i="5"/>
  <c r="BA59" i="5"/>
  <c r="BG59" i="5"/>
  <c r="BH59" i="5"/>
  <c r="L59" i="5"/>
  <c r="BP59" i="5"/>
  <c r="BQ59" i="5"/>
  <c r="P59" i="5"/>
  <c r="CH59" i="5"/>
  <c r="I60" i="5"/>
  <c r="H60" i="5"/>
  <c r="J60" i="5"/>
  <c r="K60" i="5"/>
  <c r="L60" i="5"/>
  <c r="M60" i="5"/>
  <c r="N60" i="5"/>
  <c r="O60" i="5"/>
  <c r="R60" i="5"/>
  <c r="AI60" i="5"/>
  <c r="AZ60" i="5"/>
  <c r="P60" i="5"/>
  <c r="BA60" i="5"/>
  <c r="BG60" i="5"/>
  <c r="BH60" i="5"/>
  <c r="BP60" i="5"/>
  <c r="Q60" i="5"/>
  <c r="BQ60" i="5"/>
  <c r="CH60" i="5"/>
  <c r="G61" i="5"/>
  <c r="I61" i="5"/>
  <c r="J61" i="5"/>
  <c r="K61" i="5"/>
  <c r="H61" i="5"/>
  <c r="L61" i="5"/>
  <c r="M61" i="5"/>
  <c r="N61" i="5"/>
  <c r="O61" i="5"/>
  <c r="Q61" i="5"/>
  <c r="AI61" i="5"/>
  <c r="AZ61" i="5"/>
  <c r="P61" i="5"/>
  <c r="BQ61" i="5"/>
  <c r="CH61" i="5"/>
  <c r="I62" i="5"/>
  <c r="J62" i="5"/>
  <c r="K62" i="5"/>
  <c r="L62" i="5"/>
  <c r="M62" i="5"/>
  <c r="N62" i="5"/>
  <c r="O62" i="5"/>
  <c r="O64" i="5"/>
  <c r="Q62" i="5"/>
  <c r="AI62" i="5"/>
  <c r="AZ62" i="5"/>
  <c r="BQ62" i="5"/>
  <c r="CH62" i="5"/>
  <c r="F63" i="5"/>
  <c r="G63" i="5"/>
  <c r="I63" i="5"/>
  <c r="J63" i="5"/>
  <c r="K63" i="5"/>
  <c r="L63" i="5"/>
  <c r="M63" i="5"/>
  <c r="N63" i="5"/>
  <c r="O63" i="5"/>
  <c r="Q63" i="5"/>
  <c r="AI63" i="5"/>
  <c r="AZ63" i="5"/>
  <c r="P63" i="5"/>
  <c r="BQ63" i="5"/>
  <c r="CH63" i="5"/>
  <c r="K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J64" i="5"/>
  <c r="AK64" i="5"/>
  <c r="AL64" i="5"/>
  <c r="AM64" i="5"/>
  <c r="AN64" i="5"/>
  <c r="AO64" i="5"/>
  <c r="AQ64" i="5"/>
  <c r="AR64" i="5"/>
  <c r="AS64" i="5"/>
  <c r="AT64" i="5"/>
  <c r="AU64" i="5"/>
  <c r="AV64" i="5"/>
  <c r="AW64" i="5"/>
  <c r="AX64" i="5"/>
  <c r="AY64" i="5"/>
  <c r="BB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F66" i="5"/>
  <c r="I66" i="5"/>
  <c r="J66" i="5"/>
  <c r="H66" i="5"/>
  <c r="K66" i="5"/>
  <c r="L66" i="5"/>
  <c r="M66" i="5"/>
  <c r="N66" i="5"/>
  <c r="O66" i="5"/>
  <c r="Q66" i="5"/>
  <c r="AI66" i="5"/>
  <c r="AZ66" i="5"/>
  <c r="BQ66" i="5"/>
  <c r="CH66" i="5"/>
  <c r="F67" i="5"/>
  <c r="I67" i="5"/>
  <c r="J67" i="5"/>
  <c r="K67" i="5"/>
  <c r="L67" i="5"/>
  <c r="M67" i="5"/>
  <c r="N67" i="5"/>
  <c r="O67" i="5"/>
  <c r="Q67" i="5"/>
  <c r="AI67" i="5"/>
  <c r="AZ67" i="5"/>
  <c r="BQ67" i="5"/>
  <c r="CH67" i="5"/>
  <c r="F68" i="5"/>
  <c r="I68" i="5"/>
  <c r="J68" i="5"/>
  <c r="K68" i="5"/>
  <c r="L68" i="5"/>
  <c r="M68" i="5"/>
  <c r="N68" i="5"/>
  <c r="O68" i="5"/>
  <c r="Q68" i="5"/>
  <c r="AI68" i="5"/>
  <c r="AZ68" i="5"/>
  <c r="BQ68" i="5"/>
  <c r="CH68" i="5"/>
  <c r="I69" i="5"/>
  <c r="H69" i="5"/>
  <c r="J69" i="5"/>
  <c r="K69" i="5"/>
  <c r="L69" i="5"/>
  <c r="M69" i="5"/>
  <c r="N69" i="5"/>
  <c r="O69" i="5"/>
  <c r="Q69" i="5"/>
  <c r="AI69" i="5"/>
  <c r="AZ69" i="5"/>
  <c r="BQ69" i="5"/>
  <c r="CH69" i="5"/>
  <c r="I70" i="5"/>
  <c r="J70" i="5"/>
  <c r="K70" i="5"/>
  <c r="L70" i="5"/>
  <c r="M70" i="5"/>
  <c r="N70" i="5"/>
  <c r="O70" i="5"/>
  <c r="Q70" i="5"/>
  <c r="AI70" i="5"/>
  <c r="AZ70" i="5"/>
  <c r="BQ70" i="5"/>
  <c r="CH70" i="5"/>
  <c r="G71" i="5"/>
  <c r="I71" i="5"/>
  <c r="J71" i="5"/>
  <c r="K71" i="5"/>
  <c r="L71" i="5"/>
  <c r="M71" i="5"/>
  <c r="N71" i="5"/>
  <c r="O71" i="5"/>
  <c r="Q71" i="5"/>
  <c r="AI71" i="5"/>
  <c r="F71" i="5"/>
  <c r="AZ71" i="5"/>
  <c r="BQ71" i="5"/>
  <c r="CH71" i="5"/>
  <c r="G72" i="5"/>
  <c r="I72" i="5"/>
  <c r="J72" i="5"/>
  <c r="K72" i="5"/>
  <c r="L72" i="5"/>
  <c r="M72" i="5"/>
  <c r="N72" i="5"/>
  <c r="O72" i="5"/>
  <c r="Q72" i="5"/>
  <c r="AI72" i="5"/>
  <c r="AZ72" i="5"/>
  <c r="BQ72" i="5"/>
  <c r="CH72" i="5"/>
  <c r="I73" i="5"/>
  <c r="J73" i="5"/>
  <c r="K73" i="5"/>
  <c r="L73" i="5"/>
  <c r="M73" i="5"/>
  <c r="N73" i="5"/>
  <c r="O73" i="5"/>
  <c r="Q73" i="5"/>
  <c r="AI73" i="5"/>
  <c r="AZ73" i="5"/>
  <c r="BQ73" i="5"/>
  <c r="CH73" i="5"/>
  <c r="I74" i="5"/>
  <c r="J74" i="5"/>
  <c r="K74" i="5"/>
  <c r="L74" i="5"/>
  <c r="M74" i="5"/>
  <c r="N74" i="5"/>
  <c r="O74" i="5"/>
  <c r="Q74" i="5"/>
  <c r="AI74" i="5"/>
  <c r="AZ74" i="5"/>
  <c r="BQ74" i="5"/>
  <c r="CH74" i="5"/>
  <c r="G75" i="5"/>
  <c r="I75" i="5"/>
  <c r="J75" i="5"/>
  <c r="K75" i="5"/>
  <c r="L75" i="5"/>
  <c r="M75" i="5"/>
  <c r="N75" i="5"/>
  <c r="O75" i="5"/>
  <c r="Q75" i="5"/>
  <c r="AI75" i="5"/>
  <c r="F75" i="5"/>
  <c r="AZ75" i="5"/>
  <c r="BQ75" i="5"/>
  <c r="CH75" i="5"/>
  <c r="G76" i="5"/>
  <c r="I76" i="5"/>
  <c r="J76" i="5"/>
  <c r="K76" i="5"/>
  <c r="L76" i="5"/>
  <c r="M76" i="5"/>
  <c r="N76" i="5"/>
  <c r="O76" i="5"/>
  <c r="Q76" i="5"/>
  <c r="AI76" i="5"/>
  <c r="AZ76" i="5"/>
  <c r="BQ76" i="5"/>
  <c r="CH76" i="5"/>
  <c r="I77" i="5"/>
  <c r="J77" i="5"/>
  <c r="K77" i="5"/>
  <c r="L77" i="5"/>
  <c r="M77" i="5"/>
  <c r="N77" i="5"/>
  <c r="O77" i="5"/>
  <c r="Q77" i="5"/>
  <c r="AI77" i="5"/>
  <c r="AZ77" i="5"/>
  <c r="BQ77" i="5"/>
  <c r="CH77" i="5"/>
  <c r="I78" i="5"/>
  <c r="J78" i="5"/>
  <c r="K78" i="5"/>
  <c r="L78" i="5"/>
  <c r="M78" i="5"/>
  <c r="N78" i="5"/>
  <c r="O78" i="5"/>
  <c r="Q78" i="5"/>
  <c r="AI78" i="5"/>
  <c r="AZ78" i="5"/>
  <c r="BQ78" i="5"/>
  <c r="CH78" i="5"/>
  <c r="G79" i="5"/>
  <c r="I79" i="5"/>
  <c r="J79" i="5"/>
  <c r="K79" i="5"/>
  <c r="L79" i="5"/>
  <c r="M79" i="5"/>
  <c r="N79" i="5"/>
  <c r="O79" i="5"/>
  <c r="P79" i="5"/>
  <c r="Q79" i="5"/>
  <c r="AI79" i="5"/>
  <c r="AZ79" i="5"/>
  <c r="F79" i="5"/>
  <c r="BQ79" i="5"/>
  <c r="CH79" i="5"/>
  <c r="F80" i="5"/>
  <c r="I80" i="5"/>
  <c r="J80" i="5"/>
  <c r="K80" i="5"/>
  <c r="L80" i="5"/>
  <c r="M80" i="5"/>
  <c r="N80" i="5"/>
  <c r="H80" i="5"/>
  <c r="O80" i="5"/>
  <c r="P80" i="5"/>
  <c r="Q80" i="5"/>
  <c r="AI80" i="5"/>
  <c r="AZ80" i="5"/>
  <c r="G80" i="5"/>
  <c r="BQ80" i="5"/>
  <c r="CH80" i="5"/>
  <c r="F81" i="5"/>
  <c r="G81" i="5"/>
  <c r="I81" i="5"/>
  <c r="J81" i="5"/>
  <c r="K81" i="5"/>
  <c r="L81" i="5"/>
  <c r="M81" i="5"/>
  <c r="N81" i="5"/>
  <c r="H81" i="5"/>
  <c r="O81" i="5"/>
  <c r="P81" i="5"/>
  <c r="Q81" i="5"/>
  <c r="AI81" i="5"/>
  <c r="AZ81" i="5"/>
  <c r="BQ81" i="5"/>
  <c r="CH81" i="5"/>
  <c r="F82" i="5"/>
  <c r="G82" i="5"/>
  <c r="I82" i="5"/>
  <c r="J82" i="5"/>
  <c r="K82" i="5"/>
  <c r="L82" i="5"/>
  <c r="M82" i="5"/>
  <c r="N82" i="5"/>
  <c r="H82" i="5"/>
  <c r="O82" i="5"/>
  <c r="P82" i="5"/>
  <c r="Q82" i="5"/>
  <c r="AI82" i="5"/>
  <c r="AZ82" i="5"/>
  <c r="BQ82" i="5"/>
  <c r="CH82" i="5"/>
  <c r="F83" i="5"/>
  <c r="G83" i="5"/>
  <c r="I83" i="5"/>
  <c r="J83" i="5"/>
  <c r="K83" i="5"/>
  <c r="L83" i="5"/>
  <c r="M83" i="5"/>
  <c r="N83" i="5"/>
  <c r="H83" i="5"/>
  <c r="O83" i="5"/>
  <c r="P83" i="5"/>
  <c r="Q83" i="5"/>
  <c r="AI83" i="5"/>
  <c r="AZ83" i="5"/>
  <c r="BQ83" i="5"/>
  <c r="CH83" i="5"/>
  <c r="F84" i="5"/>
  <c r="G84" i="5"/>
  <c r="I84" i="5"/>
  <c r="J84" i="5"/>
  <c r="K84" i="5"/>
  <c r="L84" i="5"/>
  <c r="M84" i="5"/>
  <c r="N84" i="5"/>
  <c r="H84" i="5"/>
  <c r="O84" i="5"/>
  <c r="P84" i="5"/>
  <c r="Q84" i="5"/>
  <c r="AI84" i="5"/>
  <c r="AZ84" i="5"/>
  <c r="BQ84" i="5"/>
  <c r="CH84" i="5"/>
  <c r="F85" i="5"/>
  <c r="G85" i="5"/>
  <c r="I85" i="5"/>
  <c r="J85" i="5"/>
  <c r="K85" i="5"/>
  <c r="L85" i="5"/>
  <c r="M85" i="5"/>
  <c r="N85" i="5"/>
  <c r="H85" i="5"/>
  <c r="O85" i="5"/>
  <c r="P85" i="5"/>
  <c r="Q85" i="5"/>
  <c r="AI85" i="5"/>
  <c r="AZ85" i="5"/>
  <c r="BQ85" i="5"/>
  <c r="CH85" i="5"/>
  <c r="F86" i="5"/>
  <c r="G86" i="5"/>
  <c r="I86" i="5"/>
  <c r="J86" i="5"/>
  <c r="K86" i="5"/>
  <c r="L86" i="5"/>
  <c r="M86" i="5"/>
  <c r="N86" i="5"/>
  <c r="H86" i="5"/>
  <c r="O86" i="5"/>
  <c r="P86" i="5"/>
  <c r="Q86" i="5"/>
  <c r="AI86" i="5"/>
  <c r="AZ86" i="5"/>
  <c r="BQ86" i="5"/>
  <c r="CH86" i="5"/>
  <c r="F87" i="5"/>
  <c r="G87" i="5"/>
  <c r="I87" i="5"/>
  <c r="J87" i="5"/>
  <c r="K87" i="5"/>
  <c r="L87" i="5"/>
  <c r="M87" i="5"/>
  <c r="N87" i="5"/>
  <c r="H87" i="5"/>
  <c r="O87" i="5"/>
  <c r="P87" i="5"/>
  <c r="Q87" i="5"/>
  <c r="AI87" i="5"/>
  <c r="AZ87" i="5"/>
  <c r="BQ87" i="5"/>
  <c r="CH87" i="5"/>
  <c r="F88" i="5"/>
  <c r="G88" i="5"/>
  <c r="I88" i="5"/>
  <c r="J88" i="5"/>
  <c r="K88" i="5"/>
  <c r="L88" i="5"/>
  <c r="M88" i="5"/>
  <c r="N88" i="5"/>
  <c r="H88" i="5"/>
  <c r="O88" i="5"/>
  <c r="P88" i="5"/>
  <c r="Q88" i="5"/>
  <c r="AI88" i="5"/>
  <c r="AZ88" i="5"/>
  <c r="BQ88" i="5"/>
  <c r="CH88" i="5"/>
  <c r="F89" i="5"/>
  <c r="G89" i="5"/>
  <c r="I89" i="5"/>
  <c r="J89" i="5"/>
  <c r="K89" i="5"/>
  <c r="L89" i="5"/>
  <c r="M89" i="5"/>
  <c r="N89" i="5"/>
  <c r="H89" i="5"/>
  <c r="O89" i="5"/>
  <c r="P89" i="5"/>
  <c r="Q89" i="5"/>
  <c r="AI89" i="5"/>
  <c r="AZ89" i="5"/>
  <c r="BQ89" i="5"/>
  <c r="CH89" i="5"/>
  <c r="F90" i="5"/>
  <c r="G90" i="5"/>
  <c r="I90" i="5"/>
  <c r="J90" i="5"/>
  <c r="K90" i="5"/>
  <c r="L90" i="5"/>
  <c r="M90" i="5"/>
  <c r="N90" i="5"/>
  <c r="H90" i="5"/>
  <c r="O90" i="5"/>
  <c r="P90" i="5"/>
  <c r="Q90" i="5"/>
  <c r="AI90" i="5"/>
  <c r="AZ90" i="5"/>
  <c r="BQ90" i="5"/>
  <c r="CH90" i="5"/>
  <c r="F91" i="5"/>
  <c r="G91" i="5"/>
  <c r="I91" i="5"/>
  <c r="J91" i="5"/>
  <c r="K91" i="5"/>
  <c r="L91" i="5"/>
  <c r="M91" i="5"/>
  <c r="N91" i="5"/>
  <c r="H91" i="5"/>
  <c r="O91" i="5"/>
  <c r="P91" i="5"/>
  <c r="Q91" i="5"/>
  <c r="AI91" i="5"/>
  <c r="AZ91" i="5"/>
  <c r="BQ91" i="5"/>
  <c r="CH91" i="5"/>
  <c r="F92" i="5"/>
  <c r="G92" i="5"/>
  <c r="I92" i="5"/>
  <c r="J92" i="5"/>
  <c r="K92" i="5"/>
  <c r="L92" i="5"/>
  <c r="M92" i="5"/>
  <c r="N92" i="5"/>
  <c r="H92" i="5"/>
  <c r="O92" i="5"/>
  <c r="P92" i="5"/>
  <c r="Q92" i="5"/>
  <c r="AI92" i="5"/>
  <c r="AZ92" i="5"/>
  <c r="BQ92" i="5"/>
  <c r="CH92" i="5"/>
  <c r="F93" i="5"/>
  <c r="G93" i="5"/>
  <c r="I93" i="5"/>
  <c r="J93" i="5"/>
  <c r="K93" i="5"/>
  <c r="L93" i="5"/>
  <c r="M93" i="5"/>
  <c r="N93" i="5"/>
  <c r="H93" i="5"/>
  <c r="O93" i="5"/>
  <c r="P93" i="5"/>
  <c r="Q93" i="5"/>
  <c r="AI93" i="5"/>
  <c r="AZ93" i="5"/>
  <c r="BQ93" i="5"/>
  <c r="CH93" i="5"/>
  <c r="F94" i="5"/>
  <c r="G94" i="5"/>
  <c r="I94" i="5"/>
  <c r="J94" i="5"/>
  <c r="K94" i="5"/>
  <c r="L94" i="5"/>
  <c r="M94" i="5"/>
  <c r="N94" i="5"/>
  <c r="H94" i="5"/>
  <c r="O94" i="5"/>
  <c r="P94" i="5"/>
  <c r="Q94" i="5"/>
  <c r="AI94" i="5"/>
  <c r="AZ94" i="5"/>
  <c r="BQ94" i="5"/>
  <c r="CH94" i="5"/>
  <c r="F95" i="5"/>
  <c r="G95" i="5"/>
  <c r="I95" i="5"/>
  <c r="J95" i="5"/>
  <c r="K95" i="5"/>
  <c r="L95" i="5"/>
  <c r="M95" i="5"/>
  <c r="N95" i="5"/>
  <c r="H95" i="5"/>
  <c r="O95" i="5"/>
  <c r="P95" i="5"/>
  <c r="Q95" i="5"/>
  <c r="AI95" i="5"/>
  <c r="AZ95" i="5"/>
  <c r="BQ95" i="5"/>
  <c r="CH95" i="5"/>
  <c r="F96" i="5"/>
  <c r="G96" i="5"/>
  <c r="I96" i="5"/>
  <c r="J96" i="5"/>
  <c r="K96" i="5"/>
  <c r="L96" i="5"/>
  <c r="M96" i="5"/>
  <c r="N96" i="5"/>
  <c r="H96" i="5"/>
  <c r="O96" i="5"/>
  <c r="P96" i="5"/>
  <c r="Q96" i="5"/>
  <c r="AI96" i="5"/>
  <c r="AZ96" i="5"/>
  <c r="BQ96" i="5"/>
  <c r="CH96" i="5"/>
  <c r="F97" i="5"/>
  <c r="G97" i="5"/>
  <c r="I97" i="5"/>
  <c r="J97" i="5"/>
  <c r="K97" i="5"/>
  <c r="L97" i="5"/>
  <c r="M97" i="5"/>
  <c r="N97" i="5"/>
  <c r="H97" i="5"/>
  <c r="O97" i="5"/>
  <c r="P97" i="5"/>
  <c r="Q97" i="5"/>
  <c r="AI97" i="5"/>
  <c r="AZ97" i="5"/>
  <c r="BQ97" i="5"/>
  <c r="CH97" i="5"/>
  <c r="F98" i="5"/>
  <c r="G98" i="5"/>
  <c r="I98" i="5"/>
  <c r="J98" i="5"/>
  <c r="K98" i="5"/>
  <c r="L98" i="5"/>
  <c r="M98" i="5"/>
  <c r="N98" i="5"/>
  <c r="H98" i="5"/>
  <c r="O98" i="5"/>
  <c r="P98" i="5"/>
  <c r="Q98" i="5"/>
  <c r="AI98" i="5"/>
  <c r="AZ98" i="5"/>
  <c r="BQ98" i="5"/>
  <c r="CH98" i="5"/>
  <c r="F99" i="5"/>
  <c r="G99" i="5"/>
  <c r="I99" i="5"/>
  <c r="J99" i="5"/>
  <c r="K99" i="5"/>
  <c r="L99" i="5"/>
  <c r="M99" i="5"/>
  <c r="N99" i="5"/>
  <c r="H99" i="5"/>
  <c r="O99" i="5"/>
  <c r="P99" i="5"/>
  <c r="Q99" i="5"/>
  <c r="AI99" i="5"/>
  <c r="AZ99" i="5"/>
  <c r="BQ99" i="5"/>
  <c r="CH99" i="5"/>
  <c r="F100" i="5"/>
  <c r="G100" i="5"/>
  <c r="I100" i="5"/>
  <c r="J100" i="5"/>
  <c r="K100" i="5"/>
  <c r="L100" i="5"/>
  <c r="M100" i="5"/>
  <c r="N100" i="5"/>
  <c r="H100" i="5"/>
  <c r="O100" i="5"/>
  <c r="P100" i="5"/>
  <c r="Q100" i="5"/>
  <c r="AI100" i="5"/>
  <c r="AZ100" i="5"/>
  <c r="BQ100" i="5"/>
  <c r="CH100" i="5"/>
  <c r="F101" i="5"/>
  <c r="G101" i="5"/>
  <c r="I101" i="5"/>
  <c r="J101" i="5"/>
  <c r="K101" i="5"/>
  <c r="L101" i="5"/>
  <c r="M101" i="5"/>
  <c r="N101" i="5"/>
  <c r="H101" i="5"/>
  <c r="O101" i="5"/>
  <c r="P101" i="5"/>
  <c r="Q101" i="5"/>
  <c r="AI101" i="5"/>
  <c r="AZ101" i="5"/>
  <c r="BQ101" i="5"/>
  <c r="CH101" i="5"/>
  <c r="F103" i="5"/>
  <c r="F104" i="5"/>
  <c r="G103" i="5"/>
  <c r="I103" i="5"/>
  <c r="J103" i="5"/>
  <c r="K103" i="5"/>
  <c r="L103" i="5"/>
  <c r="M103" i="5"/>
  <c r="N103" i="5"/>
  <c r="H103" i="5"/>
  <c r="H104" i="5"/>
  <c r="O103" i="5"/>
  <c r="P103" i="5"/>
  <c r="Q103" i="5"/>
  <c r="AI103" i="5"/>
  <c r="AZ103" i="5"/>
  <c r="AZ104" i="5"/>
  <c r="BQ103" i="5"/>
  <c r="CH103" i="5"/>
  <c r="G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BA104" i="5"/>
  <c r="BB104" i="5"/>
  <c r="BC104" i="5"/>
  <c r="BD104" i="5"/>
  <c r="BE104" i="5"/>
  <c r="BF104" i="5"/>
  <c r="BG104" i="5"/>
  <c r="BH104" i="5"/>
  <c r="BI104" i="5"/>
  <c r="BJ104" i="5"/>
  <c r="BK104" i="5"/>
  <c r="BL104" i="5"/>
  <c r="BM104" i="5"/>
  <c r="BN104" i="5"/>
  <c r="BO104" i="5"/>
  <c r="BP104" i="5"/>
  <c r="BQ104" i="5"/>
  <c r="BR104" i="5"/>
  <c r="BS104" i="5"/>
  <c r="BT104" i="5"/>
  <c r="BU104" i="5"/>
  <c r="BV104" i="5"/>
  <c r="BW104" i="5"/>
  <c r="BX104" i="5"/>
  <c r="BY104" i="5"/>
  <c r="BZ104" i="5"/>
  <c r="CA104" i="5"/>
  <c r="CB104" i="5"/>
  <c r="CC104" i="5"/>
  <c r="CD104" i="5"/>
  <c r="CE104" i="5"/>
  <c r="CF104" i="5"/>
  <c r="CG104" i="5"/>
  <c r="CH104" i="5"/>
  <c r="F106" i="5"/>
  <c r="G106" i="5"/>
  <c r="I106" i="5"/>
  <c r="J106" i="5"/>
  <c r="K106" i="5"/>
  <c r="L106" i="5"/>
  <c r="M106" i="5"/>
  <c r="H106" i="5"/>
  <c r="H107" i="5"/>
  <c r="N106" i="5"/>
  <c r="O106" i="5"/>
  <c r="Q106" i="5"/>
  <c r="AI106" i="5"/>
  <c r="AI107" i="5"/>
  <c r="AZ106" i="5"/>
  <c r="BQ106" i="5"/>
  <c r="CH106" i="5"/>
  <c r="F107" i="5"/>
  <c r="G107" i="5"/>
  <c r="I107" i="5"/>
  <c r="J107" i="5"/>
  <c r="K107" i="5"/>
  <c r="L107" i="5"/>
  <c r="M107" i="5"/>
  <c r="N107" i="5"/>
  <c r="O107" i="5"/>
  <c r="Q107" i="5"/>
  <c r="R107" i="5"/>
  <c r="S107" i="5"/>
  <c r="T107" i="5"/>
  <c r="U107" i="5"/>
  <c r="U108" i="5"/>
  <c r="V107" i="5"/>
  <c r="V108" i="5"/>
  <c r="W107" i="5"/>
  <c r="W108" i="5"/>
  <c r="X107" i="5"/>
  <c r="Y107" i="5"/>
  <c r="Z107" i="5"/>
  <c r="AA107" i="5"/>
  <c r="AB107" i="5"/>
  <c r="AC107" i="5"/>
  <c r="AC108" i="5"/>
  <c r="AD107" i="5"/>
  <c r="AD108" i="5"/>
  <c r="AE107" i="5"/>
  <c r="AE108" i="5"/>
  <c r="AF107" i="5"/>
  <c r="AG107" i="5"/>
  <c r="AH107" i="5"/>
  <c r="AJ107" i="5"/>
  <c r="AK107" i="5"/>
  <c r="AK108" i="5"/>
  <c r="AL107" i="5"/>
  <c r="AL108" i="5"/>
  <c r="AM107" i="5"/>
  <c r="AM108" i="5"/>
  <c r="AN107" i="5"/>
  <c r="AO107" i="5"/>
  <c r="AP107" i="5"/>
  <c r="AQ107" i="5"/>
  <c r="AR107" i="5"/>
  <c r="AS107" i="5"/>
  <c r="AS108" i="5"/>
  <c r="AT107" i="5"/>
  <c r="AT108" i="5"/>
  <c r="AU107" i="5"/>
  <c r="AU108" i="5"/>
  <c r="AV107" i="5"/>
  <c r="AW107" i="5"/>
  <c r="AX107" i="5"/>
  <c r="AY107" i="5"/>
  <c r="AZ107" i="5"/>
  <c r="BA107" i="5"/>
  <c r="BB107" i="5"/>
  <c r="BC107" i="5"/>
  <c r="BD107" i="5"/>
  <c r="BE107" i="5"/>
  <c r="BF107" i="5"/>
  <c r="BG107" i="5"/>
  <c r="BH107" i="5"/>
  <c r="BI107" i="5"/>
  <c r="BI108" i="5"/>
  <c r="BJ107" i="5"/>
  <c r="BK107" i="5"/>
  <c r="BK108" i="5"/>
  <c r="BL107" i="5"/>
  <c r="BM107" i="5"/>
  <c r="BN107" i="5"/>
  <c r="BO107" i="5"/>
  <c r="BP107" i="5"/>
  <c r="BQ107" i="5"/>
  <c r="BR107" i="5"/>
  <c r="BR108" i="5"/>
  <c r="BS107" i="5"/>
  <c r="BT107" i="5"/>
  <c r="BU107" i="5"/>
  <c r="BV107" i="5"/>
  <c r="BW107" i="5"/>
  <c r="BX107" i="5"/>
  <c r="BY107" i="5"/>
  <c r="BY108" i="5"/>
  <c r="BZ107" i="5"/>
  <c r="BZ108" i="5"/>
  <c r="CA107" i="5"/>
  <c r="CB107" i="5"/>
  <c r="CC107" i="5"/>
  <c r="CD107" i="5"/>
  <c r="CE107" i="5"/>
  <c r="CF107" i="5"/>
  <c r="CG107" i="5"/>
  <c r="CG108" i="5"/>
  <c r="S108" i="5"/>
  <c r="T108" i="5"/>
  <c r="X108" i="5"/>
  <c r="Y108" i="5"/>
  <c r="Z108" i="5"/>
  <c r="AA108" i="5"/>
  <c r="AB108" i="5"/>
  <c r="AF108" i="5"/>
  <c r="AG108" i="5"/>
  <c r="AH108" i="5"/>
  <c r="AJ108" i="5"/>
  <c r="AN108" i="5"/>
  <c r="AO108" i="5"/>
  <c r="AQ108" i="5"/>
  <c r="AR108" i="5"/>
  <c r="AV108" i="5"/>
  <c r="AW108" i="5"/>
  <c r="AX108" i="5"/>
  <c r="AY108" i="5"/>
  <c r="BD108" i="5"/>
  <c r="BE108" i="5"/>
  <c r="BF108" i="5"/>
  <c r="BG108" i="5"/>
  <c r="BH108" i="5"/>
  <c r="BL108" i="5"/>
  <c r="BM108" i="5"/>
  <c r="BN108" i="5"/>
  <c r="BO108" i="5"/>
  <c r="BP108" i="5"/>
  <c r="BT108" i="5"/>
  <c r="BU108" i="5"/>
  <c r="BV108" i="5"/>
  <c r="BW108" i="5"/>
  <c r="BX108" i="5"/>
  <c r="CB108" i="5"/>
  <c r="CC108" i="5"/>
  <c r="CD108" i="5"/>
  <c r="CE108" i="5"/>
  <c r="CF108" i="5"/>
  <c r="I17" i="4"/>
  <c r="H17" i="4"/>
  <c r="J17" i="4"/>
  <c r="K17" i="4"/>
  <c r="L17" i="4"/>
  <c r="M17" i="4"/>
  <c r="N17" i="4"/>
  <c r="O17" i="4"/>
  <c r="Q17" i="4"/>
  <c r="AI17" i="4"/>
  <c r="P17" i="4"/>
  <c r="AZ17" i="4"/>
  <c r="BQ17" i="4"/>
  <c r="CH17" i="4"/>
  <c r="I18" i="4"/>
  <c r="J18" i="4"/>
  <c r="K18" i="4"/>
  <c r="L18" i="4"/>
  <c r="M18" i="4"/>
  <c r="N18" i="4"/>
  <c r="O18" i="4"/>
  <c r="Q18" i="4"/>
  <c r="AI18" i="4"/>
  <c r="P18" i="4"/>
  <c r="AZ18" i="4"/>
  <c r="BQ18" i="4"/>
  <c r="CH18" i="4"/>
  <c r="I19" i="4"/>
  <c r="J19" i="4"/>
  <c r="K19" i="4"/>
  <c r="M19" i="4"/>
  <c r="N19" i="4"/>
  <c r="O19" i="4"/>
  <c r="R19" i="4"/>
  <c r="AI19" i="4"/>
  <c r="AQ19" i="4"/>
  <c r="AQ28" i="4"/>
  <c r="AY19" i="4"/>
  <c r="AZ19" i="4"/>
  <c r="BQ19" i="4"/>
  <c r="CH19" i="4"/>
  <c r="H20" i="4"/>
  <c r="I20" i="4"/>
  <c r="I28" i="4"/>
  <c r="J20" i="4"/>
  <c r="K20" i="4"/>
  <c r="L20" i="4"/>
  <c r="M20" i="4"/>
  <c r="N20" i="4"/>
  <c r="O20" i="4"/>
  <c r="P20" i="4"/>
  <c r="Q20" i="4"/>
  <c r="AI20" i="4"/>
  <c r="F20" i="4"/>
  <c r="AZ20" i="4"/>
  <c r="BQ20" i="4"/>
  <c r="CH20" i="4"/>
  <c r="H21" i="4"/>
  <c r="I21" i="4"/>
  <c r="J21" i="4"/>
  <c r="K21" i="4"/>
  <c r="L21" i="4"/>
  <c r="M21" i="4"/>
  <c r="N21" i="4"/>
  <c r="O21" i="4"/>
  <c r="Q21" i="4"/>
  <c r="R21" i="4"/>
  <c r="AI21" i="4"/>
  <c r="F21" i="4"/>
  <c r="AJ21" i="4"/>
  <c r="AP21" i="4"/>
  <c r="AZ21" i="4"/>
  <c r="BQ21" i="4"/>
  <c r="CH21" i="4"/>
  <c r="F22" i="4"/>
  <c r="G22" i="4"/>
  <c r="I22" i="4"/>
  <c r="J22" i="4"/>
  <c r="K22" i="4"/>
  <c r="L22" i="4"/>
  <c r="M22" i="4"/>
  <c r="H22" i="4"/>
  <c r="N22" i="4"/>
  <c r="O22" i="4"/>
  <c r="Q22" i="4"/>
  <c r="AI22" i="4"/>
  <c r="AZ22" i="4"/>
  <c r="BQ22" i="4"/>
  <c r="CH22" i="4"/>
  <c r="P22" i="4"/>
  <c r="F23" i="4"/>
  <c r="G23" i="4"/>
  <c r="I23" i="4"/>
  <c r="J23" i="4"/>
  <c r="K23" i="4"/>
  <c r="L23" i="4"/>
  <c r="M23" i="4"/>
  <c r="H23" i="4"/>
  <c r="N23" i="4"/>
  <c r="O23" i="4"/>
  <c r="Q23" i="4"/>
  <c r="AI23" i="4"/>
  <c r="AZ23" i="4"/>
  <c r="BQ23" i="4"/>
  <c r="CH23" i="4"/>
  <c r="P23" i="4"/>
  <c r="F24" i="4"/>
  <c r="G24" i="4"/>
  <c r="I24" i="4"/>
  <c r="J24" i="4"/>
  <c r="K24" i="4"/>
  <c r="L24" i="4"/>
  <c r="M24" i="4"/>
  <c r="H24" i="4"/>
  <c r="N24" i="4"/>
  <c r="O24" i="4"/>
  <c r="Q24" i="4"/>
  <c r="AI24" i="4"/>
  <c r="AZ24" i="4"/>
  <c r="BQ24" i="4"/>
  <c r="CH24" i="4"/>
  <c r="P24" i="4"/>
  <c r="F25" i="4"/>
  <c r="G25" i="4"/>
  <c r="I25" i="4"/>
  <c r="J25" i="4"/>
  <c r="K25" i="4"/>
  <c r="L25" i="4"/>
  <c r="M25" i="4"/>
  <c r="H25" i="4"/>
  <c r="N25" i="4"/>
  <c r="O25" i="4"/>
  <c r="Q25" i="4"/>
  <c r="AI25" i="4"/>
  <c r="AZ25" i="4"/>
  <c r="BQ25" i="4"/>
  <c r="CH25" i="4"/>
  <c r="P25" i="4"/>
  <c r="F26" i="4"/>
  <c r="G26" i="4"/>
  <c r="I26" i="4"/>
  <c r="J26" i="4"/>
  <c r="K26" i="4"/>
  <c r="L26" i="4"/>
  <c r="M26" i="4"/>
  <c r="H26" i="4"/>
  <c r="N26" i="4"/>
  <c r="O26" i="4"/>
  <c r="Q26" i="4"/>
  <c r="AI26" i="4"/>
  <c r="AZ26" i="4"/>
  <c r="BQ26" i="4"/>
  <c r="CH26" i="4"/>
  <c r="P26" i="4"/>
  <c r="F27" i="4"/>
  <c r="G27" i="4"/>
  <c r="I27" i="4"/>
  <c r="J27" i="4"/>
  <c r="K27" i="4"/>
  <c r="L27" i="4"/>
  <c r="M27" i="4"/>
  <c r="N27" i="4"/>
  <c r="O27" i="4"/>
  <c r="Q27" i="4"/>
  <c r="AI27" i="4"/>
  <c r="AZ27" i="4"/>
  <c r="BQ27" i="4"/>
  <c r="CH27" i="4"/>
  <c r="P27" i="4"/>
  <c r="J28" i="4"/>
  <c r="M28" i="4"/>
  <c r="N28" i="4"/>
  <c r="O28" i="4"/>
  <c r="R28" i="4"/>
  <c r="S28" i="4"/>
  <c r="T28" i="4"/>
  <c r="U28" i="4"/>
  <c r="U131" i="4"/>
  <c r="V28" i="4"/>
  <c r="W28" i="4"/>
  <c r="X28" i="4"/>
  <c r="Y28" i="4"/>
  <c r="Z28" i="4"/>
  <c r="AA28" i="4"/>
  <c r="AB28" i="4"/>
  <c r="AC28" i="4"/>
  <c r="AC131" i="4"/>
  <c r="AD28" i="4"/>
  <c r="AE28" i="4"/>
  <c r="AF28" i="4"/>
  <c r="AG28" i="4"/>
  <c r="AH28" i="4"/>
  <c r="AJ28" i="4"/>
  <c r="AK28" i="4"/>
  <c r="AL28" i="4"/>
  <c r="AM28" i="4"/>
  <c r="AN28" i="4"/>
  <c r="AO28" i="4"/>
  <c r="AP28" i="4"/>
  <c r="AR28" i="4"/>
  <c r="AS28" i="4"/>
  <c r="AT28" i="4"/>
  <c r="AU28" i="4"/>
  <c r="AV28" i="4"/>
  <c r="AW28" i="4"/>
  <c r="AX28" i="4"/>
  <c r="AY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I30" i="4"/>
  <c r="J30" i="4"/>
  <c r="K30" i="4"/>
  <c r="L30" i="4"/>
  <c r="H30" i="4"/>
  <c r="M30" i="4"/>
  <c r="N30" i="4"/>
  <c r="O30" i="4"/>
  <c r="Q30" i="4"/>
  <c r="AI30" i="4"/>
  <c r="AZ30" i="4"/>
  <c r="BQ30" i="4"/>
  <c r="BQ48" i="4"/>
  <c r="CH30" i="4"/>
  <c r="I31" i="4"/>
  <c r="J31" i="4"/>
  <c r="K31" i="4"/>
  <c r="L31" i="4"/>
  <c r="H31" i="4"/>
  <c r="M31" i="4"/>
  <c r="N31" i="4"/>
  <c r="O31" i="4"/>
  <c r="Q31" i="4"/>
  <c r="AI31" i="4"/>
  <c r="AZ31" i="4"/>
  <c r="BQ31" i="4"/>
  <c r="CH31" i="4"/>
  <c r="I32" i="4"/>
  <c r="J32" i="4"/>
  <c r="K32" i="4"/>
  <c r="L32" i="4"/>
  <c r="H32" i="4"/>
  <c r="M32" i="4"/>
  <c r="N32" i="4"/>
  <c r="O32" i="4"/>
  <c r="Q32" i="4"/>
  <c r="AI32" i="4"/>
  <c r="AZ32" i="4"/>
  <c r="BQ32" i="4"/>
  <c r="CH32" i="4"/>
  <c r="I33" i="4"/>
  <c r="J33" i="4"/>
  <c r="K33" i="4"/>
  <c r="L33" i="4"/>
  <c r="H33" i="4"/>
  <c r="M33" i="4"/>
  <c r="N33" i="4"/>
  <c r="O33" i="4"/>
  <c r="Q33" i="4"/>
  <c r="AI33" i="4"/>
  <c r="AZ33" i="4"/>
  <c r="BQ33" i="4"/>
  <c r="CH33" i="4"/>
  <c r="I34" i="4"/>
  <c r="J34" i="4"/>
  <c r="K34" i="4"/>
  <c r="L34" i="4"/>
  <c r="H34" i="4"/>
  <c r="M34" i="4"/>
  <c r="N34" i="4"/>
  <c r="O34" i="4"/>
  <c r="Q34" i="4"/>
  <c r="AI34" i="4"/>
  <c r="AZ34" i="4"/>
  <c r="BQ34" i="4"/>
  <c r="CH34" i="4"/>
  <c r="I35" i="4"/>
  <c r="J35" i="4"/>
  <c r="K35" i="4"/>
  <c r="L35" i="4"/>
  <c r="H35" i="4"/>
  <c r="M35" i="4"/>
  <c r="N35" i="4"/>
  <c r="O35" i="4"/>
  <c r="Q35" i="4"/>
  <c r="AI35" i="4"/>
  <c r="P35" i="4"/>
  <c r="AZ35" i="4"/>
  <c r="BQ35" i="4"/>
  <c r="CH35" i="4"/>
  <c r="I36" i="4"/>
  <c r="J36" i="4"/>
  <c r="K36" i="4"/>
  <c r="L36" i="4"/>
  <c r="M36" i="4"/>
  <c r="N36" i="4"/>
  <c r="O36" i="4"/>
  <c r="Q36" i="4"/>
  <c r="AI36" i="4"/>
  <c r="AZ36" i="4"/>
  <c r="BQ36" i="4"/>
  <c r="CH36" i="4"/>
  <c r="I37" i="4"/>
  <c r="J37" i="4"/>
  <c r="K37" i="4"/>
  <c r="L37" i="4"/>
  <c r="M37" i="4"/>
  <c r="N37" i="4"/>
  <c r="O37" i="4"/>
  <c r="Q37" i="4"/>
  <c r="AI37" i="4"/>
  <c r="P37" i="4"/>
  <c r="AZ37" i="4"/>
  <c r="BQ37" i="4"/>
  <c r="CH37" i="4"/>
  <c r="I38" i="4"/>
  <c r="J38" i="4"/>
  <c r="K38" i="4"/>
  <c r="L38" i="4"/>
  <c r="M38" i="4"/>
  <c r="N38" i="4"/>
  <c r="O38" i="4"/>
  <c r="Q38" i="4"/>
  <c r="AI38" i="4"/>
  <c r="AZ38" i="4"/>
  <c r="BQ38" i="4"/>
  <c r="CH38" i="4"/>
  <c r="I39" i="4"/>
  <c r="J39" i="4"/>
  <c r="K39" i="4"/>
  <c r="L39" i="4"/>
  <c r="M39" i="4"/>
  <c r="N39" i="4"/>
  <c r="O39" i="4"/>
  <c r="Q39" i="4"/>
  <c r="AI39" i="4"/>
  <c r="P39" i="4"/>
  <c r="AZ39" i="4"/>
  <c r="BQ39" i="4"/>
  <c r="CH39" i="4"/>
  <c r="I40" i="4"/>
  <c r="J40" i="4"/>
  <c r="K40" i="4"/>
  <c r="L40" i="4"/>
  <c r="M40" i="4"/>
  <c r="N40" i="4"/>
  <c r="O40" i="4"/>
  <c r="Q40" i="4"/>
  <c r="AI40" i="4"/>
  <c r="AZ40" i="4"/>
  <c r="BQ40" i="4"/>
  <c r="CH40" i="4"/>
  <c r="I41" i="4"/>
  <c r="J41" i="4"/>
  <c r="K41" i="4"/>
  <c r="L41" i="4"/>
  <c r="M41" i="4"/>
  <c r="N41" i="4"/>
  <c r="O41" i="4"/>
  <c r="Q41" i="4"/>
  <c r="AI41" i="4"/>
  <c r="P41" i="4"/>
  <c r="AZ41" i="4"/>
  <c r="BQ41" i="4"/>
  <c r="CH41" i="4"/>
  <c r="I42" i="4"/>
  <c r="J42" i="4"/>
  <c r="K42" i="4"/>
  <c r="L42" i="4"/>
  <c r="M42" i="4"/>
  <c r="N42" i="4"/>
  <c r="O42" i="4"/>
  <c r="Q42" i="4"/>
  <c r="AI42" i="4"/>
  <c r="AZ42" i="4"/>
  <c r="BQ42" i="4"/>
  <c r="CH42" i="4"/>
  <c r="I43" i="4"/>
  <c r="J43" i="4"/>
  <c r="K43" i="4"/>
  <c r="L43" i="4"/>
  <c r="M43" i="4"/>
  <c r="N43" i="4"/>
  <c r="O43" i="4"/>
  <c r="Q43" i="4"/>
  <c r="AI43" i="4"/>
  <c r="P43" i="4"/>
  <c r="AZ43" i="4"/>
  <c r="BQ43" i="4"/>
  <c r="CH43" i="4"/>
  <c r="I44" i="4"/>
  <c r="J44" i="4"/>
  <c r="K44" i="4"/>
  <c r="L44" i="4"/>
  <c r="M44" i="4"/>
  <c r="N44" i="4"/>
  <c r="O44" i="4"/>
  <c r="Q44" i="4"/>
  <c r="AI44" i="4"/>
  <c r="AZ44" i="4"/>
  <c r="BQ44" i="4"/>
  <c r="CH44" i="4"/>
  <c r="I45" i="4"/>
  <c r="J45" i="4"/>
  <c r="K45" i="4"/>
  <c r="L45" i="4"/>
  <c r="M45" i="4"/>
  <c r="N45" i="4"/>
  <c r="O45" i="4"/>
  <c r="Q45" i="4"/>
  <c r="AI45" i="4"/>
  <c r="P45" i="4"/>
  <c r="AZ45" i="4"/>
  <c r="BQ45" i="4"/>
  <c r="CH45" i="4"/>
  <c r="I46" i="4"/>
  <c r="J46" i="4"/>
  <c r="K46" i="4"/>
  <c r="L46" i="4"/>
  <c r="M46" i="4"/>
  <c r="N46" i="4"/>
  <c r="O46" i="4"/>
  <c r="Q46" i="4"/>
  <c r="AI46" i="4"/>
  <c r="AZ46" i="4"/>
  <c r="BQ46" i="4"/>
  <c r="CH46" i="4"/>
  <c r="I47" i="4"/>
  <c r="H47" i="4"/>
  <c r="J47" i="4"/>
  <c r="K47" i="4"/>
  <c r="L47" i="4"/>
  <c r="M47" i="4"/>
  <c r="N47" i="4"/>
  <c r="O47" i="4"/>
  <c r="Q47" i="4"/>
  <c r="AI47" i="4"/>
  <c r="P47" i="4"/>
  <c r="AZ47" i="4"/>
  <c r="BQ47" i="4"/>
  <c r="CH47" i="4"/>
  <c r="I48" i="4"/>
  <c r="J48" i="4"/>
  <c r="K48" i="4"/>
  <c r="L48" i="4"/>
  <c r="M48" i="4"/>
  <c r="N48" i="4"/>
  <c r="O48" i="4"/>
  <c r="Q48" i="4"/>
  <c r="R48" i="4"/>
  <c r="S48" i="4"/>
  <c r="T48" i="4"/>
  <c r="T131" i="4"/>
  <c r="U48" i="4"/>
  <c r="V48" i="4"/>
  <c r="W48" i="4"/>
  <c r="X48" i="4"/>
  <c r="Y48" i="4"/>
  <c r="Z48" i="4"/>
  <c r="AA48" i="4"/>
  <c r="AB48" i="4"/>
  <c r="AB131" i="4"/>
  <c r="AC48" i="4"/>
  <c r="AD48" i="4"/>
  <c r="AE48" i="4"/>
  <c r="AF48" i="4"/>
  <c r="AG48" i="4"/>
  <c r="AH48" i="4"/>
  <c r="AI48" i="4"/>
  <c r="AJ48" i="4"/>
  <c r="AJ131" i="4"/>
  <c r="AK48" i="4"/>
  <c r="AL48" i="4"/>
  <c r="AM48" i="4"/>
  <c r="AN48" i="4"/>
  <c r="AO48" i="4"/>
  <c r="AP48" i="4"/>
  <c r="AQ48" i="4"/>
  <c r="AR48" i="4"/>
  <c r="AR131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R48" i="4"/>
  <c r="BS48" i="4"/>
  <c r="BT48" i="4"/>
  <c r="BU48" i="4"/>
  <c r="BV48" i="4"/>
  <c r="BW48" i="4"/>
  <c r="BX48" i="4"/>
  <c r="BX131" i="4"/>
  <c r="BY48" i="4"/>
  <c r="BZ48" i="4"/>
  <c r="CA48" i="4"/>
  <c r="CB48" i="4"/>
  <c r="CC48" i="4"/>
  <c r="CD48" i="4"/>
  <c r="CE48" i="4"/>
  <c r="CF48" i="4"/>
  <c r="CF131" i="4"/>
  <c r="CG48" i="4"/>
  <c r="CH48" i="4"/>
  <c r="I50" i="4"/>
  <c r="J50" i="4"/>
  <c r="K50" i="4"/>
  <c r="L50" i="4"/>
  <c r="M50" i="4"/>
  <c r="N50" i="4"/>
  <c r="O50" i="4"/>
  <c r="Q50" i="4"/>
  <c r="AI50" i="4"/>
  <c r="AZ50" i="4"/>
  <c r="BQ50" i="4"/>
  <c r="CH50" i="4"/>
  <c r="I51" i="4"/>
  <c r="J51" i="4"/>
  <c r="K51" i="4"/>
  <c r="L51" i="4"/>
  <c r="M51" i="4"/>
  <c r="N51" i="4"/>
  <c r="O51" i="4"/>
  <c r="Q51" i="4"/>
  <c r="AI51" i="4"/>
  <c r="AZ51" i="4"/>
  <c r="F51" i="4"/>
  <c r="BQ51" i="4"/>
  <c r="CH51" i="4"/>
  <c r="J52" i="4"/>
  <c r="K52" i="4"/>
  <c r="L52" i="4"/>
  <c r="M52" i="4"/>
  <c r="N52" i="4"/>
  <c r="O52" i="4"/>
  <c r="Q52" i="4"/>
  <c r="R52" i="4"/>
  <c r="AI52" i="4"/>
  <c r="AZ52" i="4"/>
  <c r="BA52" i="4"/>
  <c r="BG52" i="4"/>
  <c r="BH52" i="4"/>
  <c r="BP52" i="4"/>
  <c r="CH52" i="4"/>
  <c r="I53" i="4"/>
  <c r="J53" i="4"/>
  <c r="K53" i="4"/>
  <c r="M53" i="4"/>
  <c r="N53" i="4"/>
  <c r="O53" i="4"/>
  <c r="R53" i="4"/>
  <c r="AI53" i="4"/>
  <c r="AZ53" i="4"/>
  <c r="BA53" i="4"/>
  <c r="BG53" i="4"/>
  <c r="BQ53" i="4"/>
  <c r="P53" i="4"/>
  <c r="BH53" i="4"/>
  <c r="BP53" i="4"/>
  <c r="CH53" i="4"/>
  <c r="I54" i="4"/>
  <c r="J54" i="4"/>
  <c r="K54" i="4"/>
  <c r="L54" i="4"/>
  <c r="M54" i="4"/>
  <c r="N54" i="4"/>
  <c r="O54" i="4"/>
  <c r="Q54" i="4"/>
  <c r="R54" i="4"/>
  <c r="AI54" i="4"/>
  <c r="AZ54" i="4"/>
  <c r="BA54" i="4"/>
  <c r="BG54" i="4"/>
  <c r="BH54" i="4"/>
  <c r="BP54" i="4"/>
  <c r="BQ54" i="4"/>
  <c r="CH54" i="4"/>
  <c r="K55" i="4"/>
  <c r="L55" i="4"/>
  <c r="M55" i="4"/>
  <c r="N55" i="4"/>
  <c r="O55" i="4"/>
  <c r="Q55" i="4"/>
  <c r="R55" i="4"/>
  <c r="AI55" i="4"/>
  <c r="AZ55" i="4"/>
  <c r="BQ55" i="4"/>
  <c r="BR55" i="4"/>
  <c r="I55" i="4"/>
  <c r="H55" i="4"/>
  <c r="BT55" i="4"/>
  <c r="J55" i="4"/>
  <c r="BX55" i="4"/>
  <c r="CH55" i="4"/>
  <c r="I56" i="4"/>
  <c r="H56" i="4"/>
  <c r="J56" i="4"/>
  <c r="K56" i="4"/>
  <c r="L56" i="4"/>
  <c r="M56" i="4"/>
  <c r="N56" i="4"/>
  <c r="O56" i="4"/>
  <c r="Q56" i="4"/>
  <c r="R56" i="4"/>
  <c r="AI56" i="4"/>
  <c r="AJ56" i="4"/>
  <c r="AL56" i="4"/>
  <c r="AP56" i="4"/>
  <c r="AZ56" i="4"/>
  <c r="BQ56" i="4"/>
  <c r="CH56" i="4"/>
  <c r="K57" i="4"/>
  <c r="L57" i="4"/>
  <c r="M57" i="4"/>
  <c r="N57" i="4"/>
  <c r="O57" i="4"/>
  <c r="Q57" i="4"/>
  <c r="R57" i="4"/>
  <c r="AI57" i="4"/>
  <c r="AZ57" i="4"/>
  <c r="F57" i="4"/>
  <c r="BA57" i="4"/>
  <c r="I57" i="4"/>
  <c r="BC57" i="4"/>
  <c r="J57" i="4"/>
  <c r="BG57" i="4"/>
  <c r="BQ57" i="4"/>
  <c r="CH57" i="4"/>
  <c r="I58" i="4"/>
  <c r="H58" i="4"/>
  <c r="J58" i="4"/>
  <c r="K58" i="4"/>
  <c r="L58" i="4"/>
  <c r="M58" i="4"/>
  <c r="N58" i="4"/>
  <c r="O58" i="4"/>
  <c r="Q58" i="4"/>
  <c r="R58" i="4"/>
  <c r="AI58" i="4"/>
  <c r="AZ58" i="4"/>
  <c r="BA58" i="4"/>
  <c r="BC58" i="4"/>
  <c r="BG58" i="4"/>
  <c r="BQ58" i="4"/>
  <c r="CH58" i="4"/>
  <c r="K59" i="4"/>
  <c r="L59" i="4"/>
  <c r="M59" i="4"/>
  <c r="N59" i="4"/>
  <c r="N67" i="4"/>
  <c r="N131" i="4"/>
  <c r="O59" i="4"/>
  <c r="Q59" i="4"/>
  <c r="R59" i="4"/>
  <c r="AI59" i="4"/>
  <c r="AZ59" i="4"/>
  <c r="BA59" i="4"/>
  <c r="I59" i="4"/>
  <c r="H59" i="4"/>
  <c r="BC59" i="4"/>
  <c r="J59" i="4"/>
  <c r="BG59" i="4"/>
  <c r="BQ59" i="4"/>
  <c r="CH59" i="4"/>
  <c r="I60" i="4"/>
  <c r="H60" i="4"/>
  <c r="J60" i="4"/>
  <c r="K60" i="4"/>
  <c r="L60" i="4"/>
  <c r="M60" i="4"/>
  <c r="N60" i="4"/>
  <c r="O60" i="4"/>
  <c r="Q60" i="4"/>
  <c r="R60" i="4"/>
  <c r="AI60" i="4"/>
  <c r="AZ60" i="4"/>
  <c r="BA60" i="4"/>
  <c r="BC60" i="4"/>
  <c r="BG60" i="4"/>
  <c r="BQ60" i="4"/>
  <c r="CH60" i="4"/>
  <c r="J61" i="4"/>
  <c r="K61" i="4"/>
  <c r="L61" i="4"/>
  <c r="M61" i="4"/>
  <c r="N61" i="4"/>
  <c r="O61" i="4"/>
  <c r="Q61" i="4"/>
  <c r="R61" i="4"/>
  <c r="AI61" i="4"/>
  <c r="P61" i="4"/>
  <c r="AZ61" i="4"/>
  <c r="G61" i="4"/>
  <c r="BA61" i="4"/>
  <c r="I61" i="4"/>
  <c r="H61" i="4"/>
  <c r="BG61" i="4"/>
  <c r="BQ61" i="4"/>
  <c r="BH61" i="4"/>
  <c r="BP61" i="4"/>
  <c r="CH61" i="4"/>
  <c r="H62" i="4"/>
  <c r="I62" i="4"/>
  <c r="J62" i="4"/>
  <c r="K62" i="4"/>
  <c r="M62" i="4"/>
  <c r="N62" i="4"/>
  <c r="O62" i="4"/>
  <c r="Q62" i="4"/>
  <c r="R62" i="4"/>
  <c r="AI62" i="4"/>
  <c r="AZ62" i="4"/>
  <c r="BA62" i="4"/>
  <c r="BG62" i="4"/>
  <c r="BH62" i="4"/>
  <c r="L62" i="4"/>
  <c r="BP62" i="4"/>
  <c r="BQ62" i="4"/>
  <c r="P62" i="4"/>
  <c r="CH62" i="4"/>
  <c r="J63" i="4"/>
  <c r="K63" i="4"/>
  <c r="L63" i="4"/>
  <c r="M63" i="4"/>
  <c r="N63" i="4"/>
  <c r="O63" i="4"/>
  <c r="Q63" i="4"/>
  <c r="R63" i="4"/>
  <c r="AI63" i="4"/>
  <c r="AZ63" i="4"/>
  <c r="BA63" i="4"/>
  <c r="I63" i="4"/>
  <c r="BC63" i="4"/>
  <c r="BG63" i="4"/>
  <c r="BQ63" i="4"/>
  <c r="CH63" i="4"/>
  <c r="F64" i="4"/>
  <c r="G64" i="4"/>
  <c r="I64" i="4"/>
  <c r="H64" i="4"/>
  <c r="J64" i="4"/>
  <c r="K64" i="4"/>
  <c r="L64" i="4"/>
  <c r="M64" i="4"/>
  <c r="N64" i="4"/>
  <c r="O64" i="4"/>
  <c r="O67" i="4"/>
  <c r="O131" i="4"/>
  <c r="P64" i="4"/>
  <c r="Q64" i="4"/>
  <c r="AI64" i="4"/>
  <c r="AZ64" i="4"/>
  <c r="BQ64" i="4"/>
  <c r="CH64" i="4"/>
  <c r="F65" i="4"/>
  <c r="G65" i="4"/>
  <c r="I65" i="4"/>
  <c r="H65" i="4"/>
  <c r="J65" i="4"/>
  <c r="K65" i="4"/>
  <c r="L65" i="4"/>
  <c r="M65" i="4"/>
  <c r="N65" i="4"/>
  <c r="O65" i="4"/>
  <c r="P65" i="4"/>
  <c r="Q65" i="4"/>
  <c r="AI65" i="4"/>
  <c r="AZ65" i="4"/>
  <c r="BQ65" i="4"/>
  <c r="CH65" i="4"/>
  <c r="F66" i="4"/>
  <c r="G66" i="4"/>
  <c r="I66" i="4"/>
  <c r="H66" i="4"/>
  <c r="J66" i="4"/>
  <c r="K66" i="4"/>
  <c r="L66" i="4"/>
  <c r="M66" i="4"/>
  <c r="N66" i="4"/>
  <c r="O66" i="4"/>
  <c r="P66" i="4"/>
  <c r="Q66" i="4"/>
  <c r="AI66" i="4"/>
  <c r="AZ66" i="4"/>
  <c r="BQ66" i="4"/>
  <c r="CH66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BB67" i="4"/>
  <c r="BD67" i="4"/>
  <c r="BE67" i="4"/>
  <c r="BF67" i="4"/>
  <c r="BI67" i="4"/>
  <c r="BJ67" i="4"/>
  <c r="BK67" i="4"/>
  <c r="BK131" i="4"/>
  <c r="BL67" i="4"/>
  <c r="BM67" i="4"/>
  <c r="BN67" i="4"/>
  <c r="BO67" i="4"/>
  <c r="BS67" i="4"/>
  <c r="BT67" i="4"/>
  <c r="BU67" i="4"/>
  <c r="BU131" i="4"/>
  <c r="BV67" i="4"/>
  <c r="BW67" i="4"/>
  <c r="BX67" i="4"/>
  <c r="BY67" i="4"/>
  <c r="BZ67" i="4"/>
  <c r="CA67" i="4"/>
  <c r="CB67" i="4"/>
  <c r="CC67" i="4"/>
  <c r="CC131" i="4"/>
  <c r="CD67" i="4"/>
  <c r="CE67" i="4"/>
  <c r="CF67" i="4"/>
  <c r="CG67" i="4"/>
  <c r="CH67" i="4"/>
  <c r="F69" i="4"/>
  <c r="G69" i="4"/>
  <c r="H69" i="4"/>
  <c r="I69" i="4"/>
  <c r="J69" i="4"/>
  <c r="K69" i="4"/>
  <c r="L69" i="4"/>
  <c r="M69" i="4"/>
  <c r="N69" i="4"/>
  <c r="O69" i="4"/>
  <c r="P69" i="4"/>
  <c r="Q69" i="4"/>
  <c r="AI69" i="4"/>
  <c r="AZ69" i="4"/>
  <c r="BQ69" i="4"/>
  <c r="CH69" i="4"/>
  <c r="F70" i="4"/>
  <c r="G70" i="4"/>
  <c r="H70" i="4"/>
  <c r="I70" i="4"/>
  <c r="J70" i="4"/>
  <c r="K70" i="4"/>
  <c r="L70" i="4"/>
  <c r="M70" i="4"/>
  <c r="N70" i="4"/>
  <c r="O70" i="4"/>
  <c r="P70" i="4"/>
  <c r="Q70" i="4"/>
  <c r="AI70" i="4"/>
  <c r="AZ70" i="4"/>
  <c r="BQ70" i="4"/>
  <c r="CH70" i="4"/>
  <c r="F71" i="4"/>
  <c r="G71" i="4"/>
  <c r="H71" i="4"/>
  <c r="I71" i="4"/>
  <c r="J71" i="4"/>
  <c r="K71" i="4"/>
  <c r="L71" i="4"/>
  <c r="M71" i="4"/>
  <c r="N71" i="4"/>
  <c r="O71" i="4"/>
  <c r="P71" i="4"/>
  <c r="Q71" i="4"/>
  <c r="AI71" i="4"/>
  <c r="AZ71" i="4"/>
  <c r="BQ71" i="4"/>
  <c r="CH71" i="4"/>
  <c r="F72" i="4"/>
  <c r="G72" i="4"/>
  <c r="H72" i="4"/>
  <c r="I72" i="4"/>
  <c r="J72" i="4"/>
  <c r="K72" i="4"/>
  <c r="L72" i="4"/>
  <c r="M72" i="4"/>
  <c r="N72" i="4"/>
  <c r="O72" i="4"/>
  <c r="P72" i="4"/>
  <c r="Q72" i="4"/>
  <c r="AI72" i="4"/>
  <c r="AZ72" i="4"/>
  <c r="BQ72" i="4"/>
  <c r="CH72" i="4"/>
  <c r="F73" i="4"/>
  <c r="G73" i="4"/>
  <c r="H73" i="4"/>
  <c r="I73" i="4"/>
  <c r="J73" i="4"/>
  <c r="K73" i="4"/>
  <c r="L73" i="4"/>
  <c r="M73" i="4"/>
  <c r="N73" i="4"/>
  <c r="O73" i="4"/>
  <c r="P73" i="4"/>
  <c r="Q73" i="4"/>
  <c r="AI73" i="4"/>
  <c r="AZ73" i="4"/>
  <c r="BQ73" i="4"/>
  <c r="CH73" i="4"/>
  <c r="F74" i="4"/>
  <c r="G74" i="4"/>
  <c r="H74" i="4"/>
  <c r="I74" i="4"/>
  <c r="J74" i="4"/>
  <c r="K74" i="4"/>
  <c r="L74" i="4"/>
  <c r="M74" i="4"/>
  <c r="N74" i="4"/>
  <c r="O74" i="4"/>
  <c r="P74" i="4"/>
  <c r="Q74" i="4"/>
  <c r="AI74" i="4"/>
  <c r="AZ74" i="4"/>
  <c r="BQ74" i="4"/>
  <c r="CH74" i="4"/>
  <c r="F75" i="4"/>
  <c r="G75" i="4"/>
  <c r="H75" i="4"/>
  <c r="I75" i="4"/>
  <c r="J75" i="4"/>
  <c r="K75" i="4"/>
  <c r="L75" i="4"/>
  <c r="M75" i="4"/>
  <c r="N75" i="4"/>
  <c r="O75" i="4"/>
  <c r="P75" i="4"/>
  <c r="Q75" i="4"/>
  <c r="AI75" i="4"/>
  <c r="AZ75" i="4"/>
  <c r="BQ75" i="4"/>
  <c r="CH75" i="4"/>
  <c r="F76" i="4"/>
  <c r="G76" i="4"/>
  <c r="H76" i="4"/>
  <c r="I76" i="4"/>
  <c r="J76" i="4"/>
  <c r="K76" i="4"/>
  <c r="L76" i="4"/>
  <c r="M76" i="4"/>
  <c r="N76" i="4"/>
  <c r="O76" i="4"/>
  <c r="P76" i="4"/>
  <c r="Q76" i="4"/>
  <c r="AI76" i="4"/>
  <c r="AZ76" i="4"/>
  <c r="BQ76" i="4"/>
  <c r="CH76" i="4"/>
  <c r="F77" i="4"/>
  <c r="G77" i="4"/>
  <c r="H77" i="4"/>
  <c r="I77" i="4"/>
  <c r="J77" i="4"/>
  <c r="K77" i="4"/>
  <c r="L77" i="4"/>
  <c r="M77" i="4"/>
  <c r="N77" i="4"/>
  <c r="O77" i="4"/>
  <c r="P77" i="4"/>
  <c r="Q77" i="4"/>
  <c r="AI77" i="4"/>
  <c r="AZ77" i="4"/>
  <c r="BQ77" i="4"/>
  <c r="CH77" i="4"/>
  <c r="F78" i="4"/>
  <c r="G78" i="4"/>
  <c r="H78" i="4"/>
  <c r="I78" i="4"/>
  <c r="J78" i="4"/>
  <c r="K78" i="4"/>
  <c r="L78" i="4"/>
  <c r="M78" i="4"/>
  <c r="N78" i="4"/>
  <c r="O78" i="4"/>
  <c r="P78" i="4"/>
  <c r="Q78" i="4"/>
  <c r="AI78" i="4"/>
  <c r="AZ78" i="4"/>
  <c r="BQ78" i="4"/>
  <c r="CH78" i="4"/>
  <c r="F79" i="4"/>
  <c r="G79" i="4"/>
  <c r="H79" i="4"/>
  <c r="I79" i="4"/>
  <c r="J79" i="4"/>
  <c r="K79" i="4"/>
  <c r="L79" i="4"/>
  <c r="M79" i="4"/>
  <c r="N79" i="4"/>
  <c r="O79" i="4"/>
  <c r="P79" i="4"/>
  <c r="Q79" i="4"/>
  <c r="AI79" i="4"/>
  <c r="AZ79" i="4"/>
  <c r="BQ79" i="4"/>
  <c r="CH79" i="4"/>
  <c r="F80" i="4"/>
  <c r="G80" i="4"/>
  <c r="H80" i="4"/>
  <c r="I80" i="4"/>
  <c r="J80" i="4"/>
  <c r="K80" i="4"/>
  <c r="L80" i="4"/>
  <c r="M80" i="4"/>
  <c r="N80" i="4"/>
  <c r="O80" i="4"/>
  <c r="P80" i="4"/>
  <c r="Q80" i="4"/>
  <c r="AI80" i="4"/>
  <c r="AZ80" i="4"/>
  <c r="BQ80" i="4"/>
  <c r="CH80" i="4"/>
  <c r="F81" i="4"/>
  <c r="G81" i="4"/>
  <c r="H81" i="4"/>
  <c r="I81" i="4"/>
  <c r="J81" i="4"/>
  <c r="K81" i="4"/>
  <c r="L81" i="4"/>
  <c r="M81" i="4"/>
  <c r="N81" i="4"/>
  <c r="O81" i="4"/>
  <c r="P81" i="4"/>
  <c r="Q81" i="4"/>
  <c r="AI81" i="4"/>
  <c r="AZ81" i="4"/>
  <c r="BQ81" i="4"/>
  <c r="CH81" i="4"/>
  <c r="F82" i="4"/>
  <c r="G82" i="4"/>
  <c r="H82" i="4"/>
  <c r="I82" i="4"/>
  <c r="J82" i="4"/>
  <c r="K82" i="4"/>
  <c r="L82" i="4"/>
  <c r="M82" i="4"/>
  <c r="N82" i="4"/>
  <c r="O82" i="4"/>
  <c r="P82" i="4"/>
  <c r="Q82" i="4"/>
  <c r="AI82" i="4"/>
  <c r="AZ82" i="4"/>
  <c r="BQ82" i="4"/>
  <c r="CH82" i="4"/>
  <c r="F83" i="4"/>
  <c r="G83" i="4"/>
  <c r="H83" i="4"/>
  <c r="I83" i="4"/>
  <c r="J83" i="4"/>
  <c r="K83" i="4"/>
  <c r="L83" i="4"/>
  <c r="M83" i="4"/>
  <c r="N83" i="4"/>
  <c r="O83" i="4"/>
  <c r="P83" i="4"/>
  <c r="Q83" i="4"/>
  <c r="AI83" i="4"/>
  <c r="AZ83" i="4"/>
  <c r="BQ83" i="4"/>
  <c r="CH83" i="4"/>
  <c r="F84" i="4"/>
  <c r="G84" i="4"/>
  <c r="H84" i="4"/>
  <c r="I84" i="4"/>
  <c r="J84" i="4"/>
  <c r="K84" i="4"/>
  <c r="L84" i="4"/>
  <c r="M84" i="4"/>
  <c r="N84" i="4"/>
  <c r="O84" i="4"/>
  <c r="P84" i="4"/>
  <c r="Q84" i="4"/>
  <c r="AI84" i="4"/>
  <c r="AZ84" i="4"/>
  <c r="BQ84" i="4"/>
  <c r="CH84" i="4"/>
  <c r="F85" i="4"/>
  <c r="G85" i="4"/>
  <c r="H85" i="4"/>
  <c r="I85" i="4"/>
  <c r="J85" i="4"/>
  <c r="K85" i="4"/>
  <c r="L85" i="4"/>
  <c r="M85" i="4"/>
  <c r="N85" i="4"/>
  <c r="O85" i="4"/>
  <c r="P85" i="4"/>
  <c r="Q85" i="4"/>
  <c r="AI85" i="4"/>
  <c r="AZ85" i="4"/>
  <c r="BQ85" i="4"/>
  <c r="CH85" i="4"/>
  <c r="F86" i="4"/>
  <c r="G86" i="4"/>
  <c r="H86" i="4"/>
  <c r="I86" i="4"/>
  <c r="J86" i="4"/>
  <c r="K86" i="4"/>
  <c r="L86" i="4"/>
  <c r="M86" i="4"/>
  <c r="N86" i="4"/>
  <c r="O86" i="4"/>
  <c r="P86" i="4"/>
  <c r="Q86" i="4"/>
  <c r="AI86" i="4"/>
  <c r="AZ86" i="4"/>
  <c r="BQ86" i="4"/>
  <c r="CH86" i="4"/>
  <c r="F87" i="4"/>
  <c r="G87" i="4"/>
  <c r="H87" i="4"/>
  <c r="I87" i="4"/>
  <c r="J87" i="4"/>
  <c r="K87" i="4"/>
  <c r="L87" i="4"/>
  <c r="M87" i="4"/>
  <c r="N87" i="4"/>
  <c r="O87" i="4"/>
  <c r="P87" i="4"/>
  <c r="Q87" i="4"/>
  <c r="AI87" i="4"/>
  <c r="AZ87" i="4"/>
  <c r="BQ87" i="4"/>
  <c r="CH87" i="4"/>
  <c r="F88" i="4"/>
  <c r="G88" i="4"/>
  <c r="H88" i="4"/>
  <c r="I88" i="4"/>
  <c r="J88" i="4"/>
  <c r="K88" i="4"/>
  <c r="L88" i="4"/>
  <c r="M88" i="4"/>
  <c r="N88" i="4"/>
  <c r="O88" i="4"/>
  <c r="P88" i="4"/>
  <c r="Q88" i="4"/>
  <c r="AI88" i="4"/>
  <c r="AZ88" i="4"/>
  <c r="BQ88" i="4"/>
  <c r="CH88" i="4"/>
  <c r="F89" i="4"/>
  <c r="G89" i="4"/>
  <c r="H89" i="4"/>
  <c r="I89" i="4"/>
  <c r="J89" i="4"/>
  <c r="K89" i="4"/>
  <c r="L89" i="4"/>
  <c r="M89" i="4"/>
  <c r="N89" i="4"/>
  <c r="O89" i="4"/>
  <c r="P89" i="4"/>
  <c r="Q89" i="4"/>
  <c r="AI89" i="4"/>
  <c r="AZ89" i="4"/>
  <c r="BQ89" i="4"/>
  <c r="CH89" i="4"/>
  <c r="F90" i="4"/>
  <c r="G90" i="4"/>
  <c r="H90" i="4"/>
  <c r="I90" i="4"/>
  <c r="J90" i="4"/>
  <c r="K90" i="4"/>
  <c r="L90" i="4"/>
  <c r="M90" i="4"/>
  <c r="N90" i="4"/>
  <c r="O90" i="4"/>
  <c r="P90" i="4"/>
  <c r="Q90" i="4"/>
  <c r="AI90" i="4"/>
  <c r="AZ90" i="4"/>
  <c r="BQ90" i="4"/>
  <c r="CH90" i="4"/>
  <c r="F91" i="4"/>
  <c r="G91" i="4"/>
  <c r="H91" i="4"/>
  <c r="I91" i="4"/>
  <c r="J91" i="4"/>
  <c r="K91" i="4"/>
  <c r="L91" i="4"/>
  <c r="M91" i="4"/>
  <c r="N91" i="4"/>
  <c r="O91" i="4"/>
  <c r="P91" i="4"/>
  <c r="Q91" i="4"/>
  <c r="AI91" i="4"/>
  <c r="AZ91" i="4"/>
  <c r="BQ91" i="4"/>
  <c r="CH91" i="4"/>
  <c r="F92" i="4"/>
  <c r="G92" i="4"/>
  <c r="H92" i="4"/>
  <c r="I92" i="4"/>
  <c r="J92" i="4"/>
  <c r="K92" i="4"/>
  <c r="L92" i="4"/>
  <c r="M92" i="4"/>
  <c r="N92" i="4"/>
  <c r="O92" i="4"/>
  <c r="P92" i="4"/>
  <c r="Q92" i="4"/>
  <c r="AI92" i="4"/>
  <c r="AZ92" i="4"/>
  <c r="BQ92" i="4"/>
  <c r="CH92" i="4"/>
  <c r="F93" i="4"/>
  <c r="G93" i="4"/>
  <c r="H93" i="4"/>
  <c r="I93" i="4"/>
  <c r="J93" i="4"/>
  <c r="K93" i="4"/>
  <c r="L93" i="4"/>
  <c r="M93" i="4"/>
  <c r="N93" i="4"/>
  <c r="O93" i="4"/>
  <c r="P93" i="4"/>
  <c r="Q93" i="4"/>
  <c r="AI93" i="4"/>
  <c r="AZ93" i="4"/>
  <c r="BQ93" i="4"/>
  <c r="CH93" i="4"/>
  <c r="F94" i="4"/>
  <c r="G94" i="4"/>
  <c r="H94" i="4"/>
  <c r="I94" i="4"/>
  <c r="J94" i="4"/>
  <c r="K94" i="4"/>
  <c r="L94" i="4"/>
  <c r="M94" i="4"/>
  <c r="N94" i="4"/>
  <c r="O94" i="4"/>
  <c r="P94" i="4"/>
  <c r="Q94" i="4"/>
  <c r="AI94" i="4"/>
  <c r="AZ94" i="4"/>
  <c r="BQ94" i="4"/>
  <c r="CH94" i="4"/>
  <c r="F95" i="4"/>
  <c r="G95" i="4"/>
  <c r="H95" i="4"/>
  <c r="I95" i="4"/>
  <c r="J95" i="4"/>
  <c r="K95" i="4"/>
  <c r="L95" i="4"/>
  <c r="M95" i="4"/>
  <c r="N95" i="4"/>
  <c r="O95" i="4"/>
  <c r="P95" i="4"/>
  <c r="Q95" i="4"/>
  <c r="AI95" i="4"/>
  <c r="AZ95" i="4"/>
  <c r="BQ95" i="4"/>
  <c r="CH95" i="4"/>
  <c r="F96" i="4"/>
  <c r="G96" i="4"/>
  <c r="H96" i="4"/>
  <c r="I96" i="4"/>
  <c r="J96" i="4"/>
  <c r="K96" i="4"/>
  <c r="L96" i="4"/>
  <c r="M96" i="4"/>
  <c r="N96" i="4"/>
  <c r="O96" i="4"/>
  <c r="P96" i="4"/>
  <c r="Q96" i="4"/>
  <c r="AI96" i="4"/>
  <c r="AZ96" i="4"/>
  <c r="BQ96" i="4"/>
  <c r="CH96" i="4"/>
  <c r="F97" i="4"/>
  <c r="G97" i="4"/>
  <c r="H97" i="4"/>
  <c r="I97" i="4"/>
  <c r="J97" i="4"/>
  <c r="K97" i="4"/>
  <c r="L97" i="4"/>
  <c r="M97" i="4"/>
  <c r="N97" i="4"/>
  <c r="O97" i="4"/>
  <c r="P97" i="4"/>
  <c r="Q97" i="4"/>
  <c r="AI97" i="4"/>
  <c r="AZ97" i="4"/>
  <c r="BQ97" i="4"/>
  <c r="CH97" i="4"/>
  <c r="F98" i="4"/>
  <c r="G98" i="4"/>
  <c r="H98" i="4"/>
  <c r="I98" i="4"/>
  <c r="J98" i="4"/>
  <c r="K98" i="4"/>
  <c r="L98" i="4"/>
  <c r="M98" i="4"/>
  <c r="N98" i="4"/>
  <c r="O98" i="4"/>
  <c r="P98" i="4"/>
  <c r="Q98" i="4"/>
  <c r="AI98" i="4"/>
  <c r="AZ98" i="4"/>
  <c r="BQ98" i="4"/>
  <c r="CH98" i="4"/>
  <c r="F99" i="4"/>
  <c r="G99" i="4"/>
  <c r="H99" i="4"/>
  <c r="I99" i="4"/>
  <c r="J99" i="4"/>
  <c r="K99" i="4"/>
  <c r="L99" i="4"/>
  <c r="M99" i="4"/>
  <c r="N99" i="4"/>
  <c r="O99" i="4"/>
  <c r="P99" i="4"/>
  <c r="Q99" i="4"/>
  <c r="AI99" i="4"/>
  <c r="AZ99" i="4"/>
  <c r="BQ99" i="4"/>
  <c r="CH99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AI100" i="4"/>
  <c r="AZ100" i="4"/>
  <c r="BQ100" i="4"/>
  <c r="CH100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AI101" i="4"/>
  <c r="AZ101" i="4"/>
  <c r="BQ101" i="4"/>
  <c r="CH101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AI102" i="4"/>
  <c r="AZ102" i="4"/>
  <c r="BQ102" i="4"/>
  <c r="CH102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AI103" i="4"/>
  <c r="AZ103" i="4"/>
  <c r="BQ103" i="4"/>
  <c r="CH103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AI104" i="4"/>
  <c r="AZ104" i="4"/>
  <c r="BQ104" i="4"/>
  <c r="CH104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AI105" i="4"/>
  <c r="AZ105" i="4"/>
  <c r="BQ105" i="4"/>
  <c r="CH105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AI106" i="4"/>
  <c r="AZ106" i="4"/>
  <c r="BQ106" i="4"/>
  <c r="CH106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AI107" i="4"/>
  <c r="AZ107" i="4"/>
  <c r="BQ107" i="4"/>
  <c r="CH107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AI108" i="4"/>
  <c r="AZ108" i="4"/>
  <c r="BQ108" i="4"/>
  <c r="CH108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AI109" i="4"/>
  <c r="AZ109" i="4"/>
  <c r="BQ109" i="4"/>
  <c r="CH109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AI110" i="4"/>
  <c r="AZ110" i="4"/>
  <c r="BQ110" i="4"/>
  <c r="CH110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AI111" i="4"/>
  <c r="AZ111" i="4"/>
  <c r="BQ111" i="4"/>
  <c r="CH111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AI112" i="4"/>
  <c r="AZ112" i="4"/>
  <c r="BQ112" i="4"/>
  <c r="CH112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AI113" i="4"/>
  <c r="AZ113" i="4"/>
  <c r="BQ113" i="4"/>
  <c r="CH113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AI114" i="4"/>
  <c r="AZ114" i="4"/>
  <c r="BQ114" i="4"/>
  <c r="CH114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AI115" i="4"/>
  <c r="AZ115" i="4"/>
  <c r="BQ115" i="4"/>
  <c r="CH115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AI116" i="4"/>
  <c r="AZ116" i="4"/>
  <c r="BQ116" i="4"/>
  <c r="CH116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AI117" i="4"/>
  <c r="AZ117" i="4"/>
  <c r="BQ117" i="4"/>
  <c r="CH117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AI118" i="4"/>
  <c r="AZ118" i="4"/>
  <c r="BQ118" i="4"/>
  <c r="CH118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AI119" i="4"/>
  <c r="AZ119" i="4"/>
  <c r="BQ119" i="4"/>
  <c r="CH119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AI120" i="4"/>
  <c r="AZ120" i="4"/>
  <c r="BQ120" i="4"/>
  <c r="CH120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AI121" i="4"/>
  <c r="AZ121" i="4"/>
  <c r="BQ121" i="4"/>
  <c r="CH121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AI122" i="4"/>
  <c r="AZ122" i="4"/>
  <c r="BQ122" i="4"/>
  <c r="CH122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AI123" i="4"/>
  <c r="AZ123" i="4"/>
  <c r="BQ123" i="4"/>
  <c r="CH123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AI124" i="4"/>
  <c r="AZ124" i="4"/>
  <c r="BQ124" i="4"/>
  <c r="CH124" i="4"/>
  <c r="F126" i="4"/>
  <c r="F127" i="4"/>
  <c r="G126" i="4"/>
  <c r="H126" i="4"/>
  <c r="I126" i="4"/>
  <c r="J126" i="4"/>
  <c r="K126" i="4"/>
  <c r="L126" i="4"/>
  <c r="M126" i="4"/>
  <c r="N126" i="4"/>
  <c r="O126" i="4"/>
  <c r="O127" i="4"/>
  <c r="P126" i="4"/>
  <c r="P127" i="4"/>
  <c r="Q126" i="4"/>
  <c r="AI126" i="4"/>
  <c r="AI127" i="4"/>
  <c r="AZ126" i="4"/>
  <c r="BQ126" i="4"/>
  <c r="CH126" i="4"/>
  <c r="G127" i="4"/>
  <c r="H127" i="4"/>
  <c r="I127" i="4"/>
  <c r="J127" i="4"/>
  <c r="K127" i="4"/>
  <c r="L127" i="4"/>
  <c r="M127" i="4"/>
  <c r="N127" i="4"/>
  <c r="Q127" i="4"/>
  <c r="R127" i="4"/>
  <c r="S127" i="4"/>
  <c r="T127" i="4"/>
  <c r="U127" i="4"/>
  <c r="V127" i="4"/>
  <c r="W127" i="4"/>
  <c r="X127" i="4"/>
  <c r="Y127" i="4"/>
  <c r="Y131" i="4"/>
  <c r="Z127" i="4"/>
  <c r="AA127" i="4"/>
  <c r="AB127" i="4"/>
  <c r="AC127" i="4"/>
  <c r="AD127" i="4"/>
  <c r="AE127" i="4"/>
  <c r="AF127" i="4"/>
  <c r="AG127" i="4"/>
  <c r="AH127" i="4"/>
  <c r="AH131" i="4"/>
  <c r="AJ127" i="4"/>
  <c r="AK127" i="4"/>
  <c r="AL127" i="4"/>
  <c r="AM127" i="4"/>
  <c r="AN127" i="4"/>
  <c r="AO127" i="4"/>
  <c r="AP127" i="4"/>
  <c r="AP131" i="4"/>
  <c r="AQ127" i="4"/>
  <c r="AR127" i="4"/>
  <c r="AS127" i="4"/>
  <c r="AT127" i="4"/>
  <c r="AU127" i="4"/>
  <c r="AV127" i="4"/>
  <c r="AW127" i="4"/>
  <c r="AX127" i="4"/>
  <c r="AY127" i="4"/>
  <c r="AZ127" i="4"/>
  <c r="BA127" i="4"/>
  <c r="BB127" i="4"/>
  <c r="BC127" i="4"/>
  <c r="BD127" i="4"/>
  <c r="BE127" i="4"/>
  <c r="BF127" i="4"/>
  <c r="BG127" i="4"/>
  <c r="BH127" i="4"/>
  <c r="BI127" i="4"/>
  <c r="BJ127" i="4"/>
  <c r="BK127" i="4"/>
  <c r="BL127" i="4"/>
  <c r="BM127" i="4"/>
  <c r="BN127" i="4"/>
  <c r="BO127" i="4"/>
  <c r="BP127" i="4"/>
  <c r="BQ127" i="4"/>
  <c r="BR127" i="4"/>
  <c r="BS127" i="4"/>
  <c r="BT127" i="4"/>
  <c r="BU127" i="4"/>
  <c r="BV127" i="4"/>
  <c r="BW127" i="4"/>
  <c r="BX127" i="4"/>
  <c r="BY127" i="4"/>
  <c r="BZ127" i="4"/>
  <c r="CA127" i="4"/>
  <c r="CB127" i="4"/>
  <c r="CC127" i="4"/>
  <c r="CD127" i="4"/>
  <c r="CE127" i="4"/>
  <c r="CF127" i="4"/>
  <c r="CG127" i="4"/>
  <c r="CH127" i="4"/>
  <c r="F129" i="4"/>
  <c r="F130" i="4"/>
  <c r="G129" i="4"/>
  <c r="G130" i="4"/>
  <c r="I129" i="4"/>
  <c r="H129" i="4"/>
  <c r="H130" i="4"/>
  <c r="J129" i="4"/>
  <c r="K129" i="4"/>
  <c r="L129" i="4"/>
  <c r="M129" i="4"/>
  <c r="N129" i="4"/>
  <c r="O129" i="4"/>
  <c r="O130" i="4"/>
  <c r="Q129" i="4"/>
  <c r="AI129" i="4"/>
  <c r="AZ129" i="4"/>
  <c r="BQ129" i="4"/>
  <c r="CH129" i="4"/>
  <c r="P129" i="4"/>
  <c r="P130" i="4"/>
  <c r="I130" i="4"/>
  <c r="J130" i="4"/>
  <c r="K130" i="4"/>
  <c r="L130" i="4"/>
  <c r="M130" i="4"/>
  <c r="N130" i="4"/>
  <c r="Q130" i="4"/>
  <c r="R130" i="4"/>
  <c r="S130" i="4"/>
  <c r="T130" i="4"/>
  <c r="U130" i="4"/>
  <c r="V130" i="4"/>
  <c r="W130" i="4"/>
  <c r="W131" i="4"/>
  <c r="X130" i="4"/>
  <c r="Y130" i="4"/>
  <c r="Z130" i="4"/>
  <c r="AA130" i="4"/>
  <c r="AB130" i="4"/>
  <c r="AC130" i="4"/>
  <c r="AD130" i="4"/>
  <c r="AE130" i="4"/>
  <c r="AE131" i="4"/>
  <c r="AF130" i="4"/>
  <c r="AG130" i="4"/>
  <c r="AG131" i="4"/>
  <c r="AH130" i="4"/>
  <c r="AI130" i="4"/>
  <c r="AJ130" i="4"/>
  <c r="AK130" i="4"/>
  <c r="AL130" i="4"/>
  <c r="AM130" i="4"/>
  <c r="AM131" i="4"/>
  <c r="AN130" i="4"/>
  <c r="AO130" i="4"/>
  <c r="AO131" i="4"/>
  <c r="AP130" i="4"/>
  <c r="AQ130" i="4"/>
  <c r="AR130" i="4"/>
  <c r="AS130" i="4"/>
  <c r="AT130" i="4"/>
  <c r="AU130" i="4"/>
  <c r="AU131" i="4"/>
  <c r="AV130" i="4"/>
  <c r="AW130" i="4"/>
  <c r="AW131" i="4"/>
  <c r="AX130" i="4"/>
  <c r="AY130" i="4"/>
  <c r="AZ130" i="4"/>
  <c r="BA130" i="4"/>
  <c r="BB130" i="4"/>
  <c r="BC130" i="4"/>
  <c r="BD130" i="4"/>
  <c r="BE130" i="4"/>
  <c r="BE131" i="4"/>
  <c r="BF130" i="4"/>
  <c r="BG130" i="4"/>
  <c r="BH130" i="4"/>
  <c r="BI130" i="4"/>
  <c r="BJ130" i="4"/>
  <c r="BK130" i="4"/>
  <c r="BL130" i="4"/>
  <c r="BM130" i="4"/>
  <c r="BM131" i="4"/>
  <c r="BN130" i="4"/>
  <c r="BO130" i="4"/>
  <c r="BP130" i="4"/>
  <c r="BQ130" i="4"/>
  <c r="BR130" i="4"/>
  <c r="BS130" i="4"/>
  <c r="BS131" i="4"/>
  <c r="BT130" i="4"/>
  <c r="BU130" i="4"/>
  <c r="BV130" i="4"/>
  <c r="BW130" i="4"/>
  <c r="BX130" i="4"/>
  <c r="BY130" i="4"/>
  <c r="BZ130" i="4"/>
  <c r="CA130" i="4"/>
  <c r="CA131" i="4"/>
  <c r="CB130" i="4"/>
  <c r="CC130" i="4"/>
  <c r="CD130" i="4"/>
  <c r="CE130" i="4"/>
  <c r="CF130" i="4"/>
  <c r="CG130" i="4"/>
  <c r="CH130" i="4"/>
  <c r="S131" i="4"/>
  <c r="V131" i="4"/>
  <c r="X131" i="4"/>
  <c r="Z131" i="4"/>
  <c r="AA131" i="4"/>
  <c r="AD131" i="4"/>
  <c r="AF131" i="4"/>
  <c r="AK131" i="4"/>
  <c r="AL131" i="4"/>
  <c r="AN131" i="4"/>
  <c r="AQ131" i="4"/>
  <c r="AS131" i="4"/>
  <c r="AT131" i="4"/>
  <c r="AV131" i="4"/>
  <c r="AX131" i="4"/>
  <c r="AY131" i="4"/>
  <c r="BB131" i="4"/>
  <c r="BD131" i="4"/>
  <c r="BF131" i="4"/>
  <c r="BI131" i="4"/>
  <c r="BJ131" i="4"/>
  <c r="BL131" i="4"/>
  <c r="BN131" i="4"/>
  <c r="BO131" i="4"/>
  <c r="BT131" i="4"/>
  <c r="BV131" i="4"/>
  <c r="BW131" i="4"/>
  <c r="BY131" i="4"/>
  <c r="BZ131" i="4"/>
  <c r="CB131" i="4"/>
  <c r="CD131" i="4"/>
  <c r="CE131" i="4"/>
  <c r="CG131" i="4"/>
  <c r="F17" i="1"/>
  <c r="G17" i="1"/>
  <c r="I17" i="1"/>
  <c r="J17" i="1"/>
  <c r="K17" i="1"/>
  <c r="L17" i="1"/>
  <c r="M17" i="1"/>
  <c r="N17" i="1"/>
  <c r="N27" i="1"/>
  <c r="O17" i="1"/>
  <c r="Q17" i="1"/>
  <c r="Q27" i="1"/>
  <c r="AI17" i="1"/>
  <c r="AZ17" i="1"/>
  <c r="P17" i="1"/>
  <c r="BQ17" i="1"/>
  <c r="CH17" i="1"/>
  <c r="I18" i="1"/>
  <c r="J18" i="1"/>
  <c r="K18" i="1"/>
  <c r="M18" i="1"/>
  <c r="N18" i="1"/>
  <c r="O18" i="1"/>
  <c r="Q18" i="1"/>
  <c r="R18" i="1"/>
  <c r="Z18" i="1"/>
  <c r="Z27" i="1"/>
  <c r="AH18" i="1"/>
  <c r="AH27" i="1"/>
  <c r="AH117" i="1"/>
  <c r="AI18" i="1"/>
  <c r="P18" i="1"/>
  <c r="AZ18" i="1"/>
  <c r="F18" i="1"/>
  <c r="BQ18" i="1"/>
  <c r="BQ27" i="1"/>
  <c r="CH18" i="1"/>
  <c r="I19" i="1"/>
  <c r="J19" i="1"/>
  <c r="J27" i="1"/>
  <c r="K19" i="1"/>
  <c r="K27" i="1"/>
  <c r="L19" i="1"/>
  <c r="M19" i="1"/>
  <c r="N19" i="1"/>
  <c r="O19" i="1"/>
  <c r="Q19" i="1"/>
  <c r="AI19" i="1"/>
  <c r="AZ19" i="1"/>
  <c r="F19" i="1"/>
  <c r="BQ19" i="1"/>
  <c r="CH19" i="1"/>
  <c r="J20" i="1"/>
  <c r="K20" i="1"/>
  <c r="L20" i="1"/>
  <c r="M20" i="1"/>
  <c r="N20" i="1"/>
  <c r="O20" i="1"/>
  <c r="Q20" i="1"/>
  <c r="R20" i="1"/>
  <c r="R27" i="1"/>
  <c r="S20" i="1"/>
  <c r="Y20" i="1"/>
  <c r="AI20" i="1"/>
  <c r="AZ20" i="1"/>
  <c r="BQ20" i="1"/>
  <c r="CH20" i="1"/>
  <c r="G21" i="1"/>
  <c r="I21" i="1"/>
  <c r="J21" i="1"/>
  <c r="K21" i="1"/>
  <c r="L21" i="1"/>
  <c r="M21" i="1"/>
  <c r="N21" i="1"/>
  <c r="O21" i="1"/>
  <c r="H21" i="1"/>
  <c r="P21" i="1"/>
  <c r="Q21" i="1"/>
  <c r="AI21" i="1"/>
  <c r="AZ21" i="1"/>
  <c r="F21" i="1"/>
  <c r="BQ21" i="1"/>
  <c r="CH21" i="1"/>
  <c r="G22" i="1"/>
  <c r="H22" i="1"/>
  <c r="I22" i="1"/>
  <c r="J22" i="1"/>
  <c r="K22" i="1"/>
  <c r="L22" i="1"/>
  <c r="M22" i="1"/>
  <c r="N22" i="1"/>
  <c r="O22" i="1"/>
  <c r="P22" i="1"/>
  <c r="Q22" i="1"/>
  <c r="AI22" i="1"/>
  <c r="AZ22" i="1"/>
  <c r="F22" i="1"/>
  <c r="BQ22" i="1"/>
  <c r="CH22" i="1"/>
  <c r="G23" i="1"/>
  <c r="H23" i="1"/>
  <c r="I23" i="1"/>
  <c r="J23" i="1"/>
  <c r="K23" i="1"/>
  <c r="L23" i="1"/>
  <c r="M23" i="1"/>
  <c r="N23" i="1"/>
  <c r="O23" i="1"/>
  <c r="P23" i="1"/>
  <c r="Q23" i="1"/>
  <c r="AI23" i="1"/>
  <c r="AZ23" i="1"/>
  <c r="F23" i="1"/>
  <c r="BQ23" i="1"/>
  <c r="CH23" i="1"/>
  <c r="G24" i="1"/>
  <c r="I24" i="1"/>
  <c r="J24" i="1"/>
  <c r="K24" i="1"/>
  <c r="L24" i="1"/>
  <c r="M24" i="1"/>
  <c r="N24" i="1"/>
  <c r="O24" i="1"/>
  <c r="H24" i="1"/>
  <c r="P24" i="1"/>
  <c r="Q24" i="1"/>
  <c r="AI24" i="1"/>
  <c r="AZ24" i="1"/>
  <c r="F24" i="1"/>
  <c r="BQ24" i="1"/>
  <c r="CH24" i="1"/>
  <c r="G25" i="1"/>
  <c r="I25" i="1"/>
  <c r="J25" i="1"/>
  <c r="K25" i="1"/>
  <c r="L25" i="1"/>
  <c r="M25" i="1"/>
  <c r="N25" i="1"/>
  <c r="O25" i="1"/>
  <c r="H25" i="1"/>
  <c r="P25" i="1"/>
  <c r="Q25" i="1"/>
  <c r="AI25" i="1"/>
  <c r="AZ25" i="1"/>
  <c r="F25" i="1"/>
  <c r="BQ25" i="1"/>
  <c r="CH25" i="1"/>
  <c r="G26" i="1"/>
  <c r="H26" i="1"/>
  <c r="I26" i="1"/>
  <c r="J26" i="1"/>
  <c r="K26" i="1"/>
  <c r="L26" i="1"/>
  <c r="M26" i="1"/>
  <c r="N26" i="1"/>
  <c r="O26" i="1"/>
  <c r="P26" i="1"/>
  <c r="Q26" i="1"/>
  <c r="AI26" i="1"/>
  <c r="AZ26" i="1"/>
  <c r="F26" i="1"/>
  <c r="BQ26" i="1"/>
  <c r="CH26" i="1"/>
  <c r="M27" i="1"/>
  <c r="T27" i="1"/>
  <c r="U27" i="1"/>
  <c r="V27" i="1"/>
  <c r="W27" i="1"/>
  <c r="X27" i="1"/>
  <c r="Y27" i="1"/>
  <c r="AA27" i="1"/>
  <c r="AB27" i="1"/>
  <c r="AC27" i="1"/>
  <c r="AD27" i="1"/>
  <c r="AE27" i="1"/>
  <c r="AF27" i="1"/>
  <c r="AF117" i="1"/>
  <c r="AG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BA27" i="1"/>
  <c r="BB27" i="1"/>
  <c r="BC27" i="1"/>
  <c r="BD27" i="1"/>
  <c r="BE27" i="1"/>
  <c r="BF27" i="1"/>
  <c r="BG27" i="1"/>
  <c r="BG117" i="1"/>
  <c r="BH27" i="1"/>
  <c r="BI27" i="1"/>
  <c r="BJ27" i="1"/>
  <c r="BK27" i="1"/>
  <c r="BL27" i="1"/>
  <c r="BM27" i="1"/>
  <c r="BN27" i="1"/>
  <c r="BO27" i="1"/>
  <c r="BO117" i="1"/>
  <c r="BP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F29" i="1"/>
  <c r="F34" i="1"/>
  <c r="G29" i="1"/>
  <c r="I29" i="1"/>
  <c r="J29" i="1"/>
  <c r="K29" i="1"/>
  <c r="L29" i="1"/>
  <c r="M29" i="1"/>
  <c r="N29" i="1"/>
  <c r="O29" i="1"/>
  <c r="O34" i="1"/>
  <c r="Q29" i="1"/>
  <c r="AI29" i="1"/>
  <c r="P29" i="1"/>
  <c r="AZ29" i="1"/>
  <c r="AZ34" i="1"/>
  <c r="BQ29" i="1"/>
  <c r="CH29" i="1"/>
  <c r="F30" i="1"/>
  <c r="G30" i="1"/>
  <c r="I30" i="1"/>
  <c r="J30" i="1"/>
  <c r="K30" i="1"/>
  <c r="L30" i="1"/>
  <c r="M30" i="1"/>
  <c r="N30" i="1"/>
  <c r="O30" i="1"/>
  <c r="Q30" i="1"/>
  <c r="AI30" i="1"/>
  <c r="P30" i="1"/>
  <c r="AZ30" i="1"/>
  <c r="BQ30" i="1"/>
  <c r="CH30" i="1"/>
  <c r="F31" i="1"/>
  <c r="G31" i="1"/>
  <c r="G34" i="1"/>
  <c r="I31" i="1"/>
  <c r="J31" i="1"/>
  <c r="H31" i="1"/>
  <c r="K31" i="1"/>
  <c r="L31" i="1"/>
  <c r="M31" i="1"/>
  <c r="N31" i="1"/>
  <c r="O31" i="1"/>
  <c r="Q31" i="1"/>
  <c r="AI31" i="1"/>
  <c r="P31" i="1"/>
  <c r="AZ31" i="1"/>
  <c r="BQ31" i="1"/>
  <c r="CH31" i="1"/>
  <c r="F32" i="1"/>
  <c r="G32" i="1"/>
  <c r="I32" i="1"/>
  <c r="J32" i="1"/>
  <c r="H32" i="1"/>
  <c r="K32" i="1"/>
  <c r="L32" i="1"/>
  <c r="M32" i="1"/>
  <c r="N32" i="1"/>
  <c r="O32" i="1"/>
  <c r="Q32" i="1"/>
  <c r="AI32" i="1"/>
  <c r="P32" i="1"/>
  <c r="AZ32" i="1"/>
  <c r="BQ32" i="1"/>
  <c r="CH32" i="1"/>
  <c r="F33" i="1"/>
  <c r="G33" i="1"/>
  <c r="I33" i="1"/>
  <c r="J33" i="1"/>
  <c r="K33" i="1"/>
  <c r="L33" i="1"/>
  <c r="M33" i="1"/>
  <c r="N33" i="1"/>
  <c r="O33" i="1"/>
  <c r="Q33" i="1"/>
  <c r="AI33" i="1"/>
  <c r="P33" i="1"/>
  <c r="AZ33" i="1"/>
  <c r="BQ33" i="1"/>
  <c r="CH33" i="1"/>
  <c r="I34" i="1"/>
  <c r="J34" i="1"/>
  <c r="K34" i="1"/>
  <c r="L34" i="1"/>
  <c r="M34" i="1"/>
  <c r="N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F36" i="1"/>
  <c r="I36" i="1"/>
  <c r="J36" i="1"/>
  <c r="K36" i="1"/>
  <c r="L36" i="1"/>
  <c r="M36" i="1"/>
  <c r="N36" i="1"/>
  <c r="O36" i="1"/>
  <c r="Q36" i="1"/>
  <c r="AI36" i="1"/>
  <c r="G36" i="1"/>
  <c r="AZ36" i="1"/>
  <c r="BQ36" i="1"/>
  <c r="CH36" i="1"/>
  <c r="F37" i="1"/>
  <c r="I37" i="1"/>
  <c r="J37" i="1"/>
  <c r="K37" i="1"/>
  <c r="L37" i="1"/>
  <c r="M37" i="1"/>
  <c r="N37" i="1"/>
  <c r="O37" i="1"/>
  <c r="Q37" i="1"/>
  <c r="AI37" i="1"/>
  <c r="G37" i="1"/>
  <c r="AZ37" i="1"/>
  <c r="BQ37" i="1"/>
  <c r="CH37" i="1"/>
  <c r="I38" i="1"/>
  <c r="J38" i="1"/>
  <c r="K38" i="1"/>
  <c r="M38" i="1"/>
  <c r="N38" i="1"/>
  <c r="O38" i="1"/>
  <c r="Q38" i="1"/>
  <c r="R38" i="1"/>
  <c r="AI38" i="1"/>
  <c r="AJ38" i="1"/>
  <c r="AP38" i="1"/>
  <c r="AQ38" i="1"/>
  <c r="L38" i="1"/>
  <c r="AY38" i="1"/>
  <c r="BQ38" i="1"/>
  <c r="CH38" i="1"/>
  <c r="H39" i="1"/>
  <c r="I39" i="1"/>
  <c r="J39" i="1"/>
  <c r="K39" i="1"/>
  <c r="L39" i="1"/>
  <c r="M39" i="1"/>
  <c r="N39" i="1"/>
  <c r="O39" i="1"/>
  <c r="Q39" i="1"/>
  <c r="R39" i="1"/>
  <c r="AI39" i="1"/>
  <c r="AJ39" i="1"/>
  <c r="AP39" i="1"/>
  <c r="AQ39" i="1"/>
  <c r="AY39" i="1"/>
  <c r="AZ39" i="1"/>
  <c r="P39" i="1"/>
  <c r="BQ39" i="1"/>
  <c r="CH39" i="1"/>
  <c r="J40" i="1"/>
  <c r="K40" i="1"/>
  <c r="L40" i="1"/>
  <c r="M40" i="1"/>
  <c r="N40" i="1"/>
  <c r="O40" i="1"/>
  <c r="R40" i="1"/>
  <c r="AI40" i="1"/>
  <c r="AJ40" i="1"/>
  <c r="I40" i="1"/>
  <c r="H40" i="1"/>
  <c r="AP40" i="1"/>
  <c r="AQ40" i="1"/>
  <c r="AY40" i="1"/>
  <c r="AZ40" i="1"/>
  <c r="BQ40" i="1"/>
  <c r="CH40" i="1"/>
  <c r="F41" i="1"/>
  <c r="I41" i="1"/>
  <c r="K41" i="1"/>
  <c r="L41" i="1"/>
  <c r="M41" i="1"/>
  <c r="N41" i="1"/>
  <c r="O41" i="1"/>
  <c r="Q41" i="1"/>
  <c r="R41" i="1"/>
  <c r="AI41" i="1"/>
  <c r="P41" i="1"/>
  <c r="AZ41" i="1"/>
  <c r="BA41" i="1"/>
  <c r="BC41" i="1"/>
  <c r="BG41" i="1"/>
  <c r="BQ41" i="1"/>
  <c r="CH41" i="1"/>
  <c r="J42" i="1"/>
  <c r="K42" i="1"/>
  <c r="L42" i="1"/>
  <c r="M42" i="1"/>
  <c r="N42" i="1"/>
  <c r="O42" i="1"/>
  <c r="Q42" i="1"/>
  <c r="R42" i="1"/>
  <c r="S42" i="1"/>
  <c r="U42" i="1"/>
  <c r="Y42" i="1"/>
  <c r="AI42" i="1"/>
  <c r="P42" i="1"/>
  <c r="AZ42" i="1"/>
  <c r="BQ42" i="1"/>
  <c r="CH42" i="1"/>
  <c r="I43" i="1"/>
  <c r="J43" i="1"/>
  <c r="K43" i="1"/>
  <c r="L43" i="1"/>
  <c r="M43" i="1"/>
  <c r="N43" i="1"/>
  <c r="O43" i="1"/>
  <c r="Q43" i="1"/>
  <c r="R43" i="1"/>
  <c r="AI43" i="1"/>
  <c r="AJ43" i="1"/>
  <c r="AL43" i="1"/>
  <c r="AP43" i="1"/>
  <c r="AZ43" i="1"/>
  <c r="BQ43" i="1"/>
  <c r="CH43" i="1"/>
  <c r="J44" i="1"/>
  <c r="K44" i="1"/>
  <c r="K53" i="1"/>
  <c r="L44" i="1"/>
  <c r="M44" i="1"/>
  <c r="N44" i="1"/>
  <c r="O44" i="1"/>
  <c r="Q44" i="1"/>
  <c r="R44" i="1"/>
  <c r="AI44" i="1"/>
  <c r="AJ44" i="1"/>
  <c r="I44" i="1"/>
  <c r="H44" i="1"/>
  <c r="AL44" i="1"/>
  <c r="AP44" i="1"/>
  <c r="AZ44" i="1"/>
  <c r="BQ44" i="1"/>
  <c r="CH44" i="1"/>
  <c r="F45" i="1"/>
  <c r="I45" i="1"/>
  <c r="J45" i="1"/>
  <c r="K45" i="1"/>
  <c r="L45" i="1"/>
  <c r="M45" i="1"/>
  <c r="N45" i="1"/>
  <c r="O45" i="1"/>
  <c r="Q45" i="1"/>
  <c r="R45" i="1"/>
  <c r="AI45" i="1"/>
  <c r="AJ45" i="1"/>
  <c r="AL45" i="1"/>
  <c r="AP45" i="1"/>
  <c r="AZ45" i="1"/>
  <c r="G45" i="1"/>
  <c r="BQ45" i="1"/>
  <c r="CH45" i="1"/>
  <c r="J46" i="1"/>
  <c r="K46" i="1"/>
  <c r="L46" i="1"/>
  <c r="M46" i="1"/>
  <c r="N46" i="1"/>
  <c r="O46" i="1"/>
  <c r="Q46" i="1"/>
  <c r="R46" i="1"/>
  <c r="AI46" i="1"/>
  <c r="AJ46" i="1"/>
  <c r="I46" i="1"/>
  <c r="AL46" i="1"/>
  <c r="AP46" i="1"/>
  <c r="AZ46" i="1"/>
  <c r="BQ46" i="1"/>
  <c r="CH46" i="1"/>
  <c r="F47" i="1"/>
  <c r="I47" i="1"/>
  <c r="J47" i="1"/>
  <c r="K47" i="1"/>
  <c r="M47" i="1"/>
  <c r="N47" i="1"/>
  <c r="O47" i="1"/>
  <c r="R47" i="1"/>
  <c r="AI47" i="1"/>
  <c r="AJ47" i="1"/>
  <c r="AP47" i="1"/>
  <c r="AZ47" i="1"/>
  <c r="G47" i="1"/>
  <c r="AQ47" i="1"/>
  <c r="L47" i="1"/>
  <c r="AY47" i="1"/>
  <c r="Q47" i="1"/>
  <c r="BQ47" i="1"/>
  <c r="CH47" i="1"/>
  <c r="I48" i="1"/>
  <c r="H48" i="1"/>
  <c r="J48" i="1"/>
  <c r="K48" i="1"/>
  <c r="L48" i="1"/>
  <c r="M48" i="1"/>
  <c r="N48" i="1"/>
  <c r="O48" i="1"/>
  <c r="Q48" i="1"/>
  <c r="R48" i="1"/>
  <c r="AI48" i="1"/>
  <c r="G48" i="1"/>
  <c r="AJ48" i="1"/>
  <c r="F48" i="1"/>
  <c r="AP48" i="1"/>
  <c r="AZ48" i="1"/>
  <c r="AQ48" i="1"/>
  <c r="AY48" i="1"/>
  <c r="BQ48" i="1"/>
  <c r="CH48" i="1"/>
  <c r="K49" i="1"/>
  <c r="L49" i="1"/>
  <c r="L53" i="1"/>
  <c r="M49" i="1"/>
  <c r="N49" i="1"/>
  <c r="O49" i="1"/>
  <c r="Q49" i="1"/>
  <c r="R49" i="1"/>
  <c r="AI49" i="1"/>
  <c r="AJ49" i="1"/>
  <c r="AL49" i="1"/>
  <c r="J49" i="1"/>
  <c r="AP49" i="1"/>
  <c r="AZ49" i="1"/>
  <c r="BQ49" i="1"/>
  <c r="P49" i="1"/>
  <c r="CH49" i="1"/>
  <c r="H50" i="1"/>
  <c r="I50" i="1"/>
  <c r="J50" i="1"/>
  <c r="K50" i="1"/>
  <c r="L50" i="1"/>
  <c r="M50" i="1"/>
  <c r="N50" i="1"/>
  <c r="O50" i="1"/>
  <c r="P50" i="1"/>
  <c r="Q50" i="1"/>
  <c r="AI50" i="1"/>
  <c r="F50" i="1"/>
  <c r="AZ50" i="1"/>
  <c r="BQ50" i="1"/>
  <c r="CH50" i="1"/>
  <c r="I51" i="1"/>
  <c r="H51" i="1"/>
  <c r="J51" i="1"/>
  <c r="K51" i="1"/>
  <c r="L51" i="1"/>
  <c r="M51" i="1"/>
  <c r="N51" i="1"/>
  <c r="O51" i="1"/>
  <c r="Q51" i="1"/>
  <c r="AI51" i="1"/>
  <c r="AZ51" i="1"/>
  <c r="BQ51" i="1"/>
  <c r="P51" i="1"/>
  <c r="CH51" i="1"/>
  <c r="I52" i="1"/>
  <c r="H52" i="1"/>
  <c r="J52" i="1"/>
  <c r="K52" i="1"/>
  <c r="L52" i="1"/>
  <c r="M52" i="1"/>
  <c r="N52" i="1"/>
  <c r="O52" i="1"/>
  <c r="Q52" i="1"/>
  <c r="AI52" i="1"/>
  <c r="AZ52" i="1"/>
  <c r="BQ52" i="1"/>
  <c r="CH52" i="1"/>
  <c r="S53" i="1"/>
  <c r="T53" i="1"/>
  <c r="T117" i="1"/>
  <c r="U53" i="1"/>
  <c r="V53" i="1"/>
  <c r="W53" i="1"/>
  <c r="X53" i="1"/>
  <c r="Y53" i="1"/>
  <c r="Z53" i="1"/>
  <c r="AA53" i="1"/>
  <c r="AB53" i="1"/>
  <c r="AB117" i="1"/>
  <c r="AC53" i="1"/>
  <c r="AD53" i="1"/>
  <c r="AE53" i="1"/>
  <c r="AF53" i="1"/>
  <c r="AG53" i="1"/>
  <c r="AH53" i="1"/>
  <c r="AI53" i="1"/>
  <c r="AK53" i="1"/>
  <c r="AM53" i="1"/>
  <c r="AN53" i="1"/>
  <c r="AO53" i="1"/>
  <c r="AQ53" i="1"/>
  <c r="AR53" i="1"/>
  <c r="AR117" i="1"/>
  <c r="AS53" i="1"/>
  <c r="AT53" i="1"/>
  <c r="AU53" i="1"/>
  <c r="AV53" i="1"/>
  <c r="AW53" i="1"/>
  <c r="AX53" i="1"/>
  <c r="AY53" i="1"/>
  <c r="BA53" i="1"/>
  <c r="BB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G55" i="1"/>
  <c r="I55" i="1"/>
  <c r="J55" i="1"/>
  <c r="K55" i="1"/>
  <c r="L55" i="1"/>
  <c r="M55" i="1"/>
  <c r="N55" i="1"/>
  <c r="O55" i="1"/>
  <c r="Q55" i="1"/>
  <c r="AI55" i="1"/>
  <c r="F55" i="1"/>
  <c r="AZ55" i="1"/>
  <c r="BQ55" i="1"/>
  <c r="CH55" i="1"/>
  <c r="H56" i="1"/>
  <c r="I56" i="1"/>
  <c r="J56" i="1"/>
  <c r="K56" i="1"/>
  <c r="L56" i="1"/>
  <c r="M56" i="1"/>
  <c r="N56" i="1"/>
  <c r="O56" i="1"/>
  <c r="P56" i="1"/>
  <c r="Q56" i="1"/>
  <c r="AI56" i="1"/>
  <c r="G56" i="1"/>
  <c r="AZ56" i="1"/>
  <c r="BQ56" i="1"/>
  <c r="CH56" i="1"/>
  <c r="I57" i="1"/>
  <c r="J57" i="1"/>
  <c r="H57" i="1"/>
  <c r="K57" i="1"/>
  <c r="L57" i="1"/>
  <c r="M57" i="1"/>
  <c r="N57" i="1"/>
  <c r="O57" i="1"/>
  <c r="Q57" i="1"/>
  <c r="AI57" i="1"/>
  <c r="F57" i="1"/>
  <c r="AZ57" i="1"/>
  <c r="BQ57" i="1"/>
  <c r="CH57" i="1"/>
  <c r="I58" i="1"/>
  <c r="J58" i="1"/>
  <c r="H58" i="1"/>
  <c r="K58" i="1"/>
  <c r="L58" i="1"/>
  <c r="M58" i="1"/>
  <c r="N58" i="1"/>
  <c r="O58" i="1"/>
  <c r="Q58" i="1"/>
  <c r="AI58" i="1"/>
  <c r="AZ58" i="1"/>
  <c r="BQ58" i="1"/>
  <c r="CH58" i="1"/>
  <c r="I59" i="1"/>
  <c r="J59" i="1"/>
  <c r="K59" i="1"/>
  <c r="L59" i="1"/>
  <c r="M59" i="1"/>
  <c r="N59" i="1"/>
  <c r="O59" i="1"/>
  <c r="Q59" i="1"/>
  <c r="AI59" i="1"/>
  <c r="AZ59" i="1"/>
  <c r="BQ59" i="1"/>
  <c r="CH59" i="1"/>
  <c r="G60" i="1"/>
  <c r="I60" i="1"/>
  <c r="J60" i="1"/>
  <c r="K60" i="1"/>
  <c r="H60" i="1"/>
  <c r="L60" i="1"/>
  <c r="M60" i="1"/>
  <c r="N60" i="1"/>
  <c r="O60" i="1"/>
  <c r="Q60" i="1"/>
  <c r="AI60" i="1"/>
  <c r="AZ60" i="1"/>
  <c r="P60" i="1"/>
  <c r="BQ60" i="1"/>
  <c r="CH60" i="1"/>
  <c r="G61" i="1"/>
  <c r="H61" i="1"/>
  <c r="I61" i="1"/>
  <c r="J61" i="1"/>
  <c r="K61" i="1"/>
  <c r="L61" i="1"/>
  <c r="M61" i="1"/>
  <c r="N61" i="1"/>
  <c r="O61" i="1"/>
  <c r="P61" i="1"/>
  <c r="Q61" i="1"/>
  <c r="AI61" i="1"/>
  <c r="AZ61" i="1"/>
  <c r="BQ61" i="1"/>
  <c r="CH61" i="1"/>
  <c r="G62" i="1"/>
  <c r="I62" i="1"/>
  <c r="J62" i="1"/>
  <c r="K62" i="1"/>
  <c r="L62" i="1"/>
  <c r="M62" i="1"/>
  <c r="N62" i="1"/>
  <c r="O62" i="1"/>
  <c r="H62" i="1"/>
  <c r="P62" i="1"/>
  <c r="Q62" i="1"/>
  <c r="AI62" i="1"/>
  <c r="F62" i="1"/>
  <c r="AZ62" i="1"/>
  <c r="BQ62" i="1"/>
  <c r="CH62" i="1"/>
  <c r="G63" i="1"/>
  <c r="I63" i="1"/>
  <c r="J63" i="1"/>
  <c r="K63" i="1"/>
  <c r="L63" i="1"/>
  <c r="M63" i="1"/>
  <c r="N63" i="1"/>
  <c r="O63" i="1"/>
  <c r="Q63" i="1"/>
  <c r="AI63" i="1"/>
  <c r="F63" i="1"/>
  <c r="AZ63" i="1"/>
  <c r="BQ63" i="1"/>
  <c r="CH63" i="1"/>
  <c r="H64" i="1"/>
  <c r="I64" i="1"/>
  <c r="J64" i="1"/>
  <c r="K64" i="1"/>
  <c r="L64" i="1"/>
  <c r="M64" i="1"/>
  <c r="N64" i="1"/>
  <c r="O64" i="1"/>
  <c r="P64" i="1"/>
  <c r="Q64" i="1"/>
  <c r="AI64" i="1"/>
  <c r="G64" i="1"/>
  <c r="AZ64" i="1"/>
  <c r="BQ64" i="1"/>
  <c r="CH64" i="1"/>
  <c r="I65" i="1"/>
  <c r="J65" i="1"/>
  <c r="H65" i="1"/>
  <c r="K65" i="1"/>
  <c r="L65" i="1"/>
  <c r="M65" i="1"/>
  <c r="N65" i="1"/>
  <c r="O65" i="1"/>
  <c r="Q65" i="1"/>
  <c r="AI65" i="1"/>
  <c r="G65" i="1"/>
  <c r="AZ65" i="1"/>
  <c r="BQ65" i="1"/>
  <c r="CH65" i="1"/>
  <c r="I66" i="1"/>
  <c r="J66" i="1"/>
  <c r="H66" i="1"/>
  <c r="K66" i="1"/>
  <c r="L66" i="1"/>
  <c r="M66" i="1"/>
  <c r="N66" i="1"/>
  <c r="O66" i="1"/>
  <c r="Q66" i="1"/>
  <c r="AI66" i="1"/>
  <c r="AZ66" i="1"/>
  <c r="BQ66" i="1"/>
  <c r="CH66" i="1"/>
  <c r="I67" i="1"/>
  <c r="J67" i="1"/>
  <c r="K67" i="1"/>
  <c r="L67" i="1"/>
  <c r="M67" i="1"/>
  <c r="N67" i="1"/>
  <c r="O67" i="1"/>
  <c r="Q67" i="1"/>
  <c r="AI67" i="1"/>
  <c r="AZ67" i="1"/>
  <c r="G67" i="1"/>
  <c r="BQ67" i="1"/>
  <c r="CH67" i="1"/>
  <c r="G68" i="1"/>
  <c r="I68" i="1"/>
  <c r="J68" i="1"/>
  <c r="K68" i="1"/>
  <c r="L68" i="1"/>
  <c r="M68" i="1"/>
  <c r="N68" i="1"/>
  <c r="O68" i="1"/>
  <c r="H68" i="1"/>
  <c r="P68" i="1"/>
  <c r="Q68" i="1"/>
  <c r="AI68" i="1"/>
  <c r="AZ68" i="1"/>
  <c r="BQ68" i="1"/>
  <c r="CH68" i="1"/>
  <c r="G69" i="1"/>
  <c r="H69" i="1"/>
  <c r="I69" i="1"/>
  <c r="J69" i="1"/>
  <c r="K69" i="1"/>
  <c r="L69" i="1"/>
  <c r="M69" i="1"/>
  <c r="N69" i="1"/>
  <c r="O69" i="1"/>
  <c r="P69" i="1"/>
  <c r="Q69" i="1"/>
  <c r="AI69" i="1"/>
  <c r="AZ69" i="1"/>
  <c r="BQ69" i="1"/>
  <c r="CH69" i="1"/>
  <c r="G70" i="1"/>
  <c r="I70" i="1"/>
  <c r="J70" i="1"/>
  <c r="K70" i="1"/>
  <c r="L70" i="1"/>
  <c r="M70" i="1"/>
  <c r="N70" i="1"/>
  <c r="O70" i="1"/>
  <c r="H70" i="1"/>
  <c r="P70" i="1"/>
  <c r="Q70" i="1"/>
  <c r="AI70" i="1"/>
  <c r="F70" i="1"/>
  <c r="AZ70" i="1"/>
  <c r="BQ70" i="1"/>
  <c r="CH70" i="1"/>
  <c r="G71" i="1"/>
  <c r="I71" i="1"/>
  <c r="J71" i="1"/>
  <c r="H71" i="1"/>
  <c r="K71" i="1"/>
  <c r="L71" i="1"/>
  <c r="M71" i="1"/>
  <c r="N71" i="1"/>
  <c r="O71" i="1"/>
  <c r="Q71" i="1"/>
  <c r="AI71" i="1"/>
  <c r="F71" i="1"/>
  <c r="AZ71" i="1"/>
  <c r="BQ71" i="1"/>
  <c r="CH71" i="1"/>
  <c r="H72" i="1"/>
  <c r="I72" i="1"/>
  <c r="J72" i="1"/>
  <c r="K72" i="1"/>
  <c r="L72" i="1"/>
  <c r="M72" i="1"/>
  <c r="N72" i="1"/>
  <c r="O72" i="1"/>
  <c r="P72" i="1"/>
  <c r="Q72" i="1"/>
  <c r="AI72" i="1"/>
  <c r="G72" i="1"/>
  <c r="AZ72" i="1"/>
  <c r="BQ72" i="1"/>
  <c r="CH72" i="1"/>
  <c r="I73" i="1"/>
  <c r="J73" i="1"/>
  <c r="H73" i="1"/>
  <c r="K73" i="1"/>
  <c r="L73" i="1"/>
  <c r="M73" i="1"/>
  <c r="N73" i="1"/>
  <c r="O73" i="1"/>
  <c r="Q73" i="1"/>
  <c r="AI73" i="1"/>
  <c r="G73" i="1"/>
  <c r="AZ73" i="1"/>
  <c r="BQ73" i="1"/>
  <c r="CH73" i="1"/>
  <c r="I74" i="1"/>
  <c r="J74" i="1"/>
  <c r="H74" i="1"/>
  <c r="K74" i="1"/>
  <c r="L74" i="1"/>
  <c r="M74" i="1"/>
  <c r="N74" i="1"/>
  <c r="O74" i="1"/>
  <c r="Q74" i="1"/>
  <c r="AI74" i="1"/>
  <c r="AZ74" i="1"/>
  <c r="BQ74" i="1"/>
  <c r="CH74" i="1"/>
  <c r="I75" i="1"/>
  <c r="J75" i="1"/>
  <c r="K75" i="1"/>
  <c r="L75" i="1"/>
  <c r="M75" i="1"/>
  <c r="N75" i="1"/>
  <c r="O75" i="1"/>
  <c r="Q75" i="1"/>
  <c r="AI75" i="1"/>
  <c r="AZ75" i="1"/>
  <c r="G75" i="1"/>
  <c r="BQ75" i="1"/>
  <c r="CH75" i="1"/>
  <c r="G76" i="1"/>
  <c r="I76" i="1"/>
  <c r="J76" i="1"/>
  <c r="K76" i="1"/>
  <c r="L76" i="1"/>
  <c r="M76" i="1"/>
  <c r="N76" i="1"/>
  <c r="O76" i="1"/>
  <c r="H76" i="1"/>
  <c r="P76" i="1"/>
  <c r="Q76" i="1"/>
  <c r="AI76" i="1"/>
  <c r="AZ76" i="1"/>
  <c r="BQ76" i="1"/>
  <c r="CH76" i="1"/>
  <c r="G77" i="1"/>
  <c r="H77" i="1"/>
  <c r="I77" i="1"/>
  <c r="J77" i="1"/>
  <c r="K77" i="1"/>
  <c r="L77" i="1"/>
  <c r="M77" i="1"/>
  <c r="N77" i="1"/>
  <c r="O77" i="1"/>
  <c r="P77" i="1"/>
  <c r="Q77" i="1"/>
  <c r="AI77" i="1"/>
  <c r="AZ77" i="1"/>
  <c r="BQ77" i="1"/>
  <c r="CH77" i="1"/>
  <c r="G78" i="1"/>
  <c r="I78" i="1"/>
  <c r="J78" i="1"/>
  <c r="K78" i="1"/>
  <c r="L78" i="1"/>
  <c r="M78" i="1"/>
  <c r="N78" i="1"/>
  <c r="O78" i="1"/>
  <c r="H78" i="1"/>
  <c r="P78" i="1"/>
  <c r="Q78" i="1"/>
  <c r="AI78" i="1"/>
  <c r="F78" i="1"/>
  <c r="AZ78" i="1"/>
  <c r="BQ78" i="1"/>
  <c r="CH78" i="1"/>
  <c r="G79" i="1"/>
  <c r="I79" i="1"/>
  <c r="J79" i="1"/>
  <c r="H79" i="1"/>
  <c r="K79" i="1"/>
  <c r="L79" i="1"/>
  <c r="M79" i="1"/>
  <c r="N79" i="1"/>
  <c r="O79" i="1"/>
  <c r="Q79" i="1"/>
  <c r="AI79" i="1"/>
  <c r="F79" i="1"/>
  <c r="AZ79" i="1"/>
  <c r="BQ79" i="1"/>
  <c r="CH79" i="1"/>
  <c r="H80" i="1"/>
  <c r="I80" i="1"/>
  <c r="J80" i="1"/>
  <c r="K80" i="1"/>
  <c r="L80" i="1"/>
  <c r="M80" i="1"/>
  <c r="N80" i="1"/>
  <c r="O80" i="1"/>
  <c r="P80" i="1"/>
  <c r="Q80" i="1"/>
  <c r="AI80" i="1"/>
  <c r="G80" i="1"/>
  <c r="AZ80" i="1"/>
  <c r="BQ80" i="1"/>
  <c r="CH80" i="1"/>
  <c r="I81" i="1"/>
  <c r="J81" i="1"/>
  <c r="H81" i="1"/>
  <c r="K81" i="1"/>
  <c r="L81" i="1"/>
  <c r="M81" i="1"/>
  <c r="N81" i="1"/>
  <c r="O81" i="1"/>
  <c r="Q81" i="1"/>
  <c r="AI81" i="1"/>
  <c r="G81" i="1"/>
  <c r="AZ81" i="1"/>
  <c r="BQ81" i="1"/>
  <c r="CH81" i="1"/>
  <c r="I82" i="1"/>
  <c r="J82" i="1"/>
  <c r="H82" i="1"/>
  <c r="K82" i="1"/>
  <c r="L82" i="1"/>
  <c r="M82" i="1"/>
  <c r="N82" i="1"/>
  <c r="O82" i="1"/>
  <c r="Q82" i="1"/>
  <c r="AI82" i="1"/>
  <c r="AZ82" i="1"/>
  <c r="BQ82" i="1"/>
  <c r="CH82" i="1"/>
  <c r="I83" i="1"/>
  <c r="J83" i="1"/>
  <c r="K83" i="1"/>
  <c r="H83" i="1"/>
  <c r="L83" i="1"/>
  <c r="M83" i="1"/>
  <c r="N83" i="1"/>
  <c r="O83" i="1"/>
  <c r="Q83" i="1"/>
  <c r="AI83" i="1"/>
  <c r="AZ83" i="1"/>
  <c r="BQ83" i="1"/>
  <c r="CH83" i="1"/>
  <c r="G84" i="1"/>
  <c r="I84" i="1"/>
  <c r="J84" i="1"/>
  <c r="K84" i="1"/>
  <c r="L84" i="1"/>
  <c r="M84" i="1"/>
  <c r="N84" i="1"/>
  <c r="O84" i="1"/>
  <c r="H84" i="1"/>
  <c r="P84" i="1"/>
  <c r="Q84" i="1"/>
  <c r="AI84" i="1"/>
  <c r="F84" i="1"/>
  <c r="AZ84" i="1"/>
  <c r="BQ84" i="1"/>
  <c r="CH84" i="1"/>
  <c r="G85" i="1"/>
  <c r="H85" i="1"/>
  <c r="I85" i="1"/>
  <c r="J85" i="1"/>
  <c r="K85" i="1"/>
  <c r="L85" i="1"/>
  <c r="M85" i="1"/>
  <c r="N85" i="1"/>
  <c r="O85" i="1"/>
  <c r="P85" i="1"/>
  <c r="Q85" i="1"/>
  <c r="AI85" i="1"/>
  <c r="AZ85" i="1"/>
  <c r="BQ85" i="1"/>
  <c r="CH85" i="1"/>
  <c r="G86" i="1"/>
  <c r="I86" i="1"/>
  <c r="J86" i="1"/>
  <c r="K86" i="1"/>
  <c r="L86" i="1"/>
  <c r="M86" i="1"/>
  <c r="N86" i="1"/>
  <c r="O86" i="1"/>
  <c r="H86" i="1"/>
  <c r="P86" i="1"/>
  <c r="Q86" i="1"/>
  <c r="AI86" i="1"/>
  <c r="F86" i="1"/>
  <c r="AZ86" i="1"/>
  <c r="BQ86" i="1"/>
  <c r="CH86" i="1"/>
  <c r="G87" i="1"/>
  <c r="I87" i="1"/>
  <c r="J87" i="1"/>
  <c r="K87" i="1"/>
  <c r="L87" i="1"/>
  <c r="M87" i="1"/>
  <c r="N87" i="1"/>
  <c r="O87" i="1"/>
  <c r="Q87" i="1"/>
  <c r="AI87" i="1"/>
  <c r="F87" i="1"/>
  <c r="AZ87" i="1"/>
  <c r="BQ87" i="1"/>
  <c r="CH87" i="1"/>
  <c r="H88" i="1"/>
  <c r="I88" i="1"/>
  <c r="J88" i="1"/>
  <c r="K88" i="1"/>
  <c r="L88" i="1"/>
  <c r="M88" i="1"/>
  <c r="N88" i="1"/>
  <c r="O88" i="1"/>
  <c r="P88" i="1"/>
  <c r="Q88" i="1"/>
  <c r="AI88" i="1"/>
  <c r="G88" i="1"/>
  <c r="AZ88" i="1"/>
  <c r="BQ88" i="1"/>
  <c r="CH88" i="1"/>
  <c r="I89" i="1"/>
  <c r="J89" i="1"/>
  <c r="H89" i="1"/>
  <c r="K89" i="1"/>
  <c r="L89" i="1"/>
  <c r="M89" i="1"/>
  <c r="N89" i="1"/>
  <c r="O89" i="1"/>
  <c r="Q89" i="1"/>
  <c r="AI89" i="1"/>
  <c r="G89" i="1"/>
  <c r="AZ89" i="1"/>
  <c r="BQ89" i="1"/>
  <c r="CH89" i="1"/>
  <c r="I90" i="1"/>
  <c r="J90" i="1"/>
  <c r="H90" i="1"/>
  <c r="K90" i="1"/>
  <c r="L90" i="1"/>
  <c r="M90" i="1"/>
  <c r="N90" i="1"/>
  <c r="O90" i="1"/>
  <c r="Q90" i="1"/>
  <c r="AI90" i="1"/>
  <c r="AZ90" i="1"/>
  <c r="BQ90" i="1"/>
  <c r="CH90" i="1"/>
  <c r="I91" i="1"/>
  <c r="J91" i="1"/>
  <c r="K91" i="1"/>
  <c r="L91" i="1"/>
  <c r="M91" i="1"/>
  <c r="N91" i="1"/>
  <c r="O91" i="1"/>
  <c r="Q91" i="1"/>
  <c r="AI91" i="1"/>
  <c r="AZ91" i="1"/>
  <c r="G91" i="1"/>
  <c r="BQ91" i="1"/>
  <c r="CH91" i="1"/>
  <c r="I92" i="1"/>
  <c r="J92" i="1"/>
  <c r="K92" i="1"/>
  <c r="L92" i="1"/>
  <c r="H92" i="1"/>
  <c r="M92" i="1"/>
  <c r="N92" i="1"/>
  <c r="O92" i="1"/>
  <c r="Q92" i="1"/>
  <c r="AI92" i="1"/>
  <c r="AZ92" i="1"/>
  <c r="BQ92" i="1"/>
  <c r="CH92" i="1"/>
  <c r="G93" i="1"/>
  <c r="H93" i="1"/>
  <c r="I93" i="1"/>
  <c r="J93" i="1"/>
  <c r="K93" i="1"/>
  <c r="L93" i="1"/>
  <c r="M93" i="1"/>
  <c r="N93" i="1"/>
  <c r="O93" i="1"/>
  <c r="P93" i="1"/>
  <c r="Q93" i="1"/>
  <c r="AI93" i="1"/>
  <c r="AZ93" i="1"/>
  <c r="BQ93" i="1"/>
  <c r="CH93" i="1"/>
  <c r="G94" i="1"/>
  <c r="I94" i="1"/>
  <c r="J94" i="1"/>
  <c r="K94" i="1"/>
  <c r="L94" i="1"/>
  <c r="M94" i="1"/>
  <c r="N94" i="1"/>
  <c r="O94" i="1"/>
  <c r="H94" i="1"/>
  <c r="P94" i="1"/>
  <c r="Q94" i="1"/>
  <c r="AI94" i="1"/>
  <c r="F94" i="1"/>
  <c r="AZ94" i="1"/>
  <c r="BQ94" i="1"/>
  <c r="CH94" i="1"/>
  <c r="G95" i="1"/>
  <c r="I95" i="1"/>
  <c r="J95" i="1"/>
  <c r="K95" i="1"/>
  <c r="L95" i="1"/>
  <c r="M95" i="1"/>
  <c r="N95" i="1"/>
  <c r="O95" i="1"/>
  <c r="Q95" i="1"/>
  <c r="AI95" i="1"/>
  <c r="F95" i="1"/>
  <c r="AZ95" i="1"/>
  <c r="BQ95" i="1"/>
  <c r="CH95" i="1"/>
  <c r="H96" i="1"/>
  <c r="I96" i="1"/>
  <c r="J96" i="1"/>
  <c r="K96" i="1"/>
  <c r="L96" i="1"/>
  <c r="M96" i="1"/>
  <c r="N96" i="1"/>
  <c r="O96" i="1"/>
  <c r="P96" i="1"/>
  <c r="Q96" i="1"/>
  <c r="AI96" i="1"/>
  <c r="G96" i="1"/>
  <c r="AZ96" i="1"/>
  <c r="BQ96" i="1"/>
  <c r="CH96" i="1"/>
  <c r="I97" i="1"/>
  <c r="J97" i="1"/>
  <c r="H97" i="1"/>
  <c r="K97" i="1"/>
  <c r="L97" i="1"/>
  <c r="M97" i="1"/>
  <c r="N97" i="1"/>
  <c r="O97" i="1"/>
  <c r="Q97" i="1"/>
  <c r="AI97" i="1"/>
  <c r="G97" i="1"/>
  <c r="AZ97" i="1"/>
  <c r="BQ97" i="1"/>
  <c r="CH97" i="1"/>
  <c r="I98" i="1"/>
  <c r="J98" i="1"/>
  <c r="H98" i="1"/>
  <c r="K98" i="1"/>
  <c r="L98" i="1"/>
  <c r="M98" i="1"/>
  <c r="N98" i="1"/>
  <c r="O98" i="1"/>
  <c r="Q98" i="1"/>
  <c r="AI98" i="1"/>
  <c r="AZ98" i="1"/>
  <c r="BQ98" i="1"/>
  <c r="CH98" i="1"/>
  <c r="I99" i="1"/>
  <c r="J99" i="1"/>
  <c r="K99" i="1"/>
  <c r="L99" i="1"/>
  <c r="M99" i="1"/>
  <c r="N99" i="1"/>
  <c r="O99" i="1"/>
  <c r="Q99" i="1"/>
  <c r="AI99" i="1"/>
  <c r="AZ99" i="1"/>
  <c r="G99" i="1"/>
  <c r="BQ99" i="1"/>
  <c r="CH99" i="1"/>
  <c r="I100" i="1"/>
  <c r="J100" i="1"/>
  <c r="K100" i="1"/>
  <c r="L100" i="1"/>
  <c r="H100" i="1"/>
  <c r="M100" i="1"/>
  <c r="N100" i="1"/>
  <c r="O100" i="1"/>
  <c r="Q100" i="1"/>
  <c r="AI100" i="1"/>
  <c r="AZ100" i="1"/>
  <c r="BQ100" i="1"/>
  <c r="CH100" i="1"/>
  <c r="G101" i="1"/>
  <c r="H101" i="1"/>
  <c r="I101" i="1"/>
  <c r="J101" i="1"/>
  <c r="K101" i="1"/>
  <c r="L101" i="1"/>
  <c r="M101" i="1"/>
  <c r="N101" i="1"/>
  <c r="O101" i="1"/>
  <c r="P101" i="1"/>
  <c r="Q101" i="1"/>
  <c r="AI101" i="1"/>
  <c r="AZ101" i="1"/>
  <c r="BQ101" i="1"/>
  <c r="CH101" i="1"/>
  <c r="G102" i="1"/>
  <c r="I102" i="1"/>
  <c r="J102" i="1"/>
  <c r="K102" i="1"/>
  <c r="L102" i="1"/>
  <c r="M102" i="1"/>
  <c r="N102" i="1"/>
  <c r="O102" i="1"/>
  <c r="H102" i="1"/>
  <c r="P102" i="1"/>
  <c r="Q102" i="1"/>
  <c r="AI102" i="1"/>
  <c r="F102" i="1"/>
  <c r="AZ102" i="1"/>
  <c r="BQ102" i="1"/>
  <c r="CH102" i="1"/>
  <c r="G103" i="1"/>
  <c r="I103" i="1"/>
  <c r="J103" i="1"/>
  <c r="K103" i="1"/>
  <c r="L103" i="1"/>
  <c r="M103" i="1"/>
  <c r="N103" i="1"/>
  <c r="O103" i="1"/>
  <c r="Q103" i="1"/>
  <c r="AI103" i="1"/>
  <c r="F103" i="1"/>
  <c r="AZ103" i="1"/>
  <c r="BQ103" i="1"/>
  <c r="CH103" i="1"/>
  <c r="H104" i="1"/>
  <c r="I104" i="1"/>
  <c r="J104" i="1"/>
  <c r="K104" i="1"/>
  <c r="L104" i="1"/>
  <c r="M104" i="1"/>
  <c r="N104" i="1"/>
  <c r="O104" i="1"/>
  <c r="P104" i="1"/>
  <c r="Q104" i="1"/>
  <c r="AI104" i="1"/>
  <c r="G104" i="1"/>
  <c r="AZ104" i="1"/>
  <c r="BQ104" i="1"/>
  <c r="CH104" i="1"/>
  <c r="I105" i="1"/>
  <c r="J105" i="1"/>
  <c r="H105" i="1"/>
  <c r="K105" i="1"/>
  <c r="L105" i="1"/>
  <c r="M105" i="1"/>
  <c r="N105" i="1"/>
  <c r="O105" i="1"/>
  <c r="Q105" i="1"/>
  <c r="AI105" i="1"/>
  <c r="G105" i="1"/>
  <c r="AZ105" i="1"/>
  <c r="BQ105" i="1"/>
  <c r="CH105" i="1"/>
  <c r="I106" i="1"/>
  <c r="J106" i="1"/>
  <c r="H106" i="1"/>
  <c r="K106" i="1"/>
  <c r="L106" i="1"/>
  <c r="M106" i="1"/>
  <c r="N106" i="1"/>
  <c r="O106" i="1"/>
  <c r="Q106" i="1"/>
  <c r="AI106" i="1"/>
  <c r="AZ106" i="1"/>
  <c r="BQ106" i="1"/>
  <c r="CH106" i="1"/>
  <c r="I107" i="1"/>
  <c r="J107" i="1"/>
  <c r="K107" i="1"/>
  <c r="H107" i="1"/>
  <c r="L107" i="1"/>
  <c r="M107" i="1"/>
  <c r="N107" i="1"/>
  <c r="O107" i="1"/>
  <c r="Q107" i="1"/>
  <c r="AI107" i="1"/>
  <c r="AZ107" i="1"/>
  <c r="BQ107" i="1"/>
  <c r="CH107" i="1"/>
  <c r="I108" i="1"/>
  <c r="J108" i="1"/>
  <c r="K108" i="1"/>
  <c r="L108" i="1"/>
  <c r="H108" i="1"/>
  <c r="M108" i="1"/>
  <c r="N108" i="1"/>
  <c r="O108" i="1"/>
  <c r="Q108" i="1"/>
  <c r="AI108" i="1"/>
  <c r="AZ108" i="1"/>
  <c r="BQ108" i="1"/>
  <c r="CH108" i="1"/>
  <c r="G109" i="1"/>
  <c r="H109" i="1"/>
  <c r="I109" i="1"/>
  <c r="J109" i="1"/>
  <c r="K109" i="1"/>
  <c r="L109" i="1"/>
  <c r="M109" i="1"/>
  <c r="N109" i="1"/>
  <c r="O109" i="1"/>
  <c r="P109" i="1"/>
  <c r="Q109" i="1"/>
  <c r="AI109" i="1"/>
  <c r="AZ109" i="1"/>
  <c r="BQ109" i="1"/>
  <c r="CH109" i="1"/>
  <c r="G110" i="1"/>
  <c r="I110" i="1"/>
  <c r="J110" i="1"/>
  <c r="K110" i="1"/>
  <c r="L110" i="1"/>
  <c r="M110" i="1"/>
  <c r="N110" i="1"/>
  <c r="O110" i="1"/>
  <c r="H110" i="1"/>
  <c r="P110" i="1"/>
  <c r="Q110" i="1"/>
  <c r="AI110" i="1"/>
  <c r="F110" i="1"/>
  <c r="AZ110" i="1"/>
  <c r="BQ110" i="1"/>
  <c r="CH110" i="1"/>
  <c r="G112" i="1"/>
  <c r="G113" i="1"/>
  <c r="I112" i="1"/>
  <c r="J112" i="1"/>
  <c r="K112" i="1"/>
  <c r="L112" i="1"/>
  <c r="M112" i="1"/>
  <c r="N112" i="1"/>
  <c r="O112" i="1"/>
  <c r="O113" i="1"/>
  <c r="Q112" i="1"/>
  <c r="AI112" i="1"/>
  <c r="F112" i="1"/>
  <c r="F113" i="1"/>
  <c r="AZ112" i="1"/>
  <c r="BQ112" i="1"/>
  <c r="BQ113" i="1"/>
  <c r="CH112" i="1"/>
  <c r="I113" i="1"/>
  <c r="K113" i="1"/>
  <c r="L113" i="1"/>
  <c r="M113" i="1"/>
  <c r="N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P117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I115" i="1"/>
  <c r="J115" i="1"/>
  <c r="J116" i="1"/>
  <c r="K115" i="1"/>
  <c r="L115" i="1"/>
  <c r="M115" i="1"/>
  <c r="N115" i="1"/>
  <c r="O115" i="1"/>
  <c r="Q115" i="1"/>
  <c r="Q116" i="1"/>
  <c r="AI115" i="1"/>
  <c r="AZ115" i="1"/>
  <c r="AZ116" i="1"/>
  <c r="BQ115" i="1"/>
  <c r="CH115" i="1"/>
  <c r="K116" i="1"/>
  <c r="L116" i="1"/>
  <c r="M116" i="1"/>
  <c r="N116" i="1"/>
  <c r="O116" i="1"/>
  <c r="R116" i="1"/>
  <c r="S116" i="1"/>
  <c r="T116" i="1"/>
  <c r="U116" i="1"/>
  <c r="V116" i="1"/>
  <c r="V117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J116" i="1"/>
  <c r="AK116" i="1"/>
  <c r="AL116" i="1"/>
  <c r="AM116" i="1"/>
  <c r="AN116" i="1"/>
  <c r="AO116" i="1"/>
  <c r="AP116" i="1"/>
  <c r="AQ116" i="1"/>
  <c r="AR116" i="1"/>
  <c r="AS116" i="1"/>
  <c r="AT116" i="1"/>
  <c r="AT117" i="1"/>
  <c r="AU116" i="1"/>
  <c r="AV116" i="1"/>
  <c r="AW116" i="1"/>
  <c r="AX116" i="1"/>
  <c r="AY116" i="1"/>
  <c r="BA116" i="1"/>
  <c r="BB116" i="1"/>
  <c r="BC116" i="1"/>
  <c r="BD116" i="1"/>
  <c r="BE116" i="1"/>
  <c r="BE117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R117" i="1"/>
  <c r="BS116" i="1"/>
  <c r="BT116" i="1"/>
  <c r="BU116" i="1"/>
  <c r="BV116" i="1"/>
  <c r="BW116" i="1"/>
  <c r="BX116" i="1"/>
  <c r="BY116" i="1"/>
  <c r="BZ116" i="1"/>
  <c r="BZ117" i="1"/>
  <c r="CA116" i="1"/>
  <c r="CB116" i="1"/>
  <c r="CC116" i="1"/>
  <c r="CC117" i="1"/>
  <c r="CD116" i="1"/>
  <c r="CE116" i="1"/>
  <c r="CF116" i="1"/>
  <c r="CG116" i="1"/>
  <c r="CH116" i="1"/>
  <c r="U117" i="1"/>
  <c r="X117" i="1"/>
  <c r="Y117" i="1"/>
  <c r="Z117" i="1"/>
  <c r="AC117" i="1"/>
  <c r="AD117" i="1"/>
  <c r="AG117" i="1"/>
  <c r="AK117" i="1"/>
  <c r="AN117" i="1"/>
  <c r="AO117" i="1"/>
  <c r="AS117" i="1"/>
  <c r="AV117" i="1"/>
  <c r="AW117" i="1"/>
  <c r="AX117" i="1"/>
  <c r="BA117" i="1"/>
  <c r="BB117" i="1"/>
  <c r="BD117" i="1"/>
  <c r="BF117" i="1"/>
  <c r="BH117" i="1"/>
  <c r="BI117" i="1"/>
  <c r="BJ117" i="1"/>
  <c r="BL117" i="1"/>
  <c r="BM117" i="1"/>
  <c r="BN117" i="1"/>
  <c r="BT117" i="1"/>
  <c r="BU117" i="1"/>
  <c r="BV117" i="1"/>
  <c r="BX117" i="1"/>
  <c r="BY117" i="1"/>
  <c r="CB117" i="1"/>
  <c r="CD117" i="1"/>
  <c r="CF117" i="1"/>
  <c r="CG117" i="1"/>
  <c r="I17" i="2"/>
  <c r="J17" i="2"/>
  <c r="K17" i="2"/>
  <c r="K27" i="2"/>
  <c r="L17" i="2"/>
  <c r="M17" i="2"/>
  <c r="N17" i="2"/>
  <c r="O17" i="2"/>
  <c r="Q17" i="2"/>
  <c r="AI17" i="2"/>
  <c r="AZ17" i="2"/>
  <c r="BQ17" i="2"/>
  <c r="CH17" i="2"/>
  <c r="I18" i="2"/>
  <c r="J18" i="2"/>
  <c r="K18" i="2"/>
  <c r="L18" i="2"/>
  <c r="H18" i="2"/>
  <c r="M18" i="2"/>
  <c r="N18" i="2"/>
  <c r="O18" i="2"/>
  <c r="O27" i="2"/>
  <c r="O94" i="2"/>
  <c r="R18" i="2"/>
  <c r="Z18" i="2"/>
  <c r="AH18" i="2"/>
  <c r="AZ18" i="2"/>
  <c r="BQ18" i="2"/>
  <c r="BQ27" i="2"/>
  <c r="CH18" i="2"/>
  <c r="I19" i="2"/>
  <c r="J19" i="2"/>
  <c r="J27" i="2"/>
  <c r="J94" i="2"/>
  <c r="K19" i="2"/>
  <c r="L19" i="2"/>
  <c r="M19" i="2"/>
  <c r="N19" i="2"/>
  <c r="O19" i="2"/>
  <c r="Q19" i="2"/>
  <c r="AI19" i="2"/>
  <c r="AZ19" i="2"/>
  <c r="BQ19" i="2"/>
  <c r="CH19" i="2"/>
  <c r="CH27" i="2"/>
  <c r="I20" i="2"/>
  <c r="J20" i="2"/>
  <c r="H20" i="2"/>
  <c r="K20" i="2"/>
  <c r="L20" i="2"/>
  <c r="M20" i="2"/>
  <c r="N20" i="2"/>
  <c r="O20" i="2"/>
  <c r="Q20" i="2"/>
  <c r="R20" i="2"/>
  <c r="S20" i="2"/>
  <c r="G20" i="2"/>
  <c r="Y20" i="2"/>
  <c r="F20" i="2"/>
  <c r="AI20" i="2"/>
  <c r="P20" i="2"/>
  <c r="AZ20" i="2"/>
  <c r="BQ20" i="2"/>
  <c r="CH20" i="2"/>
  <c r="I21" i="2"/>
  <c r="J21" i="2"/>
  <c r="K21" i="2"/>
  <c r="L21" i="2"/>
  <c r="M21" i="2"/>
  <c r="N21" i="2"/>
  <c r="O21" i="2"/>
  <c r="Q21" i="2"/>
  <c r="AI21" i="2"/>
  <c r="AZ21" i="2"/>
  <c r="BQ21" i="2"/>
  <c r="CH21" i="2"/>
  <c r="F22" i="2"/>
  <c r="I22" i="2"/>
  <c r="J22" i="2"/>
  <c r="K22" i="2"/>
  <c r="L22" i="2"/>
  <c r="M22" i="2"/>
  <c r="N22" i="2"/>
  <c r="O22" i="2"/>
  <c r="Q22" i="2"/>
  <c r="AI22" i="2"/>
  <c r="AZ22" i="2"/>
  <c r="BQ22" i="2"/>
  <c r="CH22" i="2"/>
  <c r="G23" i="2"/>
  <c r="I23" i="2"/>
  <c r="J23" i="2"/>
  <c r="K23" i="2"/>
  <c r="L23" i="2"/>
  <c r="M23" i="2"/>
  <c r="N23" i="2"/>
  <c r="O23" i="2"/>
  <c r="Q23" i="2"/>
  <c r="AI23" i="2"/>
  <c r="P23" i="2"/>
  <c r="AZ23" i="2"/>
  <c r="BQ23" i="2"/>
  <c r="CH23" i="2"/>
  <c r="F24" i="2"/>
  <c r="I24" i="2"/>
  <c r="J24" i="2"/>
  <c r="K24" i="2"/>
  <c r="L24" i="2"/>
  <c r="M24" i="2"/>
  <c r="N24" i="2"/>
  <c r="O24" i="2"/>
  <c r="Q24" i="2"/>
  <c r="AI24" i="2"/>
  <c r="AZ24" i="2"/>
  <c r="BQ24" i="2"/>
  <c r="CH24" i="2"/>
  <c r="I25" i="2"/>
  <c r="H25" i="2"/>
  <c r="J25" i="2"/>
  <c r="K25" i="2"/>
  <c r="L25" i="2"/>
  <c r="M25" i="2"/>
  <c r="N25" i="2"/>
  <c r="O25" i="2"/>
  <c r="Q25" i="2"/>
  <c r="AI25" i="2"/>
  <c r="AZ25" i="2"/>
  <c r="BQ25" i="2"/>
  <c r="CH25" i="2"/>
  <c r="F26" i="2"/>
  <c r="I26" i="2"/>
  <c r="J26" i="2"/>
  <c r="K26" i="2"/>
  <c r="L26" i="2"/>
  <c r="M26" i="2"/>
  <c r="N26" i="2"/>
  <c r="O26" i="2"/>
  <c r="Q26" i="2"/>
  <c r="AI26" i="2"/>
  <c r="AZ26" i="2"/>
  <c r="BQ26" i="2"/>
  <c r="CH26" i="2"/>
  <c r="N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H29" i="2"/>
  <c r="I29" i="2"/>
  <c r="J29" i="2"/>
  <c r="K29" i="2"/>
  <c r="L29" i="2"/>
  <c r="M29" i="2"/>
  <c r="N29" i="2"/>
  <c r="O29" i="2"/>
  <c r="P29" i="2"/>
  <c r="Q29" i="2"/>
  <c r="AI29" i="2"/>
  <c r="F29" i="2"/>
  <c r="AZ29" i="2"/>
  <c r="BQ29" i="2"/>
  <c r="CH29" i="2"/>
  <c r="I30" i="2"/>
  <c r="J30" i="2"/>
  <c r="K30" i="2"/>
  <c r="L30" i="2"/>
  <c r="L34" i="2"/>
  <c r="M30" i="2"/>
  <c r="N30" i="2"/>
  <c r="O30" i="2"/>
  <c r="Q30" i="2"/>
  <c r="Q34" i="2"/>
  <c r="AI30" i="2"/>
  <c r="AZ30" i="2"/>
  <c r="BQ30" i="2"/>
  <c r="F30" i="2"/>
  <c r="CH30" i="2"/>
  <c r="I31" i="2"/>
  <c r="J31" i="2"/>
  <c r="J34" i="2"/>
  <c r="K31" i="2"/>
  <c r="L31" i="2"/>
  <c r="M31" i="2"/>
  <c r="N31" i="2"/>
  <c r="N34" i="2"/>
  <c r="O31" i="2"/>
  <c r="Q31" i="2"/>
  <c r="AI31" i="2"/>
  <c r="AZ31" i="2"/>
  <c r="BQ31" i="2"/>
  <c r="CH31" i="2"/>
  <c r="F32" i="2"/>
  <c r="I32" i="2"/>
  <c r="H32" i="2"/>
  <c r="J32" i="2"/>
  <c r="K32" i="2"/>
  <c r="L32" i="2"/>
  <c r="M32" i="2"/>
  <c r="N32" i="2"/>
  <c r="O32" i="2"/>
  <c r="Q32" i="2"/>
  <c r="AI32" i="2"/>
  <c r="G32" i="2"/>
  <c r="AZ32" i="2"/>
  <c r="BQ32" i="2"/>
  <c r="CH32" i="2"/>
  <c r="I33" i="2"/>
  <c r="J33" i="2"/>
  <c r="K33" i="2"/>
  <c r="L33" i="2"/>
  <c r="H33" i="2"/>
  <c r="M33" i="2"/>
  <c r="N33" i="2"/>
  <c r="O33" i="2"/>
  <c r="Q33" i="2"/>
  <c r="AI33" i="2"/>
  <c r="AZ33" i="2"/>
  <c r="BQ33" i="2"/>
  <c r="CH33" i="2"/>
  <c r="K34" i="2"/>
  <c r="M34" i="2"/>
  <c r="O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I36" i="2"/>
  <c r="H36" i="2"/>
  <c r="J36" i="2"/>
  <c r="K36" i="2"/>
  <c r="L36" i="2"/>
  <c r="M36" i="2"/>
  <c r="N36" i="2"/>
  <c r="O36" i="2"/>
  <c r="Q36" i="2"/>
  <c r="AI36" i="2"/>
  <c r="AZ36" i="2"/>
  <c r="BQ36" i="2"/>
  <c r="CH36" i="2"/>
  <c r="G37" i="2"/>
  <c r="I37" i="2"/>
  <c r="J37" i="2"/>
  <c r="K37" i="2"/>
  <c r="L37" i="2"/>
  <c r="M37" i="2"/>
  <c r="N37" i="2"/>
  <c r="O37" i="2"/>
  <c r="Q37" i="2"/>
  <c r="AI37" i="2"/>
  <c r="AZ37" i="2"/>
  <c r="F37" i="2"/>
  <c r="BQ37" i="2"/>
  <c r="CH37" i="2"/>
  <c r="H38" i="2"/>
  <c r="I38" i="2"/>
  <c r="J38" i="2"/>
  <c r="K38" i="2"/>
  <c r="K50" i="2"/>
  <c r="L38" i="2"/>
  <c r="M38" i="2"/>
  <c r="N38" i="2"/>
  <c r="O38" i="2"/>
  <c r="P38" i="2"/>
  <c r="Q38" i="2"/>
  <c r="AI38" i="2"/>
  <c r="AZ38" i="2"/>
  <c r="F38" i="2"/>
  <c r="BQ38" i="2"/>
  <c r="CH38" i="2"/>
  <c r="I39" i="2"/>
  <c r="H39" i="2"/>
  <c r="J39" i="2"/>
  <c r="K39" i="2"/>
  <c r="L39" i="2"/>
  <c r="M39" i="2"/>
  <c r="N39" i="2"/>
  <c r="O39" i="2"/>
  <c r="Q39" i="2"/>
  <c r="AI39" i="2"/>
  <c r="AZ39" i="2"/>
  <c r="BQ39" i="2"/>
  <c r="G39" i="2"/>
  <c r="CH39" i="2"/>
  <c r="K40" i="2"/>
  <c r="L40" i="2"/>
  <c r="M40" i="2"/>
  <c r="N40" i="2"/>
  <c r="O40" i="2"/>
  <c r="Q40" i="2"/>
  <c r="R40" i="2"/>
  <c r="S40" i="2"/>
  <c r="U40" i="2"/>
  <c r="J40" i="2"/>
  <c r="Y40" i="2"/>
  <c r="AI40" i="2"/>
  <c r="P40" i="2"/>
  <c r="AZ40" i="2"/>
  <c r="BQ40" i="2"/>
  <c r="CH40" i="2"/>
  <c r="I41" i="2"/>
  <c r="H41" i="2"/>
  <c r="K41" i="2"/>
  <c r="L41" i="2"/>
  <c r="M41" i="2"/>
  <c r="M50" i="2"/>
  <c r="N41" i="2"/>
  <c r="O41" i="2"/>
  <c r="Q41" i="2"/>
  <c r="R41" i="2"/>
  <c r="AI41" i="2"/>
  <c r="AJ41" i="2"/>
  <c r="AL41" i="2"/>
  <c r="J41" i="2"/>
  <c r="AP41" i="2"/>
  <c r="AZ41" i="2"/>
  <c r="BQ41" i="2"/>
  <c r="P41" i="2"/>
  <c r="CH41" i="2"/>
  <c r="G42" i="2"/>
  <c r="K42" i="2"/>
  <c r="L42" i="2"/>
  <c r="M42" i="2"/>
  <c r="N42" i="2"/>
  <c r="O42" i="2"/>
  <c r="Q42" i="2"/>
  <c r="R42" i="2"/>
  <c r="AI42" i="2"/>
  <c r="F42" i="2"/>
  <c r="AJ42" i="2"/>
  <c r="I42" i="2"/>
  <c r="H42" i="2"/>
  <c r="AL42" i="2"/>
  <c r="J42" i="2"/>
  <c r="AP42" i="2"/>
  <c r="AZ42" i="2"/>
  <c r="BQ42" i="2"/>
  <c r="P42" i="2"/>
  <c r="CH42" i="2"/>
  <c r="H43" i="2"/>
  <c r="I43" i="2"/>
  <c r="K43" i="2"/>
  <c r="L43" i="2"/>
  <c r="M43" i="2"/>
  <c r="N43" i="2"/>
  <c r="O43" i="2"/>
  <c r="Q43" i="2"/>
  <c r="R43" i="2"/>
  <c r="AI43" i="2"/>
  <c r="AJ43" i="2"/>
  <c r="AL43" i="2"/>
  <c r="J43" i="2"/>
  <c r="AP43" i="2"/>
  <c r="AZ43" i="2"/>
  <c r="P43" i="2"/>
  <c r="BQ43" i="2"/>
  <c r="CH43" i="2"/>
  <c r="CH50" i="2"/>
  <c r="J44" i="2"/>
  <c r="K44" i="2"/>
  <c r="M44" i="2"/>
  <c r="N44" i="2"/>
  <c r="O44" i="2"/>
  <c r="R44" i="2"/>
  <c r="AI44" i="2"/>
  <c r="AJ44" i="2"/>
  <c r="I44" i="2"/>
  <c r="AP44" i="2"/>
  <c r="AQ44" i="2"/>
  <c r="AY44" i="2"/>
  <c r="AZ44" i="2"/>
  <c r="BQ44" i="2"/>
  <c r="CH44" i="2"/>
  <c r="F45" i="2"/>
  <c r="I45" i="2"/>
  <c r="J45" i="2"/>
  <c r="K45" i="2"/>
  <c r="M45" i="2"/>
  <c r="N45" i="2"/>
  <c r="N50" i="2"/>
  <c r="O45" i="2"/>
  <c r="Q45" i="2"/>
  <c r="R45" i="2"/>
  <c r="AI45" i="2"/>
  <c r="AJ45" i="2"/>
  <c r="AP45" i="2"/>
  <c r="AQ45" i="2"/>
  <c r="AY45" i="2"/>
  <c r="AZ45" i="2"/>
  <c r="BQ45" i="2"/>
  <c r="CH45" i="2"/>
  <c r="J46" i="2"/>
  <c r="J50" i="2"/>
  <c r="K46" i="2"/>
  <c r="M46" i="2"/>
  <c r="N46" i="2"/>
  <c r="O46" i="2"/>
  <c r="R46" i="2"/>
  <c r="AI46" i="2"/>
  <c r="AJ46" i="2"/>
  <c r="I46" i="2"/>
  <c r="AP46" i="2"/>
  <c r="AQ46" i="2"/>
  <c r="L46" i="2"/>
  <c r="AY46" i="2"/>
  <c r="Q46" i="2"/>
  <c r="BQ46" i="2"/>
  <c r="CH46" i="2"/>
  <c r="I47" i="2"/>
  <c r="J47" i="2"/>
  <c r="H47" i="2"/>
  <c r="K47" i="2"/>
  <c r="L47" i="2"/>
  <c r="M47" i="2"/>
  <c r="N47" i="2"/>
  <c r="O47" i="2"/>
  <c r="Q47" i="2"/>
  <c r="AI47" i="2"/>
  <c r="AZ47" i="2"/>
  <c r="BQ47" i="2"/>
  <c r="CH47" i="2"/>
  <c r="G48" i="2"/>
  <c r="I48" i="2"/>
  <c r="J48" i="2"/>
  <c r="H48" i="2"/>
  <c r="K48" i="2"/>
  <c r="L48" i="2"/>
  <c r="M48" i="2"/>
  <c r="N48" i="2"/>
  <c r="O48" i="2"/>
  <c r="Q48" i="2"/>
  <c r="AI48" i="2"/>
  <c r="AZ48" i="2"/>
  <c r="BQ48" i="2"/>
  <c r="CH48" i="2"/>
  <c r="I49" i="2"/>
  <c r="H49" i="2"/>
  <c r="J49" i="2"/>
  <c r="K49" i="2"/>
  <c r="L49" i="2"/>
  <c r="M49" i="2"/>
  <c r="N49" i="2"/>
  <c r="O49" i="2"/>
  <c r="Q49" i="2"/>
  <c r="AI49" i="2"/>
  <c r="AZ49" i="2"/>
  <c r="BQ49" i="2"/>
  <c r="CH49" i="2"/>
  <c r="O50" i="2"/>
  <c r="R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J50" i="2"/>
  <c r="AK50" i="2"/>
  <c r="AM50" i="2"/>
  <c r="AN50" i="2"/>
  <c r="AO50" i="2"/>
  <c r="AP50" i="2"/>
  <c r="AR50" i="2"/>
  <c r="AS50" i="2"/>
  <c r="AT50" i="2"/>
  <c r="AU50" i="2"/>
  <c r="AU94" i="2"/>
  <c r="AV50" i="2"/>
  <c r="AW50" i="2"/>
  <c r="AX50" i="2"/>
  <c r="AY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F52" i="2"/>
  <c r="I52" i="2"/>
  <c r="H52" i="2"/>
  <c r="J52" i="2"/>
  <c r="K52" i="2"/>
  <c r="L52" i="2"/>
  <c r="M52" i="2"/>
  <c r="N52" i="2"/>
  <c r="O52" i="2"/>
  <c r="Q52" i="2"/>
  <c r="AI52" i="2"/>
  <c r="P52" i="2"/>
  <c r="AZ52" i="2"/>
  <c r="G52" i="2"/>
  <c r="BQ52" i="2"/>
  <c r="CH52" i="2"/>
  <c r="F53" i="2"/>
  <c r="G53" i="2"/>
  <c r="I53" i="2"/>
  <c r="H53" i="2"/>
  <c r="J53" i="2"/>
  <c r="K53" i="2"/>
  <c r="L53" i="2"/>
  <c r="M53" i="2"/>
  <c r="N53" i="2"/>
  <c r="O53" i="2"/>
  <c r="Q53" i="2"/>
  <c r="AI53" i="2"/>
  <c r="P53" i="2"/>
  <c r="AZ53" i="2"/>
  <c r="BQ53" i="2"/>
  <c r="CH53" i="2"/>
  <c r="F54" i="2"/>
  <c r="G54" i="2"/>
  <c r="I54" i="2"/>
  <c r="J54" i="2"/>
  <c r="K54" i="2"/>
  <c r="L54" i="2"/>
  <c r="M54" i="2"/>
  <c r="N54" i="2"/>
  <c r="O54" i="2"/>
  <c r="Q54" i="2"/>
  <c r="AI54" i="2"/>
  <c r="P54" i="2"/>
  <c r="AZ54" i="2"/>
  <c r="BQ54" i="2"/>
  <c r="CH54" i="2"/>
  <c r="F55" i="2"/>
  <c r="G55" i="2"/>
  <c r="I55" i="2"/>
  <c r="H55" i="2"/>
  <c r="J55" i="2"/>
  <c r="K55" i="2"/>
  <c r="L55" i="2"/>
  <c r="M55" i="2"/>
  <c r="N55" i="2"/>
  <c r="O55" i="2"/>
  <c r="Q55" i="2"/>
  <c r="AI55" i="2"/>
  <c r="P55" i="2"/>
  <c r="AZ55" i="2"/>
  <c r="BQ55" i="2"/>
  <c r="CH55" i="2"/>
  <c r="F56" i="2"/>
  <c r="G56" i="2"/>
  <c r="I56" i="2"/>
  <c r="H56" i="2"/>
  <c r="J56" i="2"/>
  <c r="K56" i="2"/>
  <c r="L56" i="2"/>
  <c r="M56" i="2"/>
  <c r="N56" i="2"/>
  <c r="O56" i="2"/>
  <c r="Q56" i="2"/>
  <c r="AI56" i="2"/>
  <c r="P56" i="2"/>
  <c r="AZ56" i="2"/>
  <c r="BQ56" i="2"/>
  <c r="CH56" i="2"/>
  <c r="F57" i="2"/>
  <c r="G57" i="2"/>
  <c r="I57" i="2"/>
  <c r="H57" i="2"/>
  <c r="J57" i="2"/>
  <c r="K57" i="2"/>
  <c r="L57" i="2"/>
  <c r="M57" i="2"/>
  <c r="N57" i="2"/>
  <c r="O57" i="2"/>
  <c r="Q57" i="2"/>
  <c r="AI57" i="2"/>
  <c r="P57" i="2"/>
  <c r="AZ57" i="2"/>
  <c r="BQ57" i="2"/>
  <c r="CH57" i="2"/>
  <c r="F58" i="2"/>
  <c r="G58" i="2"/>
  <c r="I58" i="2"/>
  <c r="J58" i="2"/>
  <c r="K58" i="2"/>
  <c r="L58" i="2"/>
  <c r="M58" i="2"/>
  <c r="N58" i="2"/>
  <c r="O58" i="2"/>
  <c r="Q58" i="2"/>
  <c r="AI58" i="2"/>
  <c r="P58" i="2"/>
  <c r="AZ58" i="2"/>
  <c r="BQ58" i="2"/>
  <c r="CH58" i="2"/>
  <c r="F59" i="2"/>
  <c r="G59" i="2"/>
  <c r="I59" i="2"/>
  <c r="H59" i="2"/>
  <c r="J59" i="2"/>
  <c r="K59" i="2"/>
  <c r="L59" i="2"/>
  <c r="M59" i="2"/>
  <c r="N59" i="2"/>
  <c r="O59" i="2"/>
  <c r="Q59" i="2"/>
  <c r="AI59" i="2"/>
  <c r="P59" i="2"/>
  <c r="AZ59" i="2"/>
  <c r="BQ59" i="2"/>
  <c r="CH59" i="2"/>
  <c r="F60" i="2"/>
  <c r="G60" i="2"/>
  <c r="I60" i="2"/>
  <c r="H60" i="2"/>
  <c r="J60" i="2"/>
  <c r="K60" i="2"/>
  <c r="L60" i="2"/>
  <c r="M60" i="2"/>
  <c r="N60" i="2"/>
  <c r="O60" i="2"/>
  <c r="Q60" i="2"/>
  <c r="AI60" i="2"/>
  <c r="P60" i="2"/>
  <c r="AZ60" i="2"/>
  <c r="BQ60" i="2"/>
  <c r="CH60" i="2"/>
  <c r="F61" i="2"/>
  <c r="G61" i="2"/>
  <c r="I61" i="2"/>
  <c r="H61" i="2"/>
  <c r="J61" i="2"/>
  <c r="K61" i="2"/>
  <c r="L61" i="2"/>
  <c r="M61" i="2"/>
  <c r="N61" i="2"/>
  <c r="O61" i="2"/>
  <c r="Q61" i="2"/>
  <c r="AI61" i="2"/>
  <c r="P61" i="2"/>
  <c r="AZ61" i="2"/>
  <c r="BQ61" i="2"/>
  <c r="CH61" i="2"/>
  <c r="F62" i="2"/>
  <c r="G62" i="2"/>
  <c r="I62" i="2"/>
  <c r="J62" i="2"/>
  <c r="K62" i="2"/>
  <c r="L62" i="2"/>
  <c r="M62" i="2"/>
  <c r="N62" i="2"/>
  <c r="O62" i="2"/>
  <c r="Q62" i="2"/>
  <c r="AI62" i="2"/>
  <c r="P62" i="2"/>
  <c r="AZ62" i="2"/>
  <c r="BQ62" i="2"/>
  <c r="CH62" i="2"/>
  <c r="F63" i="2"/>
  <c r="G63" i="2"/>
  <c r="I63" i="2"/>
  <c r="H63" i="2"/>
  <c r="J63" i="2"/>
  <c r="K63" i="2"/>
  <c r="L63" i="2"/>
  <c r="M63" i="2"/>
  <c r="N63" i="2"/>
  <c r="O63" i="2"/>
  <c r="Q63" i="2"/>
  <c r="AI63" i="2"/>
  <c r="P63" i="2"/>
  <c r="AZ63" i="2"/>
  <c r="BQ63" i="2"/>
  <c r="CH63" i="2"/>
  <c r="I64" i="2"/>
  <c r="H64" i="2"/>
  <c r="J64" i="2"/>
  <c r="K64" i="2"/>
  <c r="L64" i="2"/>
  <c r="M64" i="2"/>
  <c r="N64" i="2"/>
  <c r="O64" i="2"/>
  <c r="Q64" i="2"/>
  <c r="AI64" i="2"/>
  <c r="AZ64" i="2"/>
  <c r="F64" i="2"/>
  <c r="BQ64" i="2"/>
  <c r="CH64" i="2"/>
  <c r="I65" i="2"/>
  <c r="J65" i="2"/>
  <c r="K65" i="2"/>
  <c r="L65" i="2"/>
  <c r="M65" i="2"/>
  <c r="N65" i="2"/>
  <c r="O65" i="2"/>
  <c r="Q65" i="2"/>
  <c r="AI65" i="2"/>
  <c r="AZ65" i="2"/>
  <c r="BQ65" i="2"/>
  <c r="CH65" i="2"/>
  <c r="F66" i="2"/>
  <c r="I66" i="2"/>
  <c r="J66" i="2"/>
  <c r="K66" i="2"/>
  <c r="L66" i="2"/>
  <c r="M66" i="2"/>
  <c r="N66" i="2"/>
  <c r="O66" i="2"/>
  <c r="Q66" i="2"/>
  <c r="AI66" i="2"/>
  <c r="AZ66" i="2"/>
  <c r="BQ66" i="2"/>
  <c r="CH66" i="2"/>
  <c r="I67" i="2"/>
  <c r="H67" i="2"/>
  <c r="J67" i="2"/>
  <c r="K67" i="2"/>
  <c r="L67" i="2"/>
  <c r="M67" i="2"/>
  <c r="N67" i="2"/>
  <c r="O67" i="2"/>
  <c r="Q67" i="2"/>
  <c r="AI67" i="2"/>
  <c r="AZ67" i="2"/>
  <c r="BQ67" i="2"/>
  <c r="CH67" i="2"/>
  <c r="I68" i="2"/>
  <c r="J68" i="2"/>
  <c r="K68" i="2"/>
  <c r="L68" i="2"/>
  <c r="M68" i="2"/>
  <c r="N68" i="2"/>
  <c r="O68" i="2"/>
  <c r="Q68" i="2"/>
  <c r="AI68" i="2"/>
  <c r="AZ68" i="2"/>
  <c r="BQ68" i="2"/>
  <c r="CH68" i="2"/>
  <c r="I69" i="2"/>
  <c r="J69" i="2"/>
  <c r="K69" i="2"/>
  <c r="L69" i="2"/>
  <c r="M69" i="2"/>
  <c r="N69" i="2"/>
  <c r="O69" i="2"/>
  <c r="Q69" i="2"/>
  <c r="AI69" i="2"/>
  <c r="AZ69" i="2"/>
  <c r="BQ69" i="2"/>
  <c r="CH69" i="2"/>
  <c r="F70" i="2"/>
  <c r="I70" i="2"/>
  <c r="J70" i="2"/>
  <c r="K70" i="2"/>
  <c r="L70" i="2"/>
  <c r="M70" i="2"/>
  <c r="N70" i="2"/>
  <c r="O70" i="2"/>
  <c r="Q70" i="2"/>
  <c r="AI70" i="2"/>
  <c r="G70" i="2"/>
  <c r="AZ70" i="2"/>
  <c r="BQ70" i="2"/>
  <c r="CH70" i="2"/>
  <c r="F71" i="2"/>
  <c r="I71" i="2"/>
  <c r="J71" i="2"/>
  <c r="K71" i="2"/>
  <c r="L71" i="2"/>
  <c r="M71" i="2"/>
  <c r="N71" i="2"/>
  <c r="O71" i="2"/>
  <c r="Q71" i="2"/>
  <c r="AI71" i="2"/>
  <c r="G71" i="2"/>
  <c r="AZ71" i="2"/>
  <c r="BQ71" i="2"/>
  <c r="CH71" i="2"/>
  <c r="F72" i="2"/>
  <c r="I72" i="2"/>
  <c r="J72" i="2"/>
  <c r="K72" i="2"/>
  <c r="L72" i="2"/>
  <c r="M72" i="2"/>
  <c r="N72" i="2"/>
  <c r="O72" i="2"/>
  <c r="Q72" i="2"/>
  <c r="AI72" i="2"/>
  <c r="G72" i="2"/>
  <c r="AZ72" i="2"/>
  <c r="BQ72" i="2"/>
  <c r="CH72" i="2"/>
  <c r="F73" i="2"/>
  <c r="I73" i="2"/>
  <c r="J73" i="2"/>
  <c r="K73" i="2"/>
  <c r="L73" i="2"/>
  <c r="M73" i="2"/>
  <c r="N73" i="2"/>
  <c r="O73" i="2"/>
  <c r="Q73" i="2"/>
  <c r="AI73" i="2"/>
  <c r="G73" i="2"/>
  <c r="AZ73" i="2"/>
  <c r="BQ73" i="2"/>
  <c r="CH73" i="2"/>
  <c r="F74" i="2"/>
  <c r="I74" i="2"/>
  <c r="J74" i="2"/>
  <c r="H74" i="2"/>
  <c r="K74" i="2"/>
  <c r="L74" i="2"/>
  <c r="M74" i="2"/>
  <c r="N74" i="2"/>
  <c r="O74" i="2"/>
  <c r="Q74" i="2"/>
  <c r="AI74" i="2"/>
  <c r="G74" i="2"/>
  <c r="AZ74" i="2"/>
  <c r="BQ74" i="2"/>
  <c r="CH74" i="2"/>
  <c r="F75" i="2"/>
  <c r="I75" i="2"/>
  <c r="J75" i="2"/>
  <c r="H75" i="2"/>
  <c r="K75" i="2"/>
  <c r="L75" i="2"/>
  <c r="M75" i="2"/>
  <c r="N75" i="2"/>
  <c r="O75" i="2"/>
  <c r="Q75" i="2"/>
  <c r="AI75" i="2"/>
  <c r="G75" i="2"/>
  <c r="AZ75" i="2"/>
  <c r="BQ75" i="2"/>
  <c r="CH75" i="2"/>
  <c r="F76" i="2"/>
  <c r="I76" i="2"/>
  <c r="J76" i="2"/>
  <c r="H76" i="2"/>
  <c r="K76" i="2"/>
  <c r="L76" i="2"/>
  <c r="M76" i="2"/>
  <c r="N76" i="2"/>
  <c r="O76" i="2"/>
  <c r="Q76" i="2"/>
  <c r="AI76" i="2"/>
  <c r="G76" i="2"/>
  <c r="AZ76" i="2"/>
  <c r="BQ76" i="2"/>
  <c r="CH76" i="2"/>
  <c r="F77" i="2"/>
  <c r="I77" i="2"/>
  <c r="J77" i="2"/>
  <c r="H77" i="2"/>
  <c r="K77" i="2"/>
  <c r="L77" i="2"/>
  <c r="M77" i="2"/>
  <c r="N77" i="2"/>
  <c r="O77" i="2"/>
  <c r="Q77" i="2"/>
  <c r="AI77" i="2"/>
  <c r="G77" i="2"/>
  <c r="AZ77" i="2"/>
  <c r="BQ77" i="2"/>
  <c r="CH77" i="2"/>
  <c r="F78" i="2"/>
  <c r="I78" i="2"/>
  <c r="J78" i="2"/>
  <c r="K78" i="2"/>
  <c r="L78" i="2"/>
  <c r="M78" i="2"/>
  <c r="N78" i="2"/>
  <c r="O78" i="2"/>
  <c r="Q78" i="2"/>
  <c r="AI78" i="2"/>
  <c r="G78" i="2"/>
  <c r="AZ78" i="2"/>
  <c r="BQ78" i="2"/>
  <c r="CH78" i="2"/>
  <c r="F79" i="2"/>
  <c r="I79" i="2"/>
  <c r="J79" i="2"/>
  <c r="K79" i="2"/>
  <c r="L79" i="2"/>
  <c r="M79" i="2"/>
  <c r="N79" i="2"/>
  <c r="O79" i="2"/>
  <c r="Q79" i="2"/>
  <c r="AI79" i="2"/>
  <c r="G79" i="2"/>
  <c r="AZ79" i="2"/>
  <c r="BQ79" i="2"/>
  <c r="CH79" i="2"/>
  <c r="F80" i="2"/>
  <c r="I80" i="2"/>
  <c r="J80" i="2"/>
  <c r="K80" i="2"/>
  <c r="L80" i="2"/>
  <c r="M80" i="2"/>
  <c r="N80" i="2"/>
  <c r="O80" i="2"/>
  <c r="Q80" i="2"/>
  <c r="AI80" i="2"/>
  <c r="P80" i="2"/>
  <c r="AZ80" i="2"/>
  <c r="BQ80" i="2"/>
  <c r="G80" i="2"/>
  <c r="CH80" i="2"/>
  <c r="F81" i="2"/>
  <c r="I81" i="2"/>
  <c r="J81" i="2"/>
  <c r="K81" i="2"/>
  <c r="L81" i="2"/>
  <c r="M81" i="2"/>
  <c r="N81" i="2"/>
  <c r="O81" i="2"/>
  <c r="Q81" i="2"/>
  <c r="AI81" i="2"/>
  <c r="P81" i="2"/>
  <c r="AZ81" i="2"/>
  <c r="BQ81" i="2"/>
  <c r="G81" i="2"/>
  <c r="CH81" i="2"/>
  <c r="F82" i="2"/>
  <c r="I82" i="2"/>
  <c r="J82" i="2"/>
  <c r="H82" i="2"/>
  <c r="K82" i="2"/>
  <c r="L82" i="2"/>
  <c r="M82" i="2"/>
  <c r="N82" i="2"/>
  <c r="O82" i="2"/>
  <c r="Q82" i="2"/>
  <c r="AI82" i="2"/>
  <c r="P82" i="2"/>
  <c r="AZ82" i="2"/>
  <c r="BQ82" i="2"/>
  <c r="G82" i="2"/>
  <c r="CH82" i="2"/>
  <c r="F83" i="2"/>
  <c r="I83" i="2"/>
  <c r="J83" i="2"/>
  <c r="H83" i="2"/>
  <c r="K83" i="2"/>
  <c r="L83" i="2"/>
  <c r="M83" i="2"/>
  <c r="N83" i="2"/>
  <c r="O83" i="2"/>
  <c r="Q83" i="2"/>
  <c r="AI83" i="2"/>
  <c r="P83" i="2"/>
  <c r="AZ83" i="2"/>
  <c r="BQ83" i="2"/>
  <c r="G83" i="2"/>
  <c r="CH83" i="2"/>
  <c r="F84" i="2"/>
  <c r="I84" i="2"/>
  <c r="J84" i="2"/>
  <c r="H84" i="2"/>
  <c r="K84" i="2"/>
  <c r="L84" i="2"/>
  <c r="M84" i="2"/>
  <c r="N84" i="2"/>
  <c r="O84" i="2"/>
  <c r="Q84" i="2"/>
  <c r="AI84" i="2"/>
  <c r="P84" i="2"/>
  <c r="AZ84" i="2"/>
  <c r="BQ84" i="2"/>
  <c r="G84" i="2"/>
  <c r="CH84" i="2"/>
  <c r="F85" i="2"/>
  <c r="I85" i="2"/>
  <c r="J85" i="2"/>
  <c r="H85" i="2"/>
  <c r="K85" i="2"/>
  <c r="L85" i="2"/>
  <c r="M85" i="2"/>
  <c r="N85" i="2"/>
  <c r="O85" i="2"/>
  <c r="Q85" i="2"/>
  <c r="AI85" i="2"/>
  <c r="P85" i="2"/>
  <c r="AZ85" i="2"/>
  <c r="BQ85" i="2"/>
  <c r="G85" i="2"/>
  <c r="CH85" i="2"/>
  <c r="F86" i="2"/>
  <c r="I86" i="2"/>
  <c r="J86" i="2"/>
  <c r="K86" i="2"/>
  <c r="L86" i="2"/>
  <c r="M86" i="2"/>
  <c r="N86" i="2"/>
  <c r="O86" i="2"/>
  <c r="Q86" i="2"/>
  <c r="AI86" i="2"/>
  <c r="P86" i="2"/>
  <c r="AZ86" i="2"/>
  <c r="BQ86" i="2"/>
  <c r="G86" i="2"/>
  <c r="CH86" i="2"/>
  <c r="F87" i="2"/>
  <c r="I87" i="2"/>
  <c r="J87" i="2"/>
  <c r="K87" i="2"/>
  <c r="L87" i="2"/>
  <c r="M87" i="2"/>
  <c r="N87" i="2"/>
  <c r="O87" i="2"/>
  <c r="Q87" i="2"/>
  <c r="AI87" i="2"/>
  <c r="P87" i="2"/>
  <c r="AZ87" i="2"/>
  <c r="BQ87" i="2"/>
  <c r="G87" i="2"/>
  <c r="CH87" i="2"/>
  <c r="F89" i="2"/>
  <c r="I89" i="2"/>
  <c r="J89" i="2"/>
  <c r="K89" i="2"/>
  <c r="L89" i="2"/>
  <c r="M89" i="2"/>
  <c r="N89" i="2"/>
  <c r="N90" i="2"/>
  <c r="O89" i="2"/>
  <c r="Q89" i="2"/>
  <c r="AI89" i="2"/>
  <c r="P89" i="2"/>
  <c r="P90" i="2"/>
  <c r="AZ89" i="2"/>
  <c r="BQ89" i="2"/>
  <c r="G89" i="2"/>
  <c r="G90" i="2"/>
  <c r="CH89" i="2"/>
  <c r="F90" i="2"/>
  <c r="I90" i="2"/>
  <c r="J90" i="2"/>
  <c r="K90" i="2"/>
  <c r="L90" i="2"/>
  <c r="M90" i="2"/>
  <c r="O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F92" i="2"/>
  <c r="I92" i="2"/>
  <c r="H92" i="2"/>
  <c r="H93" i="2"/>
  <c r="J92" i="2"/>
  <c r="K92" i="2"/>
  <c r="L92" i="2"/>
  <c r="M92" i="2"/>
  <c r="N92" i="2"/>
  <c r="O92" i="2"/>
  <c r="Q92" i="2"/>
  <c r="AI92" i="2"/>
  <c r="G92" i="2"/>
  <c r="G93" i="2"/>
  <c r="AZ92" i="2"/>
  <c r="AZ93" i="2"/>
  <c r="BQ92" i="2"/>
  <c r="CH92" i="2"/>
  <c r="CH93" i="2"/>
  <c r="F93" i="2"/>
  <c r="I93" i="2"/>
  <c r="J93" i="2"/>
  <c r="K93" i="2"/>
  <c r="L93" i="2"/>
  <c r="M93" i="2"/>
  <c r="N93" i="2"/>
  <c r="N94" i="2"/>
  <c r="O93" i="2"/>
  <c r="Q93" i="2"/>
  <c r="R93" i="2"/>
  <c r="S93" i="2"/>
  <c r="T93" i="2"/>
  <c r="U93" i="2"/>
  <c r="U94" i="2"/>
  <c r="V93" i="2"/>
  <c r="V94" i="2"/>
  <c r="W93" i="2"/>
  <c r="X93" i="2"/>
  <c r="Y93" i="2"/>
  <c r="Z93" i="2"/>
  <c r="AA93" i="2"/>
  <c r="AA94" i="2"/>
  <c r="AB93" i="2"/>
  <c r="AC93" i="2"/>
  <c r="AC94" i="2"/>
  <c r="AD93" i="2"/>
  <c r="AD94" i="2"/>
  <c r="AE93" i="2"/>
  <c r="AF93" i="2"/>
  <c r="AG93" i="2"/>
  <c r="AH93" i="2"/>
  <c r="AI93" i="2"/>
  <c r="AJ93" i="2"/>
  <c r="AK93" i="2"/>
  <c r="AK94" i="2"/>
  <c r="AL93" i="2"/>
  <c r="AM93" i="2"/>
  <c r="AN93" i="2"/>
  <c r="AO93" i="2"/>
  <c r="AP93" i="2"/>
  <c r="AQ93" i="2"/>
  <c r="AR93" i="2"/>
  <c r="AS93" i="2"/>
  <c r="AS94" i="2"/>
  <c r="AT93" i="2"/>
  <c r="AT94" i="2"/>
  <c r="AU93" i="2"/>
  <c r="AV93" i="2"/>
  <c r="AW93" i="2"/>
  <c r="AX93" i="2"/>
  <c r="AY93" i="2"/>
  <c r="AY94" i="2"/>
  <c r="BA93" i="2"/>
  <c r="BA94" i="2"/>
  <c r="BB93" i="2"/>
  <c r="BB94" i="2"/>
  <c r="BC93" i="2"/>
  <c r="BD93" i="2"/>
  <c r="BE93" i="2"/>
  <c r="BF93" i="2"/>
  <c r="BG93" i="2"/>
  <c r="BG94" i="2"/>
  <c r="BH93" i="2"/>
  <c r="BI93" i="2"/>
  <c r="BI94" i="2"/>
  <c r="BJ93" i="2"/>
  <c r="BJ94" i="2"/>
  <c r="BK93" i="2"/>
  <c r="BL93" i="2"/>
  <c r="BM93" i="2"/>
  <c r="BN93" i="2"/>
  <c r="BO93" i="2"/>
  <c r="BO94" i="2"/>
  <c r="BP93" i="2"/>
  <c r="BQ93" i="2"/>
  <c r="BR93" i="2"/>
  <c r="BR94" i="2"/>
  <c r="BS93" i="2"/>
  <c r="BT93" i="2"/>
  <c r="BU93" i="2"/>
  <c r="BV93" i="2"/>
  <c r="BW93" i="2"/>
  <c r="BW94" i="2"/>
  <c r="BX93" i="2"/>
  <c r="BY93" i="2"/>
  <c r="BY94" i="2"/>
  <c r="BZ93" i="2"/>
  <c r="BZ94" i="2"/>
  <c r="CA93" i="2"/>
  <c r="CB93" i="2"/>
  <c r="CC93" i="2"/>
  <c r="CD93" i="2"/>
  <c r="CE93" i="2"/>
  <c r="CE94" i="2"/>
  <c r="CF93" i="2"/>
  <c r="CG93" i="2"/>
  <c r="CG94" i="2"/>
  <c r="R94" i="2"/>
  <c r="T94" i="2"/>
  <c r="W94" i="2"/>
  <c r="X94" i="2"/>
  <c r="Y94" i="2"/>
  <c r="Z94" i="2"/>
  <c r="AB94" i="2"/>
  <c r="AE94" i="2"/>
  <c r="AF94" i="2"/>
  <c r="AG94" i="2"/>
  <c r="AJ94" i="2"/>
  <c r="AM94" i="2"/>
  <c r="AN94" i="2"/>
  <c r="AO94" i="2"/>
  <c r="AP94" i="2"/>
  <c r="AR94" i="2"/>
  <c r="AV94" i="2"/>
  <c r="AW94" i="2"/>
  <c r="AX94" i="2"/>
  <c r="BC94" i="2"/>
  <c r="BD94" i="2"/>
  <c r="BE94" i="2"/>
  <c r="BF94" i="2"/>
  <c r="BH94" i="2"/>
  <c r="BK94" i="2"/>
  <c r="BL94" i="2"/>
  <c r="BM94" i="2"/>
  <c r="BN94" i="2"/>
  <c r="BP94" i="2"/>
  <c r="BS94" i="2"/>
  <c r="BT94" i="2"/>
  <c r="BU94" i="2"/>
  <c r="BV94" i="2"/>
  <c r="BX94" i="2"/>
  <c r="CA94" i="2"/>
  <c r="CB94" i="2"/>
  <c r="CC94" i="2"/>
  <c r="CD94" i="2"/>
  <c r="CF94" i="2"/>
  <c r="I17" i="3"/>
  <c r="I27" i="3"/>
  <c r="J17" i="3"/>
  <c r="K17" i="3"/>
  <c r="K27" i="3"/>
  <c r="L17" i="3"/>
  <c r="M17" i="3"/>
  <c r="N17" i="3"/>
  <c r="O17" i="3"/>
  <c r="Q17" i="3"/>
  <c r="AI17" i="3"/>
  <c r="P17" i="3"/>
  <c r="AZ17" i="3"/>
  <c r="BQ17" i="3"/>
  <c r="CH17" i="3"/>
  <c r="I18" i="3"/>
  <c r="J18" i="3"/>
  <c r="K18" i="3"/>
  <c r="M18" i="3"/>
  <c r="N18" i="3"/>
  <c r="O18" i="3"/>
  <c r="R18" i="3"/>
  <c r="Z18" i="3"/>
  <c r="AH18" i="3"/>
  <c r="AI18" i="3"/>
  <c r="AZ18" i="3"/>
  <c r="BQ18" i="3"/>
  <c r="CH18" i="3"/>
  <c r="F19" i="3"/>
  <c r="H19" i="3"/>
  <c r="I19" i="3"/>
  <c r="J19" i="3"/>
  <c r="K19" i="3"/>
  <c r="L19" i="3"/>
  <c r="M19" i="3"/>
  <c r="N19" i="3"/>
  <c r="O19" i="3"/>
  <c r="P19" i="3"/>
  <c r="Q19" i="3"/>
  <c r="AI19" i="3"/>
  <c r="AZ19" i="3"/>
  <c r="G19" i="3"/>
  <c r="BQ19" i="3"/>
  <c r="CH19" i="3"/>
  <c r="H20" i="3"/>
  <c r="I20" i="3"/>
  <c r="J20" i="3"/>
  <c r="K20" i="3"/>
  <c r="L20" i="3"/>
  <c r="M20" i="3"/>
  <c r="N20" i="3"/>
  <c r="O20" i="3"/>
  <c r="P20" i="3"/>
  <c r="Q20" i="3"/>
  <c r="R20" i="3"/>
  <c r="S20" i="3"/>
  <c r="G20" i="3"/>
  <c r="Y20" i="3"/>
  <c r="AI20" i="3"/>
  <c r="F20" i="3"/>
  <c r="AZ20" i="3"/>
  <c r="BQ20" i="3"/>
  <c r="CH20" i="3"/>
  <c r="I21" i="3"/>
  <c r="H21" i="3"/>
  <c r="J21" i="3"/>
  <c r="K21" i="3"/>
  <c r="L21" i="3"/>
  <c r="M21" i="3"/>
  <c r="N21" i="3"/>
  <c r="O21" i="3"/>
  <c r="Q21" i="3"/>
  <c r="AI21" i="3"/>
  <c r="AZ21" i="3"/>
  <c r="F21" i="3"/>
  <c r="BQ21" i="3"/>
  <c r="CH21" i="3"/>
  <c r="F22" i="3"/>
  <c r="I22" i="3"/>
  <c r="J22" i="3"/>
  <c r="K22" i="3"/>
  <c r="L22" i="3"/>
  <c r="M22" i="3"/>
  <c r="N22" i="3"/>
  <c r="O22" i="3"/>
  <c r="Q22" i="3"/>
  <c r="AI22" i="3"/>
  <c r="AZ22" i="3"/>
  <c r="G22" i="3"/>
  <c r="BQ22" i="3"/>
  <c r="CH22" i="3"/>
  <c r="F23" i="3"/>
  <c r="I23" i="3"/>
  <c r="J23" i="3"/>
  <c r="K23" i="3"/>
  <c r="L23" i="3"/>
  <c r="M23" i="3"/>
  <c r="N23" i="3"/>
  <c r="O23" i="3"/>
  <c r="Q23" i="3"/>
  <c r="AI23" i="3"/>
  <c r="AZ23" i="3"/>
  <c r="G23" i="3"/>
  <c r="BQ23" i="3"/>
  <c r="CH23" i="3"/>
  <c r="F24" i="3"/>
  <c r="I24" i="3"/>
  <c r="J24" i="3"/>
  <c r="K24" i="3"/>
  <c r="L24" i="3"/>
  <c r="M24" i="3"/>
  <c r="M27" i="3"/>
  <c r="M100" i="3"/>
  <c r="N24" i="3"/>
  <c r="O24" i="3"/>
  <c r="Q24" i="3"/>
  <c r="AI24" i="3"/>
  <c r="AZ24" i="3"/>
  <c r="G24" i="3"/>
  <c r="BQ24" i="3"/>
  <c r="CH24" i="3"/>
  <c r="F25" i="3"/>
  <c r="I25" i="3"/>
  <c r="J25" i="3"/>
  <c r="K25" i="3"/>
  <c r="L25" i="3"/>
  <c r="M25" i="3"/>
  <c r="N25" i="3"/>
  <c r="O25" i="3"/>
  <c r="Q25" i="3"/>
  <c r="AI25" i="3"/>
  <c r="AZ25" i="3"/>
  <c r="G25" i="3"/>
  <c r="BQ25" i="3"/>
  <c r="CH25" i="3"/>
  <c r="F26" i="3"/>
  <c r="I26" i="3"/>
  <c r="H26" i="3"/>
  <c r="J26" i="3"/>
  <c r="K26" i="3"/>
  <c r="L26" i="3"/>
  <c r="M26" i="3"/>
  <c r="N26" i="3"/>
  <c r="O26" i="3"/>
  <c r="Q26" i="3"/>
  <c r="AI26" i="3"/>
  <c r="P26" i="3"/>
  <c r="AZ26" i="3"/>
  <c r="G26" i="3"/>
  <c r="BQ26" i="3"/>
  <c r="CH26" i="3"/>
  <c r="J27" i="3"/>
  <c r="N27" i="3"/>
  <c r="O27" i="3"/>
  <c r="R27" i="3"/>
  <c r="S27" i="3"/>
  <c r="T27" i="3"/>
  <c r="U27" i="3"/>
  <c r="V27" i="3"/>
  <c r="W27" i="3"/>
  <c r="X27" i="3"/>
  <c r="Y27" i="3"/>
  <c r="AA27" i="3"/>
  <c r="AB27" i="3"/>
  <c r="AC27" i="3"/>
  <c r="AC100" i="3"/>
  <c r="AD27" i="3"/>
  <c r="AE27" i="3"/>
  <c r="AF27" i="3"/>
  <c r="AG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I29" i="3"/>
  <c r="H29" i="3"/>
  <c r="J29" i="3"/>
  <c r="K29" i="3"/>
  <c r="L29" i="3"/>
  <c r="M29" i="3"/>
  <c r="N29" i="3"/>
  <c r="O29" i="3"/>
  <c r="Q29" i="3"/>
  <c r="AI29" i="3"/>
  <c r="AZ29" i="3"/>
  <c r="BQ29" i="3"/>
  <c r="CH29" i="3"/>
  <c r="CH34" i="3"/>
  <c r="I30" i="3"/>
  <c r="J30" i="3"/>
  <c r="K30" i="3"/>
  <c r="L30" i="3"/>
  <c r="M30" i="3"/>
  <c r="N30" i="3"/>
  <c r="O30" i="3"/>
  <c r="Q30" i="3"/>
  <c r="AI30" i="3"/>
  <c r="AZ30" i="3"/>
  <c r="BQ30" i="3"/>
  <c r="CH30" i="3"/>
  <c r="I31" i="3"/>
  <c r="H31" i="3"/>
  <c r="J31" i="3"/>
  <c r="K31" i="3"/>
  <c r="L31" i="3"/>
  <c r="M31" i="3"/>
  <c r="N31" i="3"/>
  <c r="O31" i="3"/>
  <c r="Q31" i="3"/>
  <c r="AI31" i="3"/>
  <c r="AZ31" i="3"/>
  <c r="BQ31" i="3"/>
  <c r="CH31" i="3"/>
  <c r="I32" i="3"/>
  <c r="J32" i="3"/>
  <c r="K32" i="3"/>
  <c r="L32" i="3"/>
  <c r="M32" i="3"/>
  <c r="N32" i="3"/>
  <c r="O32" i="3"/>
  <c r="Q32" i="3"/>
  <c r="AI32" i="3"/>
  <c r="AZ32" i="3"/>
  <c r="BQ32" i="3"/>
  <c r="CH32" i="3"/>
  <c r="I33" i="3"/>
  <c r="H33" i="3"/>
  <c r="J33" i="3"/>
  <c r="K33" i="3"/>
  <c r="L33" i="3"/>
  <c r="M33" i="3"/>
  <c r="N33" i="3"/>
  <c r="O33" i="3"/>
  <c r="Q33" i="3"/>
  <c r="AI33" i="3"/>
  <c r="AZ33" i="3"/>
  <c r="BQ33" i="3"/>
  <c r="CH33" i="3"/>
  <c r="I34" i="3"/>
  <c r="J34" i="3"/>
  <c r="K34" i="3"/>
  <c r="L34" i="3"/>
  <c r="M34" i="3"/>
  <c r="N34" i="3"/>
  <c r="O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I36" i="3"/>
  <c r="H36" i="3"/>
  <c r="J36" i="3"/>
  <c r="K36" i="3"/>
  <c r="L36" i="3"/>
  <c r="M36" i="3"/>
  <c r="N36" i="3"/>
  <c r="O36" i="3"/>
  <c r="Q36" i="3"/>
  <c r="AI36" i="3"/>
  <c r="AZ36" i="3"/>
  <c r="F36" i="3"/>
  <c r="BQ36" i="3"/>
  <c r="CH36" i="3"/>
  <c r="K37" i="3"/>
  <c r="L37" i="3"/>
  <c r="M37" i="3"/>
  <c r="N37" i="3"/>
  <c r="O37" i="3"/>
  <c r="Q37" i="3"/>
  <c r="R37" i="3"/>
  <c r="AI37" i="3"/>
  <c r="AJ37" i="3"/>
  <c r="I37" i="3"/>
  <c r="AL37" i="3"/>
  <c r="J37" i="3"/>
  <c r="AP37" i="3"/>
  <c r="AZ37" i="3"/>
  <c r="BQ37" i="3"/>
  <c r="CH37" i="3"/>
  <c r="G38" i="3"/>
  <c r="I38" i="3"/>
  <c r="J38" i="3"/>
  <c r="K38" i="3"/>
  <c r="L38" i="3"/>
  <c r="M38" i="3"/>
  <c r="N38" i="3"/>
  <c r="O38" i="3"/>
  <c r="Q38" i="3"/>
  <c r="R38" i="3"/>
  <c r="S38" i="3"/>
  <c r="U38" i="3"/>
  <c r="Y38" i="3"/>
  <c r="AI38" i="3"/>
  <c r="AZ38" i="3"/>
  <c r="BQ38" i="3"/>
  <c r="CH38" i="3"/>
  <c r="K39" i="3"/>
  <c r="L39" i="3"/>
  <c r="M39" i="3"/>
  <c r="N39" i="3"/>
  <c r="O39" i="3"/>
  <c r="Q39" i="3"/>
  <c r="R39" i="3"/>
  <c r="AI39" i="3"/>
  <c r="AJ39" i="3"/>
  <c r="I39" i="3"/>
  <c r="H39" i="3"/>
  <c r="AL39" i="3"/>
  <c r="J39" i="3"/>
  <c r="AP39" i="3"/>
  <c r="AZ39" i="3"/>
  <c r="BQ39" i="3"/>
  <c r="CH39" i="3"/>
  <c r="G40" i="3"/>
  <c r="I40" i="3"/>
  <c r="K40" i="3"/>
  <c r="L40" i="3"/>
  <c r="M40" i="3"/>
  <c r="N40" i="3"/>
  <c r="O40" i="3"/>
  <c r="Q40" i="3"/>
  <c r="R40" i="3"/>
  <c r="AI40" i="3"/>
  <c r="F40" i="3"/>
  <c r="AJ40" i="3"/>
  <c r="AL40" i="3"/>
  <c r="J40" i="3"/>
  <c r="AP40" i="3"/>
  <c r="AZ40" i="3"/>
  <c r="P40" i="3"/>
  <c r="BQ40" i="3"/>
  <c r="CH40" i="3"/>
  <c r="J41" i="3"/>
  <c r="K41" i="3"/>
  <c r="L41" i="3"/>
  <c r="M41" i="3"/>
  <c r="N41" i="3"/>
  <c r="O41" i="3"/>
  <c r="Q41" i="3"/>
  <c r="R41" i="3"/>
  <c r="AI41" i="3"/>
  <c r="AJ41" i="3"/>
  <c r="I41" i="3"/>
  <c r="H41" i="3"/>
  <c r="AP41" i="3"/>
  <c r="AZ41" i="3"/>
  <c r="AQ41" i="3"/>
  <c r="AY41" i="3"/>
  <c r="BQ41" i="3"/>
  <c r="CH41" i="3"/>
  <c r="J42" i="3"/>
  <c r="K42" i="3"/>
  <c r="M42" i="3"/>
  <c r="N42" i="3"/>
  <c r="N54" i="3"/>
  <c r="N100" i="3"/>
  <c r="O42" i="3"/>
  <c r="R42" i="3"/>
  <c r="AI42" i="3"/>
  <c r="AJ42" i="3"/>
  <c r="I42" i="3"/>
  <c r="AP42" i="3"/>
  <c r="AQ42" i="3"/>
  <c r="AY42" i="3"/>
  <c r="AZ42" i="3"/>
  <c r="P42" i="3"/>
  <c r="BQ42" i="3"/>
  <c r="CH42" i="3"/>
  <c r="I43" i="3"/>
  <c r="H43" i="3"/>
  <c r="J43" i="3"/>
  <c r="K43" i="3"/>
  <c r="L43" i="3"/>
  <c r="M43" i="3"/>
  <c r="N43" i="3"/>
  <c r="O43" i="3"/>
  <c r="Q43" i="3"/>
  <c r="R43" i="3"/>
  <c r="R54" i="3"/>
  <c r="AI43" i="3"/>
  <c r="F43" i="3"/>
  <c r="AJ43" i="3"/>
  <c r="AP43" i="3"/>
  <c r="AZ43" i="3"/>
  <c r="AQ43" i="3"/>
  <c r="AY43" i="3"/>
  <c r="BQ43" i="3"/>
  <c r="CH43" i="3"/>
  <c r="I44" i="3"/>
  <c r="J44" i="3"/>
  <c r="K44" i="3"/>
  <c r="L44" i="3"/>
  <c r="M44" i="3"/>
  <c r="N44" i="3"/>
  <c r="O44" i="3"/>
  <c r="Q44" i="3"/>
  <c r="AI44" i="3"/>
  <c r="AZ44" i="3"/>
  <c r="BQ44" i="3"/>
  <c r="CH44" i="3"/>
  <c r="I45" i="3"/>
  <c r="H45" i="3"/>
  <c r="J45" i="3"/>
  <c r="K45" i="3"/>
  <c r="L45" i="3"/>
  <c r="M45" i="3"/>
  <c r="N45" i="3"/>
  <c r="O45" i="3"/>
  <c r="Q45" i="3"/>
  <c r="AI45" i="3"/>
  <c r="AZ45" i="3"/>
  <c r="BQ45" i="3"/>
  <c r="CH45" i="3"/>
  <c r="I46" i="3"/>
  <c r="J46" i="3"/>
  <c r="K46" i="3"/>
  <c r="L46" i="3"/>
  <c r="M46" i="3"/>
  <c r="N46" i="3"/>
  <c r="O46" i="3"/>
  <c r="Q46" i="3"/>
  <c r="AI46" i="3"/>
  <c r="AZ46" i="3"/>
  <c r="BQ46" i="3"/>
  <c r="CH46" i="3"/>
  <c r="I47" i="3"/>
  <c r="H47" i="3"/>
  <c r="J47" i="3"/>
  <c r="K47" i="3"/>
  <c r="L47" i="3"/>
  <c r="M47" i="3"/>
  <c r="N47" i="3"/>
  <c r="O47" i="3"/>
  <c r="Q47" i="3"/>
  <c r="AI47" i="3"/>
  <c r="AZ47" i="3"/>
  <c r="BQ47" i="3"/>
  <c r="CH47" i="3"/>
  <c r="I48" i="3"/>
  <c r="J48" i="3"/>
  <c r="K48" i="3"/>
  <c r="L48" i="3"/>
  <c r="M48" i="3"/>
  <c r="N48" i="3"/>
  <c r="O48" i="3"/>
  <c r="Q48" i="3"/>
  <c r="AI48" i="3"/>
  <c r="G48" i="3"/>
  <c r="AZ48" i="3"/>
  <c r="BQ48" i="3"/>
  <c r="F48" i="3"/>
  <c r="CH48" i="3"/>
  <c r="I49" i="3"/>
  <c r="H49" i="3"/>
  <c r="J49" i="3"/>
  <c r="K49" i="3"/>
  <c r="L49" i="3"/>
  <c r="M49" i="3"/>
  <c r="N49" i="3"/>
  <c r="O49" i="3"/>
  <c r="Q49" i="3"/>
  <c r="AI49" i="3"/>
  <c r="AZ49" i="3"/>
  <c r="BQ49" i="3"/>
  <c r="F49" i="3"/>
  <c r="CH49" i="3"/>
  <c r="I50" i="3"/>
  <c r="J50" i="3"/>
  <c r="K50" i="3"/>
  <c r="L50" i="3"/>
  <c r="M50" i="3"/>
  <c r="N50" i="3"/>
  <c r="O50" i="3"/>
  <c r="Q50" i="3"/>
  <c r="AI50" i="3"/>
  <c r="P50" i="3"/>
  <c r="AZ50" i="3"/>
  <c r="BQ50" i="3"/>
  <c r="CH50" i="3"/>
  <c r="I51" i="3"/>
  <c r="H51" i="3"/>
  <c r="J51" i="3"/>
  <c r="K51" i="3"/>
  <c r="L51" i="3"/>
  <c r="M51" i="3"/>
  <c r="N51" i="3"/>
  <c r="O51" i="3"/>
  <c r="Q51" i="3"/>
  <c r="AI51" i="3"/>
  <c r="AZ51" i="3"/>
  <c r="BQ51" i="3"/>
  <c r="CH51" i="3"/>
  <c r="I52" i="3"/>
  <c r="J52" i="3"/>
  <c r="K52" i="3"/>
  <c r="L52" i="3"/>
  <c r="M52" i="3"/>
  <c r="N52" i="3"/>
  <c r="O52" i="3"/>
  <c r="Q52" i="3"/>
  <c r="AI52" i="3"/>
  <c r="P52" i="3"/>
  <c r="AZ52" i="3"/>
  <c r="BQ52" i="3"/>
  <c r="CH52" i="3"/>
  <c r="F53" i="3"/>
  <c r="I53" i="3"/>
  <c r="H53" i="3"/>
  <c r="J53" i="3"/>
  <c r="K53" i="3"/>
  <c r="L53" i="3"/>
  <c r="M53" i="3"/>
  <c r="N53" i="3"/>
  <c r="O53" i="3"/>
  <c r="Q53" i="3"/>
  <c r="AI53" i="3"/>
  <c r="P53" i="3"/>
  <c r="AZ53" i="3"/>
  <c r="BQ53" i="3"/>
  <c r="G53" i="3"/>
  <c r="CH53" i="3"/>
  <c r="M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J54" i="3"/>
  <c r="AK54" i="3"/>
  <c r="AL54" i="3"/>
  <c r="AM54" i="3"/>
  <c r="AN54" i="3"/>
  <c r="AO54" i="3"/>
  <c r="AP54" i="3"/>
  <c r="AR54" i="3"/>
  <c r="AS54" i="3"/>
  <c r="AT54" i="3"/>
  <c r="AU54" i="3"/>
  <c r="AV54" i="3"/>
  <c r="AW54" i="3"/>
  <c r="AX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I56" i="3"/>
  <c r="J56" i="3"/>
  <c r="K56" i="3"/>
  <c r="L56" i="3"/>
  <c r="M56" i="3"/>
  <c r="N56" i="3"/>
  <c r="O56" i="3"/>
  <c r="Q56" i="3"/>
  <c r="AI56" i="3"/>
  <c r="AZ56" i="3"/>
  <c r="F56" i="3"/>
  <c r="BQ56" i="3"/>
  <c r="CH56" i="3"/>
  <c r="I57" i="3"/>
  <c r="H57" i="3"/>
  <c r="J57" i="3"/>
  <c r="K57" i="3"/>
  <c r="L57" i="3"/>
  <c r="M57" i="3"/>
  <c r="N57" i="3"/>
  <c r="O57" i="3"/>
  <c r="Q57" i="3"/>
  <c r="AI57" i="3"/>
  <c r="G57" i="3"/>
  <c r="AZ57" i="3"/>
  <c r="F57" i="3"/>
  <c r="BQ57" i="3"/>
  <c r="CH57" i="3"/>
  <c r="F58" i="3"/>
  <c r="I58" i="3"/>
  <c r="J58" i="3"/>
  <c r="K58" i="3"/>
  <c r="L58" i="3"/>
  <c r="M58" i="3"/>
  <c r="N58" i="3"/>
  <c r="O58" i="3"/>
  <c r="Q58" i="3"/>
  <c r="AI58" i="3"/>
  <c r="G58" i="3"/>
  <c r="AZ58" i="3"/>
  <c r="BQ58" i="3"/>
  <c r="CH58" i="3"/>
  <c r="I59" i="3"/>
  <c r="J59" i="3"/>
  <c r="K59" i="3"/>
  <c r="L59" i="3"/>
  <c r="M59" i="3"/>
  <c r="N59" i="3"/>
  <c r="O59" i="3"/>
  <c r="Q59" i="3"/>
  <c r="AI59" i="3"/>
  <c r="AZ59" i="3"/>
  <c r="G59" i="3"/>
  <c r="BQ59" i="3"/>
  <c r="CH59" i="3"/>
  <c r="I60" i="3"/>
  <c r="J60" i="3"/>
  <c r="K60" i="3"/>
  <c r="L60" i="3"/>
  <c r="M60" i="3"/>
  <c r="N60" i="3"/>
  <c r="O60" i="3"/>
  <c r="Q60" i="3"/>
  <c r="AI60" i="3"/>
  <c r="AZ60" i="3"/>
  <c r="G60" i="3"/>
  <c r="BQ60" i="3"/>
  <c r="CH60" i="3"/>
  <c r="I61" i="3"/>
  <c r="J61" i="3"/>
  <c r="K61" i="3"/>
  <c r="L61" i="3"/>
  <c r="M61" i="3"/>
  <c r="N61" i="3"/>
  <c r="O61" i="3"/>
  <c r="Q61" i="3"/>
  <c r="AI61" i="3"/>
  <c r="AZ61" i="3"/>
  <c r="G61" i="3"/>
  <c r="BQ61" i="3"/>
  <c r="CH61" i="3"/>
  <c r="F62" i="3"/>
  <c r="I62" i="3"/>
  <c r="J62" i="3"/>
  <c r="K62" i="3"/>
  <c r="L62" i="3"/>
  <c r="M62" i="3"/>
  <c r="N62" i="3"/>
  <c r="O62" i="3"/>
  <c r="Q62" i="3"/>
  <c r="AI62" i="3"/>
  <c r="AZ62" i="3"/>
  <c r="BQ62" i="3"/>
  <c r="CH62" i="3"/>
  <c r="I63" i="3"/>
  <c r="J63" i="3"/>
  <c r="K63" i="3"/>
  <c r="L63" i="3"/>
  <c r="M63" i="3"/>
  <c r="N63" i="3"/>
  <c r="O63" i="3"/>
  <c r="Q63" i="3"/>
  <c r="AI63" i="3"/>
  <c r="AZ63" i="3"/>
  <c r="BQ63" i="3"/>
  <c r="F63" i="3"/>
  <c r="CH63" i="3"/>
  <c r="I64" i="3"/>
  <c r="J64" i="3"/>
  <c r="K64" i="3"/>
  <c r="L64" i="3"/>
  <c r="M64" i="3"/>
  <c r="N64" i="3"/>
  <c r="O64" i="3"/>
  <c r="Q64" i="3"/>
  <c r="AI64" i="3"/>
  <c r="AZ64" i="3"/>
  <c r="BQ64" i="3"/>
  <c r="CH64" i="3"/>
  <c r="I65" i="3"/>
  <c r="H65" i="3"/>
  <c r="J65" i="3"/>
  <c r="K65" i="3"/>
  <c r="L65" i="3"/>
  <c r="M65" i="3"/>
  <c r="N65" i="3"/>
  <c r="O65" i="3"/>
  <c r="Q65" i="3"/>
  <c r="AI65" i="3"/>
  <c r="P65" i="3"/>
  <c r="AZ65" i="3"/>
  <c r="BQ65" i="3"/>
  <c r="F65" i="3"/>
  <c r="CH65" i="3"/>
  <c r="I66" i="3"/>
  <c r="J66" i="3"/>
  <c r="K66" i="3"/>
  <c r="L66" i="3"/>
  <c r="M66" i="3"/>
  <c r="N66" i="3"/>
  <c r="O66" i="3"/>
  <c r="Q66" i="3"/>
  <c r="AI66" i="3"/>
  <c r="AZ66" i="3"/>
  <c r="BQ66" i="3"/>
  <c r="G66" i="3"/>
  <c r="CH66" i="3"/>
  <c r="I67" i="3"/>
  <c r="J67" i="3"/>
  <c r="K67" i="3"/>
  <c r="L67" i="3"/>
  <c r="M67" i="3"/>
  <c r="N67" i="3"/>
  <c r="O67" i="3"/>
  <c r="Q67" i="3"/>
  <c r="AI67" i="3"/>
  <c r="AZ67" i="3"/>
  <c r="F67" i="3"/>
  <c r="BQ67" i="3"/>
  <c r="CH67" i="3"/>
  <c r="F68" i="3"/>
  <c r="I68" i="3"/>
  <c r="J68" i="3"/>
  <c r="K68" i="3"/>
  <c r="L68" i="3"/>
  <c r="M68" i="3"/>
  <c r="N68" i="3"/>
  <c r="O68" i="3"/>
  <c r="Q68" i="3"/>
  <c r="AI68" i="3"/>
  <c r="AZ68" i="3"/>
  <c r="G68" i="3"/>
  <c r="BQ68" i="3"/>
  <c r="CH68" i="3"/>
  <c r="F69" i="3"/>
  <c r="I69" i="3"/>
  <c r="H69" i="3"/>
  <c r="J69" i="3"/>
  <c r="K69" i="3"/>
  <c r="L69" i="3"/>
  <c r="M69" i="3"/>
  <c r="N69" i="3"/>
  <c r="O69" i="3"/>
  <c r="Q69" i="3"/>
  <c r="AI69" i="3"/>
  <c r="P69" i="3"/>
  <c r="AZ69" i="3"/>
  <c r="G69" i="3"/>
  <c r="BQ69" i="3"/>
  <c r="CH69" i="3"/>
  <c r="G70" i="3"/>
  <c r="I70" i="3"/>
  <c r="J70" i="3"/>
  <c r="K70" i="3"/>
  <c r="L70" i="3"/>
  <c r="M70" i="3"/>
  <c r="N70" i="3"/>
  <c r="O70" i="3"/>
  <c r="Q70" i="3"/>
  <c r="AI70" i="3"/>
  <c r="AZ70" i="3"/>
  <c r="BQ70" i="3"/>
  <c r="F70" i="3"/>
  <c r="CH70" i="3"/>
  <c r="I71" i="3"/>
  <c r="J71" i="3"/>
  <c r="K71" i="3"/>
  <c r="L71" i="3"/>
  <c r="M71" i="3"/>
  <c r="N71" i="3"/>
  <c r="O71" i="3"/>
  <c r="Q71" i="3"/>
  <c r="AI71" i="3"/>
  <c r="AZ71" i="3"/>
  <c r="F71" i="3"/>
  <c r="BQ71" i="3"/>
  <c r="CH71" i="3"/>
  <c r="F72" i="3"/>
  <c r="I72" i="3"/>
  <c r="J72" i="3"/>
  <c r="K72" i="3"/>
  <c r="L72" i="3"/>
  <c r="M72" i="3"/>
  <c r="N72" i="3"/>
  <c r="O72" i="3"/>
  <c r="Q72" i="3"/>
  <c r="AI72" i="3"/>
  <c r="AZ72" i="3"/>
  <c r="G72" i="3"/>
  <c r="BQ72" i="3"/>
  <c r="CH72" i="3"/>
  <c r="F73" i="3"/>
  <c r="I73" i="3"/>
  <c r="H73" i="3"/>
  <c r="J73" i="3"/>
  <c r="K73" i="3"/>
  <c r="L73" i="3"/>
  <c r="M73" i="3"/>
  <c r="N73" i="3"/>
  <c r="O73" i="3"/>
  <c r="Q73" i="3"/>
  <c r="AI73" i="3"/>
  <c r="P73" i="3"/>
  <c r="AZ73" i="3"/>
  <c r="G73" i="3"/>
  <c r="BQ73" i="3"/>
  <c r="CH73" i="3"/>
  <c r="I74" i="3"/>
  <c r="J74" i="3"/>
  <c r="K74" i="3"/>
  <c r="L74" i="3"/>
  <c r="M74" i="3"/>
  <c r="N74" i="3"/>
  <c r="O74" i="3"/>
  <c r="Q74" i="3"/>
  <c r="AI74" i="3"/>
  <c r="AZ74" i="3"/>
  <c r="BQ74" i="3"/>
  <c r="F74" i="3"/>
  <c r="CH74" i="3"/>
  <c r="I75" i="3"/>
  <c r="J75" i="3"/>
  <c r="K75" i="3"/>
  <c r="L75" i="3"/>
  <c r="M75" i="3"/>
  <c r="N75" i="3"/>
  <c r="O75" i="3"/>
  <c r="Q75" i="3"/>
  <c r="AI75" i="3"/>
  <c r="AZ75" i="3"/>
  <c r="G75" i="3"/>
  <c r="BQ75" i="3"/>
  <c r="CH75" i="3"/>
  <c r="F76" i="3"/>
  <c r="I76" i="3"/>
  <c r="J76" i="3"/>
  <c r="K76" i="3"/>
  <c r="L76" i="3"/>
  <c r="M76" i="3"/>
  <c r="N76" i="3"/>
  <c r="O76" i="3"/>
  <c r="Q76" i="3"/>
  <c r="AI76" i="3"/>
  <c r="AZ76" i="3"/>
  <c r="BQ76" i="3"/>
  <c r="CH76" i="3"/>
  <c r="I77" i="3"/>
  <c r="H77" i="3"/>
  <c r="J77" i="3"/>
  <c r="K77" i="3"/>
  <c r="L77" i="3"/>
  <c r="M77" i="3"/>
  <c r="N77" i="3"/>
  <c r="O77" i="3"/>
  <c r="Q77" i="3"/>
  <c r="AI77" i="3"/>
  <c r="P77" i="3"/>
  <c r="AZ77" i="3"/>
  <c r="BQ77" i="3"/>
  <c r="CH77" i="3"/>
  <c r="I78" i="3"/>
  <c r="J78" i="3"/>
  <c r="K78" i="3"/>
  <c r="L78" i="3"/>
  <c r="M78" i="3"/>
  <c r="N78" i="3"/>
  <c r="O78" i="3"/>
  <c r="Q78" i="3"/>
  <c r="AI78" i="3"/>
  <c r="AZ78" i="3"/>
  <c r="BQ78" i="3"/>
  <c r="G78" i="3"/>
  <c r="CH78" i="3"/>
  <c r="I79" i="3"/>
  <c r="J79" i="3"/>
  <c r="K79" i="3"/>
  <c r="L79" i="3"/>
  <c r="M79" i="3"/>
  <c r="N79" i="3"/>
  <c r="O79" i="3"/>
  <c r="Q79" i="3"/>
  <c r="AI79" i="3"/>
  <c r="AZ79" i="3"/>
  <c r="G79" i="3"/>
  <c r="BQ79" i="3"/>
  <c r="CH79" i="3"/>
  <c r="F80" i="3"/>
  <c r="I80" i="3"/>
  <c r="J80" i="3"/>
  <c r="K80" i="3"/>
  <c r="L80" i="3"/>
  <c r="M80" i="3"/>
  <c r="N80" i="3"/>
  <c r="O80" i="3"/>
  <c r="Q80" i="3"/>
  <c r="AI80" i="3"/>
  <c r="AZ80" i="3"/>
  <c r="BQ80" i="3"/>
  <c r="CH80" i="3"/>
  <c r="I81" i="3"/>
  <c r="H81" i="3"/>
  <c r="J81" i="3"/>
  <c r="K81" i="3"/>
  <c r="L81" i="3"/>
  <c r="M81" i="3"/>
  <c r="N81" i="3"/>
  <c r="O81" i="3"/>
  <c r="Q81" i="3"/>
  <c r="AI81" i="3"/>
  <c r="P81" i="3"/>
  <c r="AZ81" i="3"/>
  <c r="BQ81" i="3"/>
  <c r="CH81" i="3"/>
  <c r="I82" i="3"/>
  <c r="J82" i="3"/>
  <c r="K82" i="3"/>
  <c r="L82" i="3"/>
  <c r="M82" i="3"/>
  <c r="N82" i="3"/>
  <c r="O82" i="3"/>
  <c r="Q82" i="3"/>
  <c r="AI82" i="3"/>
  <c r="AZ82" i="3"/>
  <c r="BQ82" i="3"/>
  <c r="G82" i="3"/>
  <c r="CH82" i="3"/>
  <c r="I83" i="3"/>
  <c r="J83" i="3"/>
  <c r="K83" i="3"/>
  <c r="L83" i="3"/>
  <c r="M83" i="3"/>
  <c r="N83" i="3"/>
  <c r="O83" i="3"/>
  <c r="Q83" i="3"/>
  <c r="AI83" i="3"/>
  <c r="AZ83" i="3"/>
  <c r="G83" i="3"/>
  <c r="BQ83" i="3"/>
  <c r="CH83" i="3"/>
  <c r="F84" i="3"/>
  <c r="I84" i="3"/>
  <c r="J84" i="3"/>
  <c r="K84" i="3"/>
  <c r="L84" i="3"/>
  <c r="M84" i="3"/>
  <c r="N84" i="3"/>
  <c r="O84" i="3"/>
  <c r="Q84" i="3"/>
  <c r="AI84" i="3"/>
  <c r="AZ84" i="3"/>
  <c r="BQ84" i="3"/>
  <c r="CH84" i="3"/>
  <c r="H85" i="3"/>
  <c r="I85" i="3"/>
  <c r="J85" i="3"/>
  <c r="K85" i="3"/>
  <c r="L85" i="3"/>
  <c r="M85" i="3"/>
  <c r="N85" i="3"/>
  <c r="O85" i="3"/>
  <c r="P85" i="3"/>
  <c r="Q85" i="3"/>
  <c r="AI85" i="3"/>
  <c r="G85" i="3"/>
  <c r="AZ85" i="3"/>
  <c r="F85" i="3"/>
  <c r="BQ85" i="3"/>
  <c r="CH85" i="3"/>
  <c r="H86" i="3"/>
  <c r="I86" i="3"/>
  <c r="J86" i="3"/>
  <c r="K86" i="3"/>
  <c r="L86" i="3"/>
  <c r="M86" i="3"/>
  <c r="N86" i="3"/>
  <c r="O86" i="3"/>
  <c r="P86" i="3"/>
  <c r="Q86" i="3"/>
  <c r="AI86" i="3"/>
  <c r="G86" i="3"/>
  <c r="AZ86" i="3"/>
  <c r="F86" i="3"/>
  <c r="BQ86" i="3"/>
  <c r="CH86" i="3"/>
  <c r="H87" i="3"/>
  <c r="I87" i="3"/>
  <c r="J87" i="3"/>
  <c r="K87" i="3"/>
  <c r="L87" i="3"/>
  <c r="M87" i="3"/>
  <c r="N87" i="3"/>
  <c r="O87" i="3"/>
  <c r="P87" i="3"/>
  <c r="Q87" i="3"/>
  <c r="AI87" i="3"/>
  <c r="G87" i="3"/>
  <c r="AZ87" i="3"/>
  <c r="F87" i="3"/>
  <c r="BQ87" i="3"/>
  <c r="CH87" i="3"/>
  <c r="H88" i="3"/>
  <c r="I88" i="3"/>
  <c r="J88" i="3"/>
  <c r="K88" i="3"/>
  <c r="L88" i="3"/>
  <c r="M88" i="3"/>
  <c r="N88" i="3"/>
  <c r="O88" i="3"/>
  <c r="P88" i="3"/>
  <c r="Q88" i="3"/>
  <c r="AI88" i="3"/>
  <c r="G88" i="3"/>
  <c r="AZ88" i="3"/>
  <c r="F88" i="3"/>
  <c r="BQ88" i="3"/>
  <c r="CH88" i="3"/>
  <c r="H89" i="3"/>
  <c r="I89" i="3"/>
  <c r="J89" i="3"/>
  <c r="K89" i="3"/>
  <c r="L89" i="3"/>
  <c r="M89" i="3"/>
  <c r="N89" i="3"/>
  <c r="O89" i="3"/>
  <c r="P89" i="3"/>
  <c r="Q89" i="3"/>
  <c r="AI89" i="3"/>
  <c r="G89" i="3"/>
  <c r="AZ89" i="3"/>
  <c r="F89" i="3"/>
  <c r="BQ89" i="3"/>
  <c r="CH89" i="3"/>
  <c r="H90" i="3"/>
  <c r="I90" i="3"/>
  <c r="J90" i="3"/>
  <c r="K90" i="3"/>
  <c r="L90" i="3"/>
  <c r="M90" i="3"/>
  <c r="N90" i="3"/>
  <c r="O90" i="3"/>
  <c r="P90" i="3"/>
  <c r="Q90" i="3"/>
  <c r="AI90" i="3"/>
  <c r="AZ90" i="3"/>
  <c r="F90" i="3"/>
  <c r="BQ90" i="3"/>
  <c r="CH90" i="3"/>
  <c r="H91" i="3"/>
  <c r="I91" i="3"/>
  <c r="J91" i="3"/>
  <c r="K91" i="3"/>
  <c r="L91" i="3"/>
  <c r="M91" i="3"/>
  <c r="N91" i="3"/>
  <c r="O91" i="3"/>
  <c r="P91" i="3"/>
  <c r="Q91" i="3"/>
  <c r="AI91" i="3"/>
  <c r="AZ91" i="3"/>
  <c r="F91" i="3"/>
  <c r="BQ91" i="3"/>
  <c r="CH91" i="3"/>
  <c r="H92" i="3"/>
  <c r="I92" i="3"/>
  <c r="J92" i="3"/>
  <c r="K92" i="3"/>
  <c r="L92" i="3"/>
  <c r="M92" i="3"/>
  <c r="N92" i="3"/>
  <c r="O92" i="3"/>
  <c r="P92" i="3"/>
  <c r="Q92" i="3"/>
  <c r="AI92" i="3"/>
  <c r="AZ92" i="3"/>
  <c r="F92" i="3"/>
  <c r="BQ92" i="3"/>
  <c r="CH92" i="3"/>
  <c r="H93" i="3"/>
  <c r="I93" i="3"/>
  <c r="J93" i="3"/>
  <c r="K93" i="3"/>
  <c r="L93" i="3"/>
  <c r="M93" i="3"/>
  <c r="N93" i="3"/>
  <c r="O93" i="3"/>
  <c r="P93" i="3"/>
  <c r="Q93" i="3"/>
  <c r="AI93" i="3"/>
  <c r="AZ93" i="3"/>
  <c r="F93" i="3"/>
  <c r="BQ93" i="3"/>
  <c r="CH93" i="3"/>
  <c r="H95" i="3"/>
  <c r="I95" i="3"/>
  <c r="J95" i="3"/>
  <c r="K95" i="3"/>
  <c r="K96" i="3"/>
  <c r="L95" i="3"/>
  <c r="M95" i="3"/>
  <c r="M96" i="3"/>
  <c r="N95" i="3"/>
  <c r="O95" i="3"/>
  <c r="P95" i="3"/>
  <c r="P96" i="3"/>
  <c r="Q95" i="3"/>
  <c r="AI95" i="3"/>
  <c r="AZ95" i="3"/>
  <c r="F95" i="3"/>
  <c r="F96" i="3"/>
  <c r="BQ95" i="3"/>
  <c r="CH95" i="3"/>
  <c r="CH96" i="3"/>
  <c r="H96" i="3"/>
  <c r="I96" i="3"/>
  <c r="J96" i="3"/>
  <c r="L96" i="3"/>
  <c r="N96" i="3"/>
  <c r="O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G100" i="3"/>
  <c r="G98" i="3"/>
  <c r="G99" i="3"/>
  <c r="I98" i="3"/>
  <c r="H98" i="3"/>
  <c r="H99" i="3"/>
  <c r="J98" i="3"/>
  <c r="K98" i="3"/>
  <c r="L98" i="3"/>
  <c r="L99" i="3"/>
  <c r="M98" i="3"/>
  <c r="N98" i="3"/>
  <c r="O98" i="3"/>
  <c r="O99" i="3"/>
  <c r="Q98" i="3"/>
  <c r="AI98" i="3"/>
  <c r="F98" i="3"/>
  <c r="F99" i="3"/>
  <c r="AZ98" i="3"/>
  <c r="BQ98" i="3"/>
  <c r="BQ99" i="3"/>
  <c r="CH98" i="3"/>
  <c r="CH99" i="3"/>
  <c r="I99" i="3"/>
  <c r="J99" i="3"/>
  <c r="K99" i="3"/>
  <c r="M99" i="3"/>
  <c r="N99" i="3"/>
  <c r="Q99" i="3"/>
  <c r="R99" i="3"/>
  <c r="R100" i="3"/>
  <c r="S99" i="3"/>
  <c r="T99" i="3"/>
  <c r="T100" i="3"/>
  <c r="U99" i="3"/>
  <c r="U100" i="3"/>
  <c r="V99" i="3"/>
  <c r="W99" i="3"/>
  <c r="W100" i="3"/>
  <c r="X99" i="3"/>
  <c r="Y99" i="3"/>
  <c r="Z99" i="3"/>
  <c r="AA99" i="3"/>
  <c r="AB99" i="3"/>
  <c r="AB100" i="3"/>
  <c r="AC99" i="3"/>
  <c r="AD99" i="3"/>
  <c r="AE99" i="3"/>
  <c r="AE100" i="3"/>
  <c r="AF99" i="3"/>
  <c r="AG99" i="3"/>
  <c r="AH99" i="3"/>
  <c r="AJ99" i="3"/>
  <c r="AJ100" i="3"/>
  <c r="AK99" i="3"/>
  <c r="AK100" i="3"/>
  <c r="AL99" i="3"/>
  <c r="AM99" i="3"/>
  <c r="AM100" i="3"/>
  <c r="AN99" i="3"/>
  <c r="AO99" i="3"/>
  <c r="AP99" i="3"/>
  <c r="AP100" i="3"/>
  <c r="AQ99" i="3"/>
  <c r="AR99" i="3"/>
  <c r="AR100" i="3"/>
  <c r="AS99" i="3"/>
  <c r="AS100" i="3"/>
  <c r="AT99" i="3"/>
  <c r="AU99" i="3"/>
  <c r="AU100" i="3"/>
  <c r="AV99" i="3"/>
  <c r="AW99" i="3"/>
  <c r="AX99" i="3"/>
  <c r="AX100" i="3"/>
  <c r="AY99" i="3"/>
  <c r="AZ99" i="3"/>
  <c r="BA99" i="3"/>
  <c r="BA100" i="3"/>
  <c r="BB99" i="3"/>
  <c r="BC99" i="3"/>
  <c r="BC100" i="3"/>
  <c r="BD99" i="3"/>
  <c r="BE99" i="3"/>
  <c r="BF99" i="3"/>
  <c r="BF100" i="3"/>
  <c r="BG99" i="3"/>
  <c r="BH99" i="3"/>
  <c r="BH100" i="3"/>
  <c r="BI99" i="3"/>
  <c r="BI100" i="3"/>
  <c r="BJ99" i="3"/>
  <c r="BK99" i="3"/>
  <c r="BK100" i="3"/>
  <c r="BL99" i="3"/>
  <c r="BM99" i="3"/>
  <c r="BN99" i="3"/>
  <c r="BN100" i="3"/>
  <c r="BO99" i="3"/>
  <c r="BP99" i="3"/>
  <c r="BP100" i="3"/>
  <c r="BR99" i="3"/>
  <c r="BS99" i="3"/>
  <c r="BS100" i="3"/>
  <c r="BT99" i="3"/>
  <c r="BU99" i="3"/>
  <c r="BV99" i="3"/>
  <c r="BV100" i="3"/>
  <c r="BW99" i="3"/>
  <c r="BX99" i="3"/>
  <c r="BX100" i="3"/>
  <c r="BY99" i="3"/>
  <c r="BY100" i="3"/>
  <c r="BZ99" i="3"/>
  <c r="CA99" i="3"/>
  <c r="CA100" i="3"/>
  <c r="CB99" i="3"/>
  <c r="CC99" i="3"/>
  <c r="CD99" i="3"/>
  <c r="CD100" i="3"/>
  <c r="CE99" i="3"/>
  <c r="CF99" i="3"/>
  <c r="CF100" i="3"/>
  <c r="CG99" i="3"/>
  <c r="S100" i="3"/>
  <c r="V100" i="3"/>
  <c r="X100" i="3"/>
  <c r="Y100" i="3"/>
  <c r="AA100" i="3"/>
  <c r="AD100" i="3"/>
  <c r="AF100" i="3"/>
  <c r="AG100" i="3"/>
  <c r="AL100" i="3"/>
  <c r="AN100" i="3"/>
  <c r="AO100" i="3"/>
  <c r="AT100" i="3"/>
  <c r="AV100" i="3"/>
  <c r="AW100" i="3"/>
  <c r="BB100" i="3"/>
  <c r="BD100" i="3"/>
  <c r="BE100" i="3"/>
  <c r="BG100" i="3"/>
  <c r="BJ100" i="3"/>
  <c r="BL100" i="3"/>
  <c r="BM100" i="3"/>
  <c r="BO100" i="3"/>
  <c r="BR100" i="3"/>
  <c r="BT100" i="3"/>
  <c r="BU100" i="3"/>
  <c r="BW100" i="3"/>
  <c r="BZ100" i="3"/>
  <c r="CB100" i="3"/>
  <c r="CC100" i="3"/>
  <c r="CE100" i="3"/>
  <c r="G74" i="3"/>
  <c r="AI99" i="3"/>
  <c r="AZ96" i="3"/>
  <c r="P83" i="3"/>
  <c r="H83" i="3"/>
  <c r="F82" i="3"/>
  <c r="P79" i="3"/>
  <c r="H79" i="3"/>
  <c r="F78" i="3"/>
  <c r="P75" i="3"/>
  <c r="H75" i="3"/>
  <c r="P71" i="3"/>
  <c r="H71" i="3"/>
  <c r="P67" i="3"/>
  <c r="H67" i="3"/>
  <c r="F66" i="3"/>
  <c r="G64" i="3"/>
  <c r="P61" i="3"/>
  <c r="H61" i="3"/>
  <c r="G56" i="3"/>
  <c r="H56" i="3"/>
  <c r="G43" i="3"/>
  <c r="F39" i="3"/>
  <c r="G39" i="3"/>
  <c r="P39" i="3"/>
  <c r="H38" i="3"/>
  <c r="O54" i="3"/>
  <c r="O100" i="3"/>
  <c r="G36" i="3"/>
  <c r="H24" i="3"/>
  <c r="CH27" i="3"/>
  <c r="CH100" i="3"/>
  <c r="H80" i="2"/>
  <c r="H72" i="2"/>
  <c r="P67" i="2"/>
  <c r="F67" i="2"/>
  <c r="G67" i="2"/>
  <c r="R117" i="1"/>
  <c r="H37" i="3"/>
  <c r="I54" i="3"/>
  <c r="I100" i="3"/>
  <c r="G71" i="3"/>
  <c r="G67" i="3"/>
  <c r="P64" i="3"/>
  <c r="H64" i="3"/>
  <c r="F61" i="3"/>
  <c r="P51" i="3"/>
  <c r="G49" i="3"/>
  <c r="F47" i="3"/>
  <c r="F45" i="3"/>
  <c r="G42" i="3"/>
  <c r="L42" i="3"/>
  <c r="L54" i="3"/>
  <c r="AQ54" i="3"/>
  <c r="AQ100" i="3"/>
  <c r="CH94" i="2"/>
  <c r="H89" i="2"/>
  <c r="H90" i="2"/>
  <c r="G108" i="1"/>
  <c r="P108" i="1"/>
  <c r="G100" i="1"/>
  <c r="P100" i="1"/>
  <c r="G92" i="1"/>
  <c r="P92" i="1"/>
  <c r="F66" i="1"/>
  <c r="G66" i="1"/>
  <c r="P66" i="1"/>
  <c r="P84" i="3"/>
  <c r="H84" i="3"/>
  <c r="F83" i="3"/>
  <c r="P80" i="3"/>
  <c r="H80" i="3"/>
  <c r="F79" i="3"/>
  <c r="P76" i="3"/>
  <c r="H76" i="3"/>
  <c r="F75" i="3"/>
  <c r="P72" i="3"/>
  <c r="H72" i="3"/>
  <c r="P68" i="3"/>
  <c r="H68" i="3"/>
  <c r="F64" i="3"/>
  <c r="G62" i="3"/>
  <c r="P59" i="3"/>
  <c r="H59" i="3"/>
  <c r="AZ54" i="3"/>
  <c r="F41" i="3"/>
  <c r="G41" i="3"/>
  <c r="P41" i="3"/>
  <c r="F32" i="3"/>
  <c r="H32" i="3"/>
  <c r="F30" i="3"/>
  <c r="H30" i="3"/>
  <c r="H22" i="3"/>
  <c r="P18" i="3"/>
  <c r="AI27" i="3"/>
  <c r="H86" i="2"/>
  <c r="H78" i="2"/>
  <c r="H70" i="2"/>
  <c r="P98" i="3"/>
  <c r="P99" i="3"/>
  <c r="G84" i="3"/>
  <c r="G80" i="3"/>
  <c r="G76" i="3"/>
  <c r="G65" i="3"/>
  <c r="P62" i="3"/>
  <c r="H62" i="3"/>
  <c r="F59" i="3"/>
  <c r="F52" i="3"/>
  <c r="G52" i="3"/>
  <c r="F50" i="3"/>
  <c r="G50" i="3"/>
  <c r="H42" i="3"/>
  <c r="F42" i="3"/>
  <c r="P38" i="3"/>
  <c r="J54" i="3"/>
  <c r="J100" i="3"/>
  <c r="P25" i="3"/>
  <c r="H25" i="3"/>
  <c r="L18" i="3"/>
  <c r="H18" i="3"/>
  <c r="F18" i="3"/>
  <c r="G18" i="3"/>
  <c r="Z27" i="3"/>
  <c r="Z100" i="3"/>
  <c r="L27" i="3"/>
  <c r="L100" i="3"/>
  <c r="H81" i="2"/>
  <c r="H73" i="2"/>
  <c r="P115" i="1"/>
  <c r="P116" i="1"/>
  <c r="F115" i="1"/>
  <c r="F116" i="1"/>
  <c r="G115" i="1"/>
  <c r="G116" i="1"/>
  <c r="AI116" i="1"/>
  <c r="H115" i="1"/>
  <c r="H116" i="1"/>
  <c r="I116" i="1"/>
  <c r="K94" i="2"/>
  <c r="G95" i="3"/>
  <c r="G96" i="3"/>
  <c r="G93" i="3"/>
  <c r="G92" i="3"/>
  <c r="G91" i="3"/>
  <c r="G90" i="3"/>
  <c r="G81" i="3"/>
  <c r="G77" i="3"/>
  <c r="G63" i="3"/>
  <c r="P60" i="3"/>
  <c r="H60" i="3"/>
  <c r="H52" i="3"/>
  <c r="H50" i="3"/>
  <c r="H48" i="3"/>
  <c r="F46" i="3"/>
  <c r="H46" i="3"/>
  <c r="F44" i="3"/>
  <c r="H44" i="3"/>
  <c r="F38" i="3"/>
  <c r="F37" i="3"/>
  <c r="G37" i="3"/>
  <c r="P37" i="3"/>
  <c r="AI54" i="3"/>
  <c r="H23" i="3"/>
  <c r="F17" i="3"/>
  <c r="F27" i="3"/>
  <c r="G17" i="3"/>
  <c r="AZ27" i="3"/>
  <c r="AZ100" i="3"/>
  <c r="H79" i="2"/>
  <c r="H71" i="2"/>
  <c r="BQ34" i="3"/>
  <c r="P82" i="3"/>
  <c r="H82" i="3"/>
  <c r="F81" i="3"/>
  <c r="P78" i="3"/>
  <c r="H78" i="3"/>
  <c r="F77" i="3"/>
  <c r="P74" i="3"/>
  <c r="H74" i="3"/>
  <c r="P70" i="3"/>
  <c r="H70" i="3"/>
  <c r="P66" i="3"/>
  <c r="H66" i="3"/>
  <c r="P63" i="3"/>
  <c r="H63" i="3"/>
  <c r="F60" i="3"/>
  <c r="K54" i="3"/>
  <c r="K100" i="3"/>
  <c r="F33" i="3"/>
  <c r="F31" i="3"/>
  <c r="F29" i="3"/>
  <c r="F34" i="3"/>
  <c r="H34" i="3"/>
  <c r="H87" i="2"/>
  <c r="H58" i="3"/>
  <c r="F51" i="3"/>
  <c r="G51" i="3"/>
  <c r="BQ54" i="3"/>
  <c r="H40" i="3"/>
  <c r="H54" i="3"/>
  <c r="P49" i="2"/>
  <c r="F49" i="2"/>
  <c r="G49" i="2"/>
  <c r="AY54" i="3"/>
  <c r="AY100" i="3"/>
  <c r="P43" i="3"/>
  <c r="AI34" i="3"/>
  <c r="BQ90" i="2"/>
  <c r="H46" i="2"/>
  <c r="G19" i="2"/>
  <c r="F19" i="2"/>
  <c r="P19" i="2"/>
  <c r="H19" i="2"/>
  <c r="AZ27" i="2"/>
  <c r="AZ94" i="2"/>
  <c r="G17" i="2"/>
  <c r="P17" i="2"/>
  <c r="H75" i="1"/>
  <c r="F58" i="1"/>
  <c r="G58" i="1"/>
  <c r="P58" i="1"/>
  <c r="G43" i="1"/>
  <c r="F43" i="1"/>
  <c r="Q18" i="3"/>
  <c r="Q27" i="3"/>
  <c r="Q100" i="3"/>
  <c r="P68" i="2"/>
  <c r="H68" i="2"/>
  <c r="P64" i="2"/>
  <c r="P47" i="2"/>
  <c r="F47" i="2"/>
  <c r="F46" i="2"/>
  <c r="F40" i="2"/>
  <c r="S50" i="2"/>
  <c r="S94" i="2"/>
  <c r="G40" i="2"/>
  <c r="I40" i="2"/>
  <c r="H40" i="2"/>
  <c r="L50" i="2"/>
  <c r="H17" i="2"/>
  <c r="F106" i="1"/>
  <c r="G106" i="1"/>
  <c r="P106" i="1"/>
  <c r="F98" i="1"/>
  <c r="G98" i="1"/>
  <c r="P98" i="1"/>
  <c r="F90" i="1"/>
  <c r="G90" i="1"/>
  <c r="P90" i="1"/>
  <c r="G52" i="1"/>
  <c r="P52" i="1"/>
  <c r="P58" i="3"/>
  <c r="P57" i="3"/>
  <c r="P56" i="3"/>
  <c r="P36" i="3"/>
  <c r="AH27" i="3"/>
  <c r="AH100" i="3"/>
  <c r="H17" i="3"/>
  <c r="G68" i="2"/>
  <c r="G64" i="2"/>
  <c r="G47" i="2"/>
  <c r="I34" i="2"/>
  <c r="H30" i="2"/>
  <c r="H34" i="2"/>
  <c r="P25" i="2"/>
  <c r="F25" i="2"/>
  <c r="G25" i="2"/>
  <c r="H67" i="1"/>
  <c r="P49" i="3"/>
  <c r="P48" i="3"/>
  <c r="P47" i="3"/>
  <c r="P46" i="3"/>
  <c r="P45" i="3"/>
  <c r="P44" i="3"/>
  <c r="P33" i="3"/>
  <c r="P32" i="3"/>
  <c r="P31" i="3"/>
  <c r="P30" i="3"/>
  <c r="P29" i="3"/>
  <c r="P69" i="2"/>
  <c r="H69" i="2"/>
  <c r="F68" i="2"/>
  <c r="P65" i="2"/>
  <c r="H65" i="2"/>
  <c r="G45" i="2"/>
  <c r="L45" i="2"/>
  <c r="L44" i="2"/>
  <c r="AQ50" i="2"/>
  <c r="AQ94" i="2"/>
  <c r="F33" i="2"/>
  <c r="P33" i="2"/>
  <c r="F82" i="1"/>
  <c r="G82" i="1"/>
  <c r="P82" i="1"/>
  <c r="H59" i="1"/>
  <c r="G47" i="3"/>
  <c r="G46" i="3"/>
  <c r="G45" i="3"/>
  <c r="G44" i="3"/>
  <c r="Q42" i="3"/>
  <c r="Q54" i="3"/>
  <c r="G33" i="3"/>
  <c r="G32" i="3"/>
  <c r="G31" i="3"/>
  <c r="G30" i="3"/>
  <c r="G29" i="3"/>
  <c r="G34" i="3"/>
  <c r="P24" i="3"/>
  <c r="P23" i="3"/>
  <c r="P22" i="3"/>
  <c r="P21" i="3"/>
  <c r="P27" i="3"/>
  <c r="P92" i="2"/>
  <c r="P93" i="2"/>
  <c r="G69" i="2"/>
  <c r="G65" i="2"/>
  <c r="P48" i="2"/>
  <c r="F48" i="2"/>
  <c r="H37" i="2"/>
  <c r="H50" i="2"/>
  <c r="M27" i="2"/>
  <c r="M94" i="2"/>
  <c r="AI18" i="2"/>
  <c r="G18" i="2"/>
  <c r="AH27" i="2"/>
  <c r="AH94" i="2"/>
  <c r="Q18" i="2"/>
  <c r="Q27" i="2"/>
  <c r="G107" i="1"/>
  <c r="P107" i="1"/>
  <c r="H99" i="1"/>
  <c r="H91" i="1"/>
  <c r="H63" i="1"/>
  <c r="G21" i="3"/>
  <c r="P79" i="2"/>
  <c r="P78" i="2"/>
  <c r="P77" i="2"/>
  <c r="P76" i="2"/>
  <c r="P75" i="2"/>
  <c r="P74" i="2"/>
  <c r="P73" i="2"/>
  <c r="P72" i="2"/>
  <c r="P71" i="2"/>
  <c r="P70" i="2"/>
  <c r="F69" i="2"/>
  <c r="P66" i="2"/>
  <c r="H66" i="2"/>
  <c r="F65" i="2"/>
  <c r="H62" i="2"/>
  <c r="H58" i="2"/>
  <c r="H54" i="2"/>
  <c r="H44" i="2"/>
  <c r="P21" i="2"/>
  <c r="F21" i="2"/>
  <c r="G21" i="2"/>
  <c r="H21" i="2"/>
  <c r="I27" i="2"/>
  <c r="F74" i="1"/>
  <c r="G74" i="1"/>
  <c r="P74" i="1"/>
  <c r="H55" i="1"/>
  <c r="G66" i="2"/>
  <c r="P45" i="2"/>
  <c r="H45" i="2"/>
  <c r="F44" i="2"/>
  <c r="G44" i="2"/>
  <c r="P44" i="2"/>
  <c r="G31" i="2"/>
  <c r="F31" i="2"/>
  <c r="F34" i="2"/>
  <c r="P31" i="2"/>
  <c r="H31" i="2"/>
  <c r="H112" i="1"/>
  <c r="H113" i="1"/>
  <c r="H103" i="1"/>
  <c r="H95" i="1"/>
  <c r="H87" i="1"/>
  <c r="G83" i="1"/>
  <c r="P83" i="1"/>
  <c r="O53" i="1"/>
  <c r="R53" i="1"/>
  <c r="W117" i="1"/>
  <c r="AL50" i="2"/>
  <c r="AL94" i="2"/>
  <c r="P39" i="2"/>
  <c r="G38" i="2"/>
  <c r="BQ34" i="2"/>
  <c r="BQ94" i="2"/>
  <c r="P30" i="2"/>
  <c r="P34" i="2"/>
  <c r="F18" i="2"/>
  <c r="F17" i="2"/>
  <c r="F107" i="1"/>
  <c r="P105" i="1"/>
  <c r="F99" i="1"/>
  <c r="P97" i="1"/>
  <c r="F91" i="1"/>
  <c r="P89" i="1"/>
  <c r="F83" i="1"/>
  <c r="P81" i="1"/>
  <c r="F75" i="1"/>
  <c r="P73" i="1"/>
  <c r="F67" i="1"/>
  <c r="P65" i="1"/>
  <c r="F59" i="1"/>
  <c r="P57" i="1"/>
  <c r="F52" i="1"/>
  <c r="H36" i="1"/>
  <c r="CE117" i="1"/>
  <c r="BW117" i="1"/>
  <c r="AE117" i="1"/>
  <c r="K117" i="1"/>
  <c r="BQ50" i="2"/>
  <c r="Q44" i="2"/>
  <c r="Q50" i="2"/>
  <c r="G41" i="2"/>
  <c r="G33" i="2"/>
  <c r="P26" i="2"/>
  <c r="H26" i="2"/>
  <c r="P22" i="2"/>
  <c r="H22" i="2"/>
  <c r="F108" i="1"/>
  <c r="F100" i="1"/>
  <c r="F92" i="1"/>
  <c r="F76" i="1"/>
  <c r="F68" i="1"/>
  <c r="F60" i="1"/>
  <c r="G57" i="1"/>
  <c r="J41" i="1"/>
  <c r="J53" i="1"/>
  <c r="J117" i="1"/>
  <c r="BC53" i="1"/>
  <c r="BQ53" i="1"/>
  <c r="BQ117" i="1"/>
  <c r="H33" i="1"/>
  <c r="H29" i="1"/>
  <c r="H34" i="1"/>
  <c r="AZ50" i="2"/>
  <c r="F43" i="2"/>
  <c r="F36" i="2"/>
  <c r="P32" i="2"/>
  <c r="G26" i="2"/>
  <c r="G22" i="2"/>
  <c r="F109" i="1"/>
  <c r="F101" i="1"/>
  <c r="P99" i="1"/>
  <c r="F93" i="1"/>
  <c r="P91" i="1"/>
  <c r="F85" i="1"/>
  <c r="F77" i="1"/>
  <c r="P75" i="1"/>
  <c r="F69" i="1"/>
  <c r="P67" i="1"/>
  <c r="F61" i="1"/>
  <c r="P59" i="1"/>
  <c r="P34" i="1"/>
  <c r="AU117" i="1"/>
  <c r="AM117" i="1"/>
  <c r="AI50" i="2"/>
  <c r="H23" i="2"/>
  <c r="G59" i="1"/>
  <c r="H46" i="1"/>
  <c r="AL53" i="1"/>
  <c r="AL117" i="1"/>
  <c r="F39" i="1"/>
  <c r="H37" i="1"/>
  <c r="N53" i="1"/>
  <c r="N117" i="1"/>
  <c r="H30" i="1"/>
  <c r="BK117" i="1"/>
  <c r="BC117" i="1"/>
  <c r="F49" i="1"/>
  <c r="G49" i="1"/>
  <c r="I49" i="1"/>
  <c r="H49" i="1"/>
  <c r="H47" i="1"/>
  <c r="G46" i="1"/>
  <c r="P46" i="1"/>
  <c r="P45" i="1"/>
  <c r="P43" i="1"/>
  <c r="H41" i="1"/>
  <c r="G38" i="1"/>
  <c r="G53" i="1"/>
  <c r="AP53" i="1"/>
  <c r="AP117" i="1"/>
  <c r="AZ38" i="1"/>
  <c r="M53" i="1"/>
  <c r="M117" i="1"/>
  <c r="CA117" i="1"/>
  <c r="BS117" i="1"/>
  <c r="AA117" i="1"/>
  <c r="O27" i="1"/>
  <c r="O117" i="1"/>
  <c r="I27" i="1"/>
  <c r="I50" i="2"/>
  <c r="AZ46" i="2"/>
  <c r="G46" i="2"/>
  <c r="G43" i="2"/>
  <c r="F39" i="2"/>
  <c r="P36" i="2"/>
  <c r="G29" i="2"/>
  <c r="AI34" i="2"/>
  <c r="P24" i="2"/>
  <c r="H24" i="2"/>
  <c r="F23" i="2"/>
  <c r="J113" i="1"/>
  <c r="F104" i="1"/>
  <c r="F96" i="1"/>
  <c r="F88" i="1"/>
  <c r="F80" i="1"/>
  <c r="F72" i="1"/>
  <c r="F64" i="1"/>
  <c r="F56" i="1"/>
  <c r="AJ53" i="1"/>
  <c r="AJ117" i="1"/>
  <c r="G51" i="1"/>
  <c r="P47" i="1"/>
  <c r="F46" i="1"/>
  <c r="H45" i="1"/>
  <c r="F44" i="1"/>
  <c r="G44" i="1"/>
  <c r="P44" i="1"/>
  <c r="H43" i="1"/>
  <c r="G41" i="1"/>
  <c r="F40" i="1"/>
  <c r="G40" i="1"/>
  <c r="P40" i="1"/>
  <c r="CH53" i="1"/>
  <c r="CH117" i="1"/>
  <c r="AI27" i="1"/>
  <c r="P20" i="1"/>
  <c r="F41" i="2"/>
  <c r="P37" i="2"/>
  <c r="G36" i="2"/>
  <c r="G30" i="2"/>
  <c r="G24" i="2"/>
  <c r="L27" i="2"/>
  <c r="L94" i="2"/>
  <c r="P112" i="1"/>
  <c r="P113" i="1"/>
  <c r="F105" i="1"/>
  <c r="P103" i="1"/>
  <c r="F97" i="1"/>
  <c r="P95" i="1"/>
  <c r="F89" i="1"/>
  <c r="P87" i="1"/>
  <c r="F81" i="1"/>
  <c r="P79" i="1"/>
  <c r="F73" i="1"/>
  <c r="P71" i="1"/>
  <c r="F65" i="1"/>
  <c r="P63" i="1"/>
  <c r="P55" i="1"/>
  <c r="F51" i="1"/>
  <c r="F42" i="1"/>
  <c r="G42" i="1"/>
  <c r="I42" i="1"/>
  <c r="P38" i="1"/>
  <c r="H38" i="1"/>
  <c r="AY117" i="1"/>
  <c r="AQ117" i="1"/>
  <c r="F20" i="1"/>
  <c r="F27" i="1"/>
  <c r="S27" i="1"/>
  <c r="S117" i="1"/>
  <c r="G20" i="1"/>
  <c r="I20" i="1"/>
  <c r="H20" i="1"/>
  <c r="G50" i="1"/>
  <c r="P48" i="1"/>
  <c r="G39" i="1"/>
  <c r="L18" i="1"/>
  <c r="L27" i="1"/>
  <c r="L117" i="1"/>
  <c r="Q40" i="1"/>
  <c r="Q53" i="1"/>
  <c r="Q117" i="1"/>
  <c r="P19" i="1"/>
  <c r="P27" i="1"/>
  <c r="H19" i="1"/>
  <c r="AI34" i="1"/>
  <c r="AZ27" i="1"/>
  <c r="G19" i="1"/>
  <c r="P37" i="1"/>
  <c r="P36" i="1"/>
  <c r="H17" i="1"/>
  <c r="G18" i="1"/>
  <c r="G27" i="1"/>
  <c r="P53" i="1"/>
  <c r="H27" i="2"/>
  <c r="H94" i="2"/>
  <c r="P46" i="2"/>
  <c r="P50" i="2"/>
  <c r="H27" i="3"/>
  <c r="H100" i="3"/>
  <c r="P54" i="3"/>
  <c r="G50" i="2"/>
  <c r="BQ100" i="3"/>
  <c r="G54" i="3"/>
  <c r="G34" i="2"/>
  <c r="Q94" i="2"/>
  <c r="P34" i="3"/>
  <c r="P100" i="3"/>
  <c r="AI100" i="3"/>
  <c r="F27" i="2"/>
  <c r="F94" i="2"/>
  <c r="I94" i="2"/>
  <c r="P18" i="2"/>
  <c r="P27" i="2"/>
  <c r="P94" i="2"/>
  <c r="AI27" i="2"/>
  <c r="AI94" i="2"/>
  <c r="F54" i="3"/>
  <c r="F100" i="3"/>
  <c r="H42" i="1"/>
  <c r="H53" i="1"/>
  <c r="I53" i="1"/>
  <c r="F38" i="1"/>
  <c r="F53" i="1"/>
  <c r="F117" i="1"/>
  <c r="AZ53" i="1"/>
  <c r="I117" i="1"/>
  <c r="AZ117" i="1"/>
  <c r="G117" i="1"/>
  <c r="P117" i="1"/>
  <c r="AI117" i="1"/>
  <c r="F50" i="2"/>
  <c r="H18" i="1"/>
  <c r="H27" i="1"/>
  <c r="H117" i="1"/>
  <c r="G27" i="2"/>
  <c r="G27" i="3"/>
  <c r="G100" i="3"/>
  <c r="G94" i="2"/>
  <c r="G38" i="4"/>
  <c r="F38" i="4"/>
  <c r="BC67" i="4"/>
  <c r="BC131" i="4"/>
  <c r="F63" i="4"/>
  <c r="G63" i="4"/>
  <c r="P63" i="4"/>
  <c r="Q53" i="4"/>
  <c r="Q67" i="4"/>
  <c r="BP67" i="4"/>
  <c r="BP131" i="4"/>
  <c r="F53" i="4"/>
  <c r="P28" i="4"/>
  <c r="F77" i="5"/>
  <c r="G77" i="5"/>
  <c r="G42" i="4"/>
  <c r="F42" i="4"/>
  <c r="G34" i="4"/>
  <c r="P34" i="4"/>
  <c r="F34" i="4"/>
  <c r="L53" i="4"/>
  <c r="H53" i="4"/>
  <c r="BH67" i="4"/>
  <c r="BH131" i="4"/>
  <c r="F19" i="4"/>
  <c r="G19" i="4"/>
  <c r="P19" i="4"/>
  <c r="AI28" i="4"/>
  <c r="G55" i="5"/>
  <c r="F55" i="5"/>
  <c r="J55" i="5"/>
  <c r="BC64" i="5"/>
  <c r="BC108" i="5"/>
  <c r="G47" i="5"/>
  <c r="F47" i="5"/>
  <c r="G36" i="4"/>
  <c r="F36" i="4"/>
  <c r="G62" i="4"/>
  <c r="F60" i="4"/>
  <c r="G60" i="4"/>
  <c r="H57" i="4"/>
  <c r="G51" i="4"/>
  <c r="H51" i="4"/>
  <c r="M67" i="4"/>
  <c r="M131" i="4"/>
  <c r="H44" i="4"/>
  <c r="H42" i="4"/>
  <c r="H40" i="4"/>
  <c r="H38" i="4"/>
  <c r="H36" i="4"/>
  <c r="H48" i="4"/>
  <c r="F18" i="4"/>
  <c r="G18" i="4"/>
  <c r="P62" i="5"/>
  <c r="F62" i="5"/>
  <c r="G62" i="5"/>
  <c r="P57" i="5"/>
  <c r="F57" i="5"/>
  <c r="G40" i="4"/>
  <c r="F40" i="4"/>
  <c r="G32" i="4"/>
  <c r="P32" i="4"/>
  <c r="F32" i="4"/>
  <c r="F61" i="4"/>
  <c r="P59" i="4"/>
  <c r="G59" i="4"/>
  <c r="F58" i="4"/>
  <c r="G58" i="4"/>
  <c r="F56" i="4"/>
  <c r="G56" i="4"/>
  <c r="G55" i="4"/>
  <c r="BG67" i="4"/>
  <c r="BG131" i="4"/>
  <c r="L67" i="4"/>
  <c r="P46" i="4"/>
  <c r="H46" i="4"/>
  <c r="P44" i="4"/>
  <c r="P42" i="4"/>
  <c r="P40" i="4"/>
  <c r="P38" i="4"/>
  <c r="P36" i="4"/>
  <c r="H18" i="4"/>
  <c r="CA108" i="5"/>
  <c r="BS108" i="5"/>
  <c r="BJ108" i="5"/>
  <c r="BB108" i="5"/>
  <c r="K48" i="5"/>
  <c r="K108" i="5"/>
  <c r="G44" i="4"/>
  <c r="F44" i="4"/>
  <c r="BQ54" i="6"/>
  <c r="P54" i="6"/>
  <c r="F54" i="6"/>
  <c r="BG68" i="6"/>
  <c r="BG113" i="6"/>
  <c r="BR67" i="4"/>
  <c r="BR131" i="4"/>
  <c r="F62" i="4"/>
  <c r="F59" i="4"/>
  <c r="P57" i="4"/>
  <c r="G57" i="4"/>
  <c r="P55" i="4"/>
  <c r="F55" i="4"/>
  <c r="F54" i="4"/>
  <c r="G54" i="4"/>
  <c r="P54" i="4"/>
  <c r="J67" i="4"/>
  <c r="J131" i="4"/>
  <c r="I52" i="4"/>
  <c r="BA67" i="4"/>
  <c r="BA131" i="4"/>
  <c r="K67" i="4"/>
  <c r="H27" i="4"/>
  <c r="G69" i="5"/>
  <c r="P69" i="5"/>
  <c r="F69" i="5"/>
  <c r="L64" i="5"/>
  <c r="L108" i="5"/>
  <c r="H59" i="5"/>
  <c r="N64" i="5"/>
  <c r="N108" i="5"/>
  <c r="F73" i="5"/>
  <c r="G73" i="5"/>
  <c r="H63" i="4"/>
  <c r="P60" i="4"/>
  <c r="R67" i="4"/>
  <c r="R131" i="4"/>
  <c r="H54" i="4"/>
  <c r="F50" i="4"/>
  <c r="AZ67" i="4"/>
  <c r="G47" i="4"/>
  <c r="F47" i="4"/>
  <c r="G45" i="4"/>
  <c r="F45" i="4"/>
  <c r="G43" i="4"/>
  <c r="F43" i="4"/>
  <c r="G41" i="4"/>
  <c r="F41" i="4"/>
  <c r="G39" i="4"/>
  <c r="F39" i="4"/>
  <c r="G37" i="4"/>
  <c r="F37" i="4"/>
  <c r="G35" i="4"/>
  <c r="F35" i="4"/>
  <c r="G33" i="4"/>
  <c r="P33" i="4"/>
  <c r="F33" i="4"/>
  <c r="G31" i="4"/>
  <c r="P31" i="4"/>
  <c r="F31" i="4"/>
  <c r="CH28" i="4"/>
  <c r="CH131" i="4"/>
  <c r="P21" i="4"/>
  <c r="K28" i="4"/>
  <c r="K131" i="4"/>
  <c r="G53" i="5"/>
  <c r="P53" i="5"/>
  <c r="F53" i="5"/>
  <c r="G46" i="4"/>
  <c r="F46" i="4"/>
  <c r="G30" i="4"/>
  <c r="P30" i="4"/>
  <c r="F30" i="4"/>
  <c r="P58" i="4"/>
  <c r="P56" i="4"/>
  <c r="G53" i="4"/>
  <c r="AI67" i="4"/>
  <c r="G50" i="4"/>
  <c r="H50" i="4"/>
  <c r="H45" i="4"/>
  <c r="H43" i="4"/>
  <c r="H41" i="4"/>
  <c r="H39" i="4"/>
  <c r="H37" i="4"/>
  <c r="F17" i="4"/>
  <c r="F28" i="4"/>
  <c r="G17" i="4"/>
  <c r="G28" i="4"/>
  <c r="AZ28" i="4"/>
  <c r="AZ131" i="4"/>
  <c r="P106" i="5"/>
  <c r="P107" i="5"/>
  <c r="CH107" i="5"/>
  <c r="CH108" i="5"/>
  <c r="AZ54" i="5"/>
  <c r="AZ64" i="5"/>
  <c r="AP64" i="5"/>
  <c r="AP108" i="5"/>
  <c r="G26" i="5"/>
  <c r="P26" i="5"/>
  <c r="F26" i="5"/>
  <c r="G24" i="5"/>
  <c r="P24" i="5"/>
  <c r="F24" i="5"/>
  <c r="G22" i="5"/>
  <c r="P22" i="5"/>
  <c r="F22" i="5"/>
  <c r="J64" i="5"/>
  <c r="G52" i="6"/>
  <c r="BA68" i="6"/>
  <c r="BA113" i="6"/>
  <c r="I52" i="6"/>
  <c r="F52" i="6"/>
  <c r="L19" i="4"/>
  <c r="H19" i="4"/>
  <c r="P76" i="5"/>
  <c r="H76" i="5"/>
  <c r="P72" i="5"/>
  <c r="H72" i="5"/>
  <c r="G66" i="5"/>
  <c r="P66" i="5"/>
  <c r="H62" i="5"/>
  <c r="P55" i="5"/>
  <c r="BQ64" i="5"/>
  <c r="G50" i="5"/>
  <c r="P50" i="5"/>
  <c r="P96" i="6"/>
  <c r="F96" i="6"/>
  <c r="G96" i="6"/>
  <c r="G84" i="6"/>
  <c r="P84" i="6"/>
  <c r="F84" i="6"/>
  <c r="CF113" i="6"/>
  <c r="BX113" i="6"/>
  <c r="G21" i="4"/>
  <c r="G20" i="4"/>
  <c r="P77" i="5"/>
  <c r="H77" i="5"/>
  <c r="F76" i="5"/>
  <c r="P73" i="5"/>
  <c r="H73" i="5"/>
  <c r="F72" i="5"/>
  <c r="H67" i="5"/>
  <c r="AI64" i="5"/>
  <c r="H63" i="5"/>
  <c r="F61" i="5"/>
  <c r="F60" i="5"/>
  <c r="G60" i="5"/>
  <c r="G57" i="5"/>
  <c r="P47" i="5"/>
  <c r="P48" i="5"/>
  <c r="H47" i="5"/>
  <c r="F45" i="5"/>
  <c r="G45" i="5"/>
  <c r="F43" i="5"/>
  <c r="G43" i="5"/>
  <c r="F41" i="5"/>
  <c r="G41" i="5"/>
  <c r="F39" i="5"/>
  <c r="G39" i="5"/>
  <c r="F37" i="5"/>
  <c r="G37" i="5"/>
  <c r="F35" i="5"/>
  <c r="G35" i="5"/>
  <c r="F33" i="5"/>
  <c r="G33" i="5"/>
  <c r="H33" i="5"/>
  <c r="F31" i="5"/>
  <c r="G31" i="5"/>
  <c r="H31" i="5"/>
  <c r="O28" i="5"/>
  <c r="O108" i="5"/>
  <c r="H20" i="5"/>
  <c r="F18" i="5"/>
  <c r="G18" i="5"/>
  <c r="P18" i="5"/>
  <c r="H18" i="5"/>
  <c r="H104" i="6"/>
  <c r="P92" i="6"/>
  <c r="F92" i="6"/>
  <c r="G92" i="6"/>
  <c r="L113" i="6"/>
  <c r="BQ52" i="4"/>
  <c r="G52" i="4"/>
  <c r="Q19" i="4"/>
  <c r="Q28" i="4"/>
  <c r="Q131" i="4"/>
  <c r="G67" i="5"/>
  <c r="P67" i="5"/>
  <c r="F59" i="5"/>
  <c r="G59" i="5"/>
  <c r="I56" i="5"/>
  <c r="H56" i="5"/>
  <c r="BA64" i="5"/>
  <c r="BA108" i="5"/>
  <c r="H54" i="5"/>
  <c r="G51" i="5"/>
  <c r="P51" i="5"/>
  <c r="H51" i="5"/>
  <c r="H45" i="5"/>
  <c r="H43" i="5"/>
  <c r="H41" i="5"/>
  <c r="H39" i="5"/>
  <c r="H48" i="5"/>
  <c r="H37" i="5"/>
  <c r="H35" i="5"/>
  <c r="K28" i="6"/>
  <c r="G21" i="6"/>
  <c r="F21" i="6"/>
  <c r="P51" i="4"/>
  <c r="P50" i="4"/>
  <c r="P78" i="5"/>
  <c r="H78" i="5"/>
  <c r="P74" i="5"/>
  <c r="H74" i="5"/>
  <c r="G70" i="5"/>
  <c r="P70" i="5"/>
  <c r="H70" i="5"/>
  <c r="G54" i="5"/>
  <c r="F51" i="5"/>
  <c r="M64" i="5"/>
  <c r="M108" i="5"/>
  <c r="G111" i="6"/>
  <c r="G112" i="6"/>
  <c r="P111" i="6"/>
  <c r="P112" i="6"/>
  <c r="BQ112" i="6"/>
  <c r="F111" i="6"/>
  <c r="F112" i="6"/>
  <c r="H105" i="6"/>
  <c r="G76" i="6"/>
  <c r="P76" i="6"/>
  <c r="F76" i="6"/>
  <c r="G78" i="5"/>
  <c r="G74" i="5"/>
  <c r="F70" i="5"/>
  <c r="G56" i="5"/>
  <c r="H55" i="5"/>
  <c r="R64" i="5"/>
  <c r="R108" i="5"/>
  <c r="G27" i="5"/>
  <c r="P27" i="5"/>
  <c r="F27" i="5"/>
  <c r="G25" i="5"/>
  <c r="P25" i="5"/>
  <c r="F25" i="5"/>
  <c r="G23" i="5"/>
  <c r="P23" i="5"/>
  <c r="F23" i="5"/>
  <c r="P21" i="5"/>
  <c r="BQ28" i="5"/>
  <c r="BQ108" i="5"/>
  <c r="J28" i="5"/>
  <c r="J108" i="5"/>
  <c r="P108" i="6"/>
  <c r="P109" i="6"/>
  <c r="CH109" i="6"/>
  <c r="P88" i="6"/>
  <c r="F88" i="6"/>
  <c r="G88" i="6"/>
  <c r="K68" i="6"/>
  <c r="H79" i="5"/>
  <c r="F78" i="5"/>
  <c r="P75" i="5"/>
  <c r="H75" i="5"/>
  <c r="F74" i="5"/>
  <c r="P71" i="5"/>
  <c r="H71" i="5"/>
  <c r="G68" i="5"/>
  <c r="P68" i="5"/>
  <c r="H68" i="5"/>
  <c r="H57" i="5"/>
  <c r="Q64" i="5"/>
  <c r="Q108" i="5"/>
  <c r="G52" i="5"/>
  <c r="P52" i="5"/>
  <c r="H52" i="5"/>
  <c r="H64" i="5"/>
  <c r="F46" i="5"/>
  <c r="G46" i="5"/>
  <c r="F44" i="5"/>
  <c r="G44" i="5"/>
  <c r="F42" i="5"/>
  <c r="G42" i="5"/>
  <c r="F40" i="5"/>
  <c r="G40" i="5"/>
  <c r="F38" i="5"/>
  <c r="G38" i="5"/>
  <c r="F36" i="5"/>
  <c r="G36" i="5"/>
  <c r="F34" i="5"/>
  <c r="G34" i="5"/>
  <c r="F32" i="5"/>
  <c r="G32" i="5"/>
  <c r="F30" i="5"/>
  <c r="G30" i="5"/>
  <c r="AZ48" i="5"/>
  <c r="AZ108" i="5"/>
  <c r="H19" i="5"/>
  <c r="H28" i="5"/>
  <c r="H108" i="5"/>
  <c r="F17" i="5"/>
  <c r="G17" i="5"/>
  <c r="P17" i="5"/>
  <c r="P28" i="5"/>
  <c r="AI28" i="5"/>
  <c r="AI108" i="5"/>
  <c r="P100" i="6"/>
  <c r="F100" i="6"/>
  <c r="G100" i="6"/>
  <c r="AZ48" i="6"/>
  <c r="AZ113" i="6"/>
  <c r="H48" i="6"/>
  <c r="P99" i="6"/>
  <c r="H99" i="6"/>
  <c r="F98" i="6"/>
  <c r="P95" i="6"/>
  <c r="H95" i="6"/>
  <c r="F94" i="6"/>
  <c r="P91" i="6"/>
  <c r="H91" i="6"/>
  <c r="F90" i="6"/>
  <c r="P87" i="6"/>
  <c r="H87" i="6"/>
  <c r="F86" i="6"/>
  <c r="G78" i="6"/>
  <c r="P78" i="6"/>
  <c r="H78" i="6"/>
  <c r="F70" i="6"/>
  <c r="G70" i="6"/>
  <c r="P70" i="6"/>
  <c r="H70" i="6"/>
  <c r="G67" i="6"/>
  <c r="P67" i="6"/>
  <c r="F67" i="6"/>
  <c r="G65" i="6"/>
  <c r="P65" i="6"/>
  <c r="F65" i="6"/>
  <c r="G63" i="6"/>
  <c r="P63" i="6"/>
  <c r="F63" i="6"/>
  <c r="G61" i="6"/>
  <c r="P61" i="6"/>
  <c r="F61" i="6"/>
  <c r="G59" i="6"/>
  <c r="P59" i="6"/>
  <c r="F59" i="6"/>
  <c r="H55" i="6"/>
  <c r="P52" i="6"/>
  <c r="N68" i="6"/>
  <c r="G81" i="6"/>
  <c r="P81" i="6"/>
  <c r="H81" i="6"/>
  <c r="G73" i="6"/>
  <c r="P73" i="6"/>
  <c r="H73" i="6"/>
  <c r="J52" i="6"/>
  <c r="J68" i="6"/>
  <c r="J113" i="6"/>
  <c r="BC68" i="6"/>
  <c r="BC113" i="6"/>
  <c r="O28" i="6"/>
  <c r="G79" i="6"/>
  <c r="P79" i="6"/>
  <c r="H79" i="6"/>
  <c r="G71" i="6"/>
  <c r="P71" i="6"/>
  <c r="H71" i="6"/>
  <c r="H66" i="6"/>
  <c r="H64" i="6"/>
  <c r="H62" i="6"/>
  <c r="H60" i="6"/>
  <c r="H58" i="6"/>
  <c r="H51" i="6"/>
  <c r="G46" i="6"/>
  <c r="P46" i="6"/>
  <c r="F46" i="6"/>
  <c r="G44" i="6"/>
  <c r="P44" i="6"/>
  <c r="F44" i="6"/>
  <c r="G42" i="6"/>
  <c r="P42" i="6"/>
  <c r="F42" i="6"/>
  <c r="G40" i="6"/>
  <c r="P40" i="6"/>
  <c r="F40" i="6"/>
  <c r="G38" i="6"/>
  <c r="P38" i="6"/>
  <c r="F38" i="6"/>
  <c r="G36" i="6"/>
  <c r="P36" i="6"/>
  <c r="F36" i="6"/>
  <c r="G34" i="6"/>
  <c r="P34" i="6"/>
  <c r="F34" i="6"/>
  <c r="G32" i="6"/>
  <c r="P32" i="6"/>
  <c r="F32" i="6"/>
  <c r="G30" i="6"/>
  <c r="P30" i="6"/>
  <c r="F30" i="6"/>
  <c r="P27" i="6"/>
  <c r="F27" i="6"/>
  <c r="G27" i="6"/>
  <c r="P25" i="6"/>
  <c r="F25" i="6"/>
  <c r="G25" i="6"/>
  <c r="P23" i="6"/>
  <c r="F23" i="6"/>
  <c r="G23" i="6"/>
  <c r="H19" i="6"/>
  <c r="P58" i="5"/>
  <c r="P56" i="5"/>
  <c r="P54" i="5"/>
  <c r="P19" i="5"/>
  <c r="P101" i="6"/>
  <c r="H101" i="6"/>
  <c r="P97" i="6"/>
  <c r="H97" i="6"/>
  <c r="P93" i="6"/>
  <c r="H93" i="6"/>
  <c r="P89" i="6"/>
  <c r="H89" i="6"/>
  <c r="P85" i="6"/>
  <c r="H85" i="6"/>
  <c r="G82" i="6"/>
  <c r="P82" i="6"/>
  <c r="H82" i="6"/>
  <c r="F79" i="6"/>
  <c r="G74" i="6"/>
  <c r="P74" i="6"/>
  <c r="H74" i="6"/>
  <c r="F71" i="6"/>
  <c r="G66" i="6"/>
  <c r="P66" i="6"/>
  <c r="F66" i="6"/>
  <c r="G64" i="6"/>
  <c r="P64" i="6"/>
  <c r="F64" i="6"/>
  <c r="G62" i="6"/>
  <c r="P62" i="6"/>
  <c r="F62" i="6"/>
  <c r="G60" i="6"/>
  <c r="P60" i="6"/>
  <c r="F60" i="6"/>
  <c r="G58" i="6"/>
  <c r="P58" i="6"/>
  <c r="F58" i="6"/>
  <c r="H56" i="6"/>
  <c r="H54" i="6"/>
  <c r="H27" i="6"/>
  <c r="H25" i="6"/>
  <c r="H28" i="6"/>
  <c r="H23" i="6"/>
  <c r="G19" i="5"/>
  <c r="G101" i="6"/>
  <c r="G97" i="6"/>
  <c r="G93" i="6"/>
  <c r="G89" i="6"/>
  <c r="G85" i="6"/>
  <c r="F82" i="6"/>
  <c r="G77" i="6"/>
  <c r="P77" i="6"/>
  <c r="H77" i="6"/>
  <c r="F74" i="6"/>
  <c r="G56" i="6"/>
  <c r="P56" i="6"/>
  <c r="F53" i="6"/>
  <c r="G53" i="6"/>
  <c r="P53" i="6"/>
  <c r="CH68" i="6"/>
  <c r="CH113" i="6"/>
  <c r="I28" i="6"/>
  <c r="H21" i="6"/>
  <c r="H102" i="6"/>
  <c r="H98" i="6"/>
  <c r="H94" i="6"/>
  <c r="H90" i="6"/>
  <c r="H86" i="6"/>
  <c r="G80" i="6"/>
  <c r="P80" i="6"/>
  <c r="H80" i="6"/>
  <c r="G72" i="6"/>
  <c r="P72" i="6"/>
  <c r="H72" i="6"/>
  <c r="BQ57" i="6"/>
  <c r="P57" i="6"/>
  <c r="Q57" i="6"/>
  <c r="Q68" i="6"/>
  <c r="Q113" i="6"/>
  <c r="P21" i="6"/>
  <c r="G83" i="6"/>
  <c r="P83" i="6"/>
  <c r="H83" i="6"/>
  <c r="G75" i="6"/>
  <c r="P75" i="6"/>
  <c r="H75" i="6"/>
  <c r="F55" i="6"/>
  <c r="G55" i="6"/>
  <c r="P55" i="6"/>
  <c r="O68" i="6"/>
  <c r="F50" i="6"/>
  <c r="G50" i="6"/>
  <c r="P50" i="6"/>
  <c r="H50" i="6"/>
  <c r="I68" i="6"/>
  <c r="G47" i="6"/>
  <c r="P47" i="6"/>
  <c r="F47" i="6"/>
  <c r="G45" i="6"/>
  <c r="P45" i="6"/>
  <c r="F45" i="6"/>
  <c r="G43" i="6"/>
  <c r="P43" i="6"/>
  <c r="F43" i="6"/>
  <c r="G41" i="6"/>
  <c r="P41" i="6"/>
  <c r="F41" i="6"/>
  <c r="G39" i="6"/>
  <c r="P39" i="6"/>
  <c r="F39" i="6"/>
  <c r="G37" i="6"/>
  <c r="P37" i="6"/>
  <c r="F37" i="6"/>
  <c r="G35" i="6"/>
  <c r="P35" i="6"/>
  <c r="F35" i="6"/>
  <c r="G33" i="6"/>
  <c r="P33" i="6"/>
  <c r="F33" i="6"/>
  <c r="G31" i="6"/>
  <c r="P31" i="6"/>
  <c r="F31" i="6"/>
  <c r="P26" i="6"/>
  <c r="F26" i="6"/>
  <c r="G26" i="6"/>
  <c r="P24" i="6"/>
  <c r="F24" i="6"/>
  <c r="G24" i="6"/>
  <c r="P22" i="6"/>
  <c r="P28" i="6"/>
  <c r="F22" i="6"/>
  <c r="F28" i="6"/>
  <c r="G22" i="6"/>
  <c r="G28" i="6"/>
  <c r="N28" i="6"/>
  <c r="BQ28" i="6"/>
  <c r="H20" i="6"/>
  <c r="AZ51" i="6"/>
  <c r="AZ68" i="6"/>
  <c r="H28" i="4"/>
  <c r="G48" i="6"/>
  <c r="G48" i="5"/>
  <c r="H52" i="6"/>
  <c r="H68" i="6"/>
  <c r="H113" i="6"/>
  <c r="F52" i="4"/>
  <c r="N113" i="6"/>
  <c r="F48" i="5"/>
  <c r="I64" i="5"/>
  <c r="I108" i="5"/>
  <c r="L28" i="4"/>
  <c r="L131" i="4"/>
  <c r="G57" i="6"/>
  <c r="F51" i="6"/>
  <c r="F68" i="6"/>
  <c r="BQ68" i="6"/>
  <c r="BQ113" i="6"/>
  <c r="G28" i="5"/>
  <c r="P64" i="5"/>
  <c r="G54" i="6"/>
  <c r="AI131" i="4"/>
  <c r="P51" i="6"/>
  <c r="P68" i="6"/>
  <c r="F28" i="5"/>
  <c r="G64" i="5"/>
  <c r="G67" i="4"/>
  <c r="F48" i="4"/>
  <c r="F67" i="4"/>
  <c r="BQ67" i="4"/>
  <c r="BQ131" i="4"/>
  <c r="O113" i="6"/>
  <c r="F131" i="4"/>
  <c r="P48" i="4"/>
  <c r="I113" i="6"/>
  <c r="F57" i="6"/>
  <c r="F48" i="6"/>
  <c r="F113" i="6"/>
  <c r="F54" i="5"/>
  <c r="F64" i="5"/>
  <c r="P52" i="4"/>
  <c r="P67" i="4"/>
  <c r="G48" i="4"/>
  <c r="G131" i="4"/>
  <c r="H52" i="4"/>
  <c r="H67" i="4"/>
  <c r="I67" i="4"/>
  <c r="I131" i="4"/>
  <c r="P108" i="5"/>
  <c r="P48" i="6"/>
  <c r="P113" i="6"/>
  <c r="G51" i="6"/>
  <c r="G68" i="6"/>
  <c r="K113" i="6"/>
  <c r="G113" i="6"/>
  <c r="P131" i="4"/>
  <c r="G108" i="5"/>
  <c r="H131" i="4"/>
  <c r="F108" i="5"/>
</calcChain>
</file>

<file path=xl/sharedStrings.xml><?xml version="1.0" encoding="utf-8"?>
<sst xmlns="http://schemas.openxmlformats.org/spreadsheetml/2006/main" count="2639" uniqueCount="386">
  <si>
    <t>Wydział Biotechnologii i Hodowli Zwierząt</t>
  </si>
  <si>
    <t>Nazwa kierunku studiów</t>
  </si>
  <si>
    <t>Zootechnika</t>
  </si>
  <si>
    <t>Dziedziny nauki</t>
  </si>
  <si>
    <t>dziedzina nauk rolniczych</t>
  </si>
  <si>
    <t>Dyscypliny naukowe</t>
  </si>
  <si>
    <t>zootechnika i rybactwo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</si>
  <si>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</si>
  <si>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</si>
  <si>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</si>
  <si>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</si>
  <si>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</si>
  <si>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</si>
  <si>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</si>
  <si>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</si>
  <si>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Ekologiczne i amatorskie użytkowanie zwierząt</t>
  </si>
  <si>
    <t>Obowiązuje od 2021-10-01</t>
  </si>
  <si>
    <t>Kod planu studiów</t>
  </si>
  <si>
    <t>ZO_2A_S_2021_2022_ZL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</si>
  <si>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</si>
  <si>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</si>
  <si>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</si>
  <si>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</si>
  <si>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</si>
  <si>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</si>
  <si>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</si>
  <si>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</si>
  <si>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</si>
  <si>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</si>
  <si>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</si>
  <si>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</si>
  <si>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</si>
  <si>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</si>
  <si>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</si>
  <si>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</si>
  <si>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</si>
  <si>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</si>
  <si>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</si>
  <si>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</si>
  <si>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</si>
  <si>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</si>
  <si>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</si>
  <si>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</si>
  <si>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</si>
  <si>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</si>
  <si>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</si>
  <si>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</si>
  <si>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</si>
  <si>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</si>
  <si>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</si>
  <si>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</si>
  <si>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</si>
  <si>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</si>
  <si>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</si>
  <si>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ZO-A1</t>
  </si>
  <si>
    <t>Ochrona własności przemysłowej</t>
  </si>
  <si>
    <t>Blok obieralny 8</t>
  </si>
  <si>
    <t>ZO-A2</t>
  </si>
  <si>
    <t>Bezpieczeństwo i ergonomia pracy</t>
  </si>
  <si>
    <t>Blok obieralny 1</t>
  </si>
  <si>
    <t>e</t>
  </si>
  <si>
    <t>ZO-A4</t>
  </si>
  <si>
    <t>Metody badań na zwierzętach</t>
  </si>
  <si>
    <t>ZO-A5</t>
  </si>
  <si>
    <t>Chów zwierząt w gospodarstwach ekologicznych i agroturystycznych</t>
  </si>
  <si>
    <t>ZO-A6</t>
  </si>
  <si>
    <t>Seminarium magisterskie</t>
  </si>
  <si>
    <t>ZO-A7</t>
  </si>
  <si>
    <t>Etologia zwierząt</t>
  </si>
  <si>
    <t>ZO-B2</t>
  </si>
  <si>
    <t>Marketing produktów pochodzenia zwierzęcego</t>
  </si>
  <si>
    <t>ZO-C10</t>
  </si>
  <si>
    <t>Ochrona środowiska w produkcji zwierzęcej</t>
  </si>
  <si>
    <t>Razem</t>
  </si>
  <si>
    <t>Moduły/Przedmioty kształcenia kierunkowego</t>
  </si>
  <si>
    <t>ZO-2</t>
  </si>
  <si>
    <t>Diagnostyka genetyczna</t>
  </si>
  <si>
    <t>ZO-B1</t>
  </si>
  <si>
    <t>Biotechniki rozrodu</t>
  </si>
  <si>
    <t>ZO-B3</t>
  </si>
  <si>
    <t>Etyczne i prawne aspekty pracy ze zwierzętami</t>
  </si>
  <si>
    <t>ZO-B4</t>
  </si>
  <si>
    <t>Planowanie i organizacja pracy hodowlanej</t>
  </si>
  <si>
    <t>ZO-B5</t>
  </si>
  <si>
    <t>Praca magisterska</t>
  </si>
  <si>
    <t>Moduły/Przedmioty specjalnościowe</t>
  </si>
  <si>
    <t>Hodowla zwierząt gospodarskich</t>
  </si>
  <si>
    <t>Pielęgnacja i podstawy rehabilitacji zwierząt</t>
  </si>
  <si>
    <t>EAUZ-C8</t>
  </si>
  <si>
    <t>Ekofizjologia zwierząt</t>
  </si>
  <si>
    <t>EAUZ-D2</t>
  </si>
  <si>
    <t>Ekologia</t>
  </si>
  <si>
    <t>Blok obieralny 10</t>
  </si>
  <si>
    <t>Blok obieralny 11</t>
  </si>
  <si>
    <t>Blok obieralny 12</t>
  </si>
  <si>
    <t>Blok obieralny 13</t>
  </si>
  <si>
    <t>Blok obieralny 2</t>
  </si>
  <si>
    <t>Blok obieralny 3</t>
  </si>
  <si>
    <t>Blok obieralny 4</t>
  </si>
  <si>
    <t>Blok obieralny 5</t>
  </si>
  <si>
    <t>Blok obieralny 6</t>
  </si>
  <si>
    <t>Blok obieralny 7</t>
  </si>
  <si>
    <t>Blok obieralny 9</t>
  </si>
  <si>
    <t>ZO-C5</t>
  </si>
  <si>
    <t>Profilaktyka i patologia rozrodu zwierząt</t>
  </si>
  <si>
    <t>ZO-C6</t>
  </si>
  <si>
    <t>Zagospodarowanie użytków zielonych</t>
  </si>
  <si>
    <t>ZO-C7</t>
  </si>
  <si>
    <t>Obrót produktami pochodzenia zwierzęcego i przetwórstwo</t>
  </si>
  <si>
    <t>Moduły/Przedmioty obieralne</t>
  </si>
  <si>
    <t>ZO-A1.1</t>
  </si>
  <si>
    <t>Język angielski</t>
  </si>
  <si>
    <t>ZO-A1.3</t>
  </si>
  <si>
    <t>Język niemiecki</t>
  </si>
  <si>
    <t>ZO-A3.1</t>
  </si>
  <si>
    <t>Komunikacja społeczna i techniki negocjacji</t>
  </si>
  <si>
    <t>ZO-A3.2</t>
  </si>
  <si>
    <t>Socjologia społeczeństwa informacyjnego</t>
  </si>
  <si>
    <t>ZO-A3.3</t>
  </si>
  <si>
    <t>Lobbing w życiu publicznym</t>
  </si>
  <si>
    <t>ZO-A3.4</t>
  </si>
  <si>
    <t>Etyka biznesu</t>
  </si>
  <si>
    <t>ZO-A3.5</t>
  </si>
  <si>
    <t>Bioetyka</t>
  </si>
  <si>
    <t>ZO-A3.6</t>
  </si>
  <si>
    <t>Etyka zawodowa</t>
  </si>
  <si>
    <t>EAUZ-O10.1</t>
  </si>
  <si>
    <t>Podstawy diagnostyki laboratoryjnej</t>
  </si>
  <si>
    <t>EAUZ-O10.2</t>
  </si>
  <si>
    <t>Immunoprofilaktyka</t>
  </si>
  <si>
    <t>EPZ-O10.3</t>
  </si>
  <si>
    <t>Markery genetyczne w hodowli zwierząt</t>
  </si>
  <si>
    <t>EAUZ-O11.1</t>
  </si>
  <si>
    <t>Podstawy epizootiologii i epidemiologii</t>
  </si>
  <si>
    <t>EAUZ-O11.2</t>
  </si>
  <si>
    <t>Choroby owadów użytkowych</t>
  </si>
  <si>
    <t>EAUZ-O11.3</t>
  </si>
  <si>
    <t>Toksykoproteomika</t>
  </si>
  <si>
    <t>EAUZ-O11.4</t>
  </si>
  <si>
    <t>Zatrucia drobiu, choroby metaboliczne i o niewyjaśnionej etiologii</t>
  </si>
  <si>
    <t>EAUZ-O12.1</t>
  </si>
  <si>
    <t>Fizjologia ciąży i okresu neonetalnego</t>
  </si>
  <si>
    <t>EAUZ-O12.2</t>
  </si>
  <si>
    <t>Położnictwo zwierząt</t>
  </si>
  <si>
    <t>EAUZ-O12.3</t>
  </si>
  <si>
    <t>Rozród zwierząt wolno żyjących</t>
  </si>
  <si>
    <t>EAUZ-O13.2</t>
  </si>
  <si>
    <t>Rekultywacja terenów zanieczyszczonych</t>
  </si>
  <si>
    <t>EAUZ-O13.3</t>
  </si>
  <si>
    <t>Biotechnologiczne metody ochrony środowiska w produkcji rolniczej</t>
  </si>
  <si>
    <t>EAUZ-O13.4</t>
  </si>
  <si>
    <t>Rolnictwo ekologiczne</t>
  </si>
  <si>
    <t>EPZ-O13.1</t>
  </si>
  <si>
    <t>Bioenergia w gospodarstwach rolnych</t>
  </si>
  <si>
    <t>EAUZ-O2.1</t>
  </si>
  <si>
    <t>Hodowla zachowawcza zwierząt gospodarskich</t>
  </si>
  <si>
    <t>EAUZ-O2.2</t>
  </si>
  <si>
    <t>Podstawy gospodarowania populacjami zwierząt dziko żyjących</t>
  </si>
  <si>
    <t>EAUZ-O2.3</t>
  </si>
  <si>
    <t>Podstawy gospodarowania populacją zwierząt łownych</t>
  </si>
  <si>
    <t>EAUZ-O2.4</t>
  </si>
  <si>
    <t>Ochrona przyrody</t>
  </si>
  <si>
    <t>EAUZ-O2.5</t>
  </si>
  <si>
    <t>Podstawy utrzymania zwierząt w ogrodach zoologicznych</t>
  </si>
  <si>
    <t>EAUZ-O2.6</t>
  </si>
  <si>
    <t>Animal neonatology</t>
  </si>
  <si>
    <t>EAUZ-O3.1</t>
  </si>
  <si>
    <t>Higiena i profilaktyka w hodowli zwierząt amatorskich</t>
  </si>
  <si>
    <t>EAUZ-O3.2</t>
  </si>
  <si>
    <t>Profilaktyka chorób środowiskowych i odzwierzęcych</t>
  </si>
  <si>
    <t>EAUZ-O3.3</t>
  </si>
  <si>
    <t>Higiena środowiska</t>
  </si>
  <si>
    <t>EAUZ-O4.1</t>
  </si>
  <si>
    <t>Hodowla i użytkowanie gołębi</t>
  </si>
  <si>
    <t>EAUZ-O4.2</t>
  </si>
  <si>
    <t>Chów i hodowla ptaków łownych</t>
  </si>
  <si>
    <t>EAUZ-O4.3</t>
  </si>
  <si>
    <t>Chów i hodowla ptaków ozdobnych</t>
  </si>
  <si>
    <t>EAUZ-O4.4</t>
  </si>
  <si>
    <t>Chów strusi i emu</t>
  </si>
  <si>
    <t>EAUZ-O5.1</t>
  </si>
  <si>
    <t>Amatorski chów zwierząt futerkowych</t>
  </si>
  <si>
    <t>EAUZ-O5.2</t>
  </si>
  <si>
    <t>Amatorski chów zwierząt egzotycznych</t>
  </si>
  <si>
    <t>EAUZ-O5.3</t>
  </si>
  <si>
    <t>Amatorska hodowla owadów</t>
  </si>
  <si>
    <t>EAUZ-O5.4</t>
  </si>
  <si>
    <t>Hodowla i użytkowanie psów</t>
  </si>
  <si>
    <t>EAUZ-O5.5</t>
  </si>
  <si>
    <t>Chów i hodowla kotów</t>
  </si>
  <si>
    <t>EAUZ-O5.6</t>
  </si>
  <si>
    <t>Akwarystyka</t>
  </si>
  <si>
    <t>EAUZ-O6.1</t>
  </si>
  <si>
    <t>Wykorzystanie zwierząt w rekreacji</t>
  </si>
  <si>
    <t>EAUZ-O6.2</t>
  </si>
  <si>
    <t>Apifauna i apiterapia</t>
  </si>
  <si>
    <t>EAUZ-O6.3</t>
  </si>
  <si>
    <t>Podstawy kyno- i felinoterapii</t>
  </si>
  <si>
    <t>EAUZ-O6.4</t>
  </si>
  <si>
    <t>Wędkarstwo</t>
  </si>
  <si>
    <t>EAUZ-O7.2</t>
  </si>
  <si>
    <t>Substancje antyżywieniowe i szkodliwe w paszach</t>
  </si>
  <si>
    <t>EAUZ-O7.3</t>
  </si>
  <si>
    <t>Mikrobiologia pasz</t>
  </si>
  <si>
    <t>EUAZ-O7.1</t>
  </si>
  <si>
    <t>Dodatki paszowe w żywieniu zwierząt amatorskich</t>
  </si>
  <si>
    <t>EAUZ-O8.1</t>
  </si>
  <si>
    <t>Analiza sensoryczna w towaroznawczej ocenie żywności</t>
  </si>
  <si>
    <t>EAUZ-O8.2</t>
  </si>
  <si>
    <t>Towaroznawcza ocena żywności</t>
  </si>
  <si>
    <t>EAUZ-O8.3</t>
  </si>
  <si>
    <t>Nutrigenomika</t>
  </si>
  <si>
    <t>EAUZ-O8.4</t>
  </si>
  <si>
    <t>Higiena w skupie i obrocie zwierzętami oraz produktami pochodzenia zwierzęcego</t>
  </si>
  <si>
    <t>EAUZ-O9.1</t>
  </si>
  <si>
    <t>Organizacja wystaw i pokazów zwierząt amatorskich</t>
  </si>
  <si>
    <t>EAUZ-O9.2</t>
  </si>
  <si>
    <t>Organizacja wystaw i pokazów koni</t>
  </si>
  <si>
    <t>EAUZ-O9.3</t>
  </si>
  <si>
    <t>Organizacja wystaw i pokazów psów</t>
  </si>
  <si>
    <t>EAUZ-O9.4</t>
  </si>
  <si>
    <t>Organizacja gospodarstw agroturystycznych</t>
  </si>
  <si>
    <t>Praktyki zawodowe</t>
  </si>
  <si>
    <t>ZO-P1</t>
  </si>
  <si>
    <t>Praktyka dyplomowa</t>
  </si>
  <si>
    <t>Przedmioty jednorazowe</t>
  </si>
  <si>
    <t>ZO-A8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</si>
  <si>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</si>
  <si>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</si>
  <si>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</si>
  <si>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</si>
  <si>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</si>
  <si>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</si>
  <si>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</si>
  <si>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</si>
  <si>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projekty</t>
  </si>
  <si>
    <t>praca dyplomowa</t>
  </si>
  <si>
    <t>praktyki</t>
  </si>
  <si>
    <t>HZG-C3</t>
  </si>
  <si>
    <t>HZG-D3</t>
  </si>
  <si>
    <t>Metody prowadzenia hodowli zwierząt gospodarskich</t>
  </si>
  <si>
    <t>HZG-D4</t>
  </si>
  <si>
    <t>Zastosowanie informatyki w pracy hodowlanej</t>
  </si>
  <si>
    <t>HZG-D5</t>
  </si>
  <si>
    <t>ZO-C55</t>
  </si>
  <si>
    <t>ZO-C61</t>
  </si>
  <si>
    <t>ZO-C71</t>
  </si>
  <si>
    <t>HZG-O2.1</t>
  </si>
  <si>
    <t>Bioinżynieria embrionalna</t>
  </si>
  <si>
    <t>HZG-O2.2</t>
  </si>
  <si>
    <t>Cytogenetyka</t>
  </si>
  <si>
    <t>HZG-O2.3</t>
  </si>
  <si>
    <t>Immunogenetyka</t>
  </si>
  <si>
    <t>HZG-O2.4</t>
  </si>
  <si>
    <t>Metody inżynierii genetycznej w hodowli zwierząt</t>
  </si>
  <si>
    <t>HZG-O2.5</t>
  </si>
  <si>
    <t>HZG-O2.6</t>
  </si>
  <si>
    <t>HZG-O3.1</t>
  </si>
  <si>
    <t>Chów i hodowla zwierząt amatorskich</t>
  </si>
  <si>
    <t>HZG-O3.2</t>
  </si>
  <si>
    <t>Organizacja hodowli i metody doskonalenia pszczół</t>
  </si>
  <si>
    <t>HZG-O3.3</t>
  </si>
  <si>
    <t>Organizacja hodowli metody doskonalenia zwierząt futerkowych</t>
  </si>
  <si>
    <t>HZG-O4.1</t>
  </si>
  <si>
    <t>HZG-O4.2</t>
  </si>
  <si>
    <t>HZG-O4.3</t>
  </si>
  <si>
    <t>HZG-O5.1</t>
  </si>
  <si>
    <t>HZG-O5.2</t>
  </si>
  <si>
    <t>HZG-O5.3</t>
  </si>
  <si>
    <t>HZG-O5.4</t>
  </si>
  <si>
    <t>HZG-O6.1</t>
  </si>
  <si>
    <t>HZG-O6.2</t>
  </si>
  <si>
    <t>HZG-O6.3</t>
  </si>
  <si>
    <t>HZG-O6.4</t>
  </si>
  <si>
    <t>HZG-O7.1</t>
  </si>
  <si>
    <t>Fizjologiczne aspekty wysokiej produkcyjności zwierząt</t>
  </si>
  <si>
    <t>HZG-O7.2</t>
  </si>
  <si>
    <t>HZG-O7.3</t>
  </si>
  <si>
    <t>Uwarunkowania behawioralne w produkcji trzody chlewnej</t>
  </si>
  <si>
    <t>HZG-O7.4</t>
  </si>
  <si>
    <t>Alternatywne metody doświadczeń na zwierzętach</t>
  </si>
  <si>
    <t>HZG-O8.1</t>
  </si>
  <si>
    <t>HZG-O8.2</t>
  </si>
  <si>
    <t>HZG-O8.3</t>
  </si>
  <si>
    <t>HZG-O8.4</t>
  </si>
  <si>
    <t>HZG-D57</t>
  </si>
  <si>
    <t>Ochrona zagrożonych gatunków i ras zwierząt gospodarskich</t>
  </si>
  <si>
    <t>PR-S01</t>
  </si>
  <si>
    <t>Badanie i wywiad weterynaryjny</t>
  </si>
  <si>
    <t>PR-S02</t>
  </si>
  <si>
    <t>Bioasekuracja w chowie i hodowli zwierząt</t>
  </si>
  <si>
    <t>PR-S03</t>
  </si>
  <si>
    <t>Biomechanika i profilaktyka układu ruchu</t>
  </si>
  <si>
    <t>PR-S04</t>
  </si>
  <si>
    <t>Diagnostyka laboratoryjna</t>
  </si>
  <si>
    <t>PR-S05</t>
  </si>
  <si>
    <t>Kliniczne podstawy zoofizjoterapii: ortopedia i neurologia</t>
  </si>
  <si>
    <t>PR-S06</t>
  </si>
  <si>
    <t>PR-S07</t>
  </si>
  <si>
    <t>PR-S10</t>
  </si>
  <si>
    <t>Podstawy fizjoterapii zwierząt</t>
  </si>
  <si>
    <t>PR-S11</t>
  </si>
  <si>
    <t>Praktyczne zajęcia kliniczne</t>
  </si>
  <si>
    <t>PR-S12</t>
  </si>
  <si>
    <t>PPRZ-O5.3</t>
  </si>
  <si>
    <t>PR-B05.01</t>
  </si>
  <si>
    <t>Amatorskie utrzymanie zwierząt egzotycznych</t>
  </si>
  <si>
    <t>PR-B05.02</t>
  </si>
  <si>
    <t>Amatorskie utrzymanie zwierząt futerkowych</t>
  </si>
  <si>
    <t>PR-B05.03</t>
  </si>
  <si>
    <t>Hodowla i pielęgnacja zwierząt amatorskich</t>
  </si>
  <si>
    <t>PR-B05.04</t>
  </si>
  <si>
    <t>PR-B02.01</t>
  </si>
  <si>
    <t>PR-B02.02</t>
  </si>
  <si>
    <t>PR-B02.03</t>
  </si>
  <si>
    <t>PR-B02.04</t>
  </si>
  <si>
    <t>PR-B02.05</t>
  </si>
  <si>
    <t>PR-B02.06</t>
  </si>
  <si>
    <t>PR-B03.01</t>
  </si>
  <si>
    <t>Dobrostan zwierząt futerkowych</t>
  </si>
  <si>
    <t>PR-B03.02</t>
  </si>
  <si>
    <t>Hodowla i pielęgnacja pszczół</t>
  </si>
  <si>
    <t>PR-B03.03</t>
  </si>
  <si>
    <t>Opieka położnicza zwierząt</t>
  </si>
  <si>
    <t>PR-B03.04</t>
  </si>
  <si>
    <t>PR-B04.01</t>
  </si>
  <si>
    <t>Chów ptaków ozdobnych ze szczególnym uwzględnieniem pielęgnacji</t>
  </si>
  <si>
    <t>PR-B04.02</t>
  </si>
  <si>
    <t>PR-B04.03</t>
  </si>
  <si>
    <t>Hodowla  i pielęgnacja ptaków łownych</t>
  </si>
  <si>
    <t>PR-B04.04</t>
  </si>
  <si>
    <t>Użytkowanie i pielęgnacja gołębi</t>
  </si>
  <si>
    <t>PR-B06.01</t>
  </si>
  <si>
    <t>Rehabilitacja pacjenta geriatrycznego w weterynarii</t>
  </si>
  <si>
    <t>PR-B06.02</t>
  </si>
  <si>
    <t>Zabiegi pielęgnacyjne i rehabilitacyjne wielbłądowatych</t>
  </si>
  <si>
    <t>PR-B06.03</t>
  </si>
  <si>
    <t>Zaopatrzenie ortopedyczne</t>
  </si>
  <si>
    <t>PR-B07.01</t>
  </si>
  <si>
    <t>Diety domowe w żywieniu zwierząt chorych</t>
  </si>
  <si>
    <t>PR-B07.02</t>
  </si>
  <si>
    <t>Metody sensoryczne w ocenie żywności</t>
  </si>
  <si>
    <t>PR-B07.03</t>
  </si>
  <si>
    <t>Nutrigenomika i nutriproteomika zwierząt</t>
  </si>
  <si>
    <t>PR-B07.04</t>
  </si>
  <si>
    <t>Wpływ żywienia na okrywę włosową zwierząt</t>
  </si>
  <si>
    <t>PR-B07.05</t>
  </si>
  <si>
    <t>Zioła i inne metody naturalne w profilaktyce i leczeniu zwierząt</t>
  </si>
  <si>
    <t>PR-B08.01</t>
  </si>
  <si>
    <t>Odnowa biologiczna koni</t>
  </si>
  <si>
    <t>PR-B08.02</t>
  </si>
  <si>
    <t>Odnowa biologiczna psów</t>
  </si>
  <si>
    <t>PR-B08.03</t>
  </si>
  <si>
    <t>Pielęgnacja zwierząt wykorzystywanych w animaloterapii</t>
  </si>
  <si>
    <t>Załącznik nr 12 do Uchwała Senatu nr … z dnia 31 maja 2021 r.</t>
  </si>
  <si>
    <t>Szkolenie dla osób uczestniczących w wykonywaniu procedur na zwierzętach</t>
  </si>
  <si>
    <t>ZO-S1-C1</t>
  </si>
  <si>
    <t>Chów i hodowla drobiu</t>
  </si>
  <si>
    <t>HZGu-U9</t>
  </si>
  <si>
    <t>Chów i hodowla trzody chlewnej</t>
  </si>
  <si>
    <t>HZGu-U8</t>
  </si>
  <si>
    <t>Higiena zwierząt i profilaktyka zootechniczna</t>
  </si>
  <si>
    <t>HZGu-U7</t>
  </si>
  <si>
    <t>Użytkowanie i hodowla koni</t>
  </si>
  <si>
    <t>HZGu-U6</t>
  </si>
  <si>
    <t>Chów i hodowla bydła</t>
  </si>
  <si>
    <t>HZGu-U5</t>
  </si>
  <si>
    <t>Utrzymanie i hodowla zwierząt futerkowych</t>
  </si>
  <si>
    <t>HZGu-U4</t>
  </si>
  <si>
    <t>Rozród zwierząt</t>
  </si>
  <si>
    <t>HZGu-U3</t>
  </si>
  <si>
    <t>Genetyka populacji i metody hodowlane</t>
  </si>
  <si>
    <t>HZGu-U2</t>
  </si>
  <si>
    <t>Pszczelnictwo</t>
  </si>
  <si>
    <t>HZGu-U12</t>
  </si>
  <si>
    <t>Towaroznawstwo surowców i produktów zwierzęcych</t>
  </si>
  <si>
    <t>HZGu-U11</t>
  </si>
  <si>
    <t>Chów i hodowla owiec i kóz</t>
  </si>
  <si>
    <t>HZGu-U10</t>
  </si>
  <si>
    <t>Żywienie zwierząt i paszoznawstwo</t>
  </si>
  <si>
    <t>HZGu-U1</t>
  </si>
  <si>
    <t>Dobrostan zwierząt</t>
  </si>
  <si>
    <t>HZGu-C15</t>
  </si>
  <si>
    <t>ZOinz_2A_S_2021_2022_Z</t>
  </si>
  <si>
    <t>Załącznik nr 12 do Uchwała Senatu nr 107  z dnia 31 maja 2021 r.</t>
  </si>
  <si>
    <t>Załącznik nr 12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</si>
</sst>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833DCFD2-7378-478F-8CB7-444960A9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</xdr:colOff>
      <xdr:row>0</xdr:row>
      <xdr:rowOff>0</xdr:rowOff>
    </xdr:from>
    <xdr:to>
      <xdr:col>67</xdr:col>
      <xdr:colOff>243840</xdr:colOff>
      <xdr:row>3</xdr:row>
      <xdr:rowOff>129540</xdr:rowOff>
    </xdr:to>
    <xdr:pic>
      <xdr:nvPicPr>
        <xdr:cNvPr id="3080" name="Picture 2">
          <a:extLst>
            <a:ext uri="{FF2B5EF4-FFF2-40B4-BE49-F238E27FC236}">
              <a16:creationId xmlns:a16="http://schemas.microsoft.com/office/drawing/2014/main" id="{83088266-7B84-4257-B15C-6925AA3E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688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151E4D53-CB37-452B-9896-A83592E9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99060</xdr:colOff>
      <xdr:row>0</xdr:row>
      <xdr:rowOff>0</xdr:rowOff>
    </xdr:from>
    <xdr:to>
      <xdr:col>64</xdr:col>
      <xdr:colOff>83820</xdr:colOff>
      <xdr:row>3</xdr:row>
      <xdr:rowOff>129540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7D39F01C-549F-46F0-BDE8-DEC4D8A9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CA1531A8-C97D-48A7-8105-F3627553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76200</xdr:colOff>
      <xdr:row>0</xdr:row>
      <xdr:rowOff>0</xdr:rowOff>
    </xdr:from>
    <xdr:to>
      <xdr:col>65</xdr:col>
      <xdr:colOff>68580</xdr:colOff>
      <xdr:row>3</xdr:row>
      <xdr:rowOff>129540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C4CBED2F-2E4C-4348-A03A-478D9B5B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76428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4099" name="Picture 1">
          <a:extLst>
            <a:ext uri="{FF2B5EF4-FFF2-40B4-BE49-F238E27FC236}">
              <a16:creationId xmlns:a16="http://schemas.microsoft.com/office/drawing/2014/main" id="{C5439F62-E51D-44AD-BB1A-8B57D64A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4100" name="Picture 2">
          <a:extLst>
            <a:ext uri="{FF2B5EF4-FFF2-40B4-BE49-F238E27FC236}">
              <a16:creationId xmlns:a16="http://schemas.microsoft.com/office/drawing/2014/main" id="{C1EA47E9-867C-4190-973A-7EF6AFF1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5123" name="Picture 1">
          <a:extLst>
            <a:ext uri="{FF2B5EF4-FFF2-40B4-BE49-F238E27FC236}">
              <a16:creationId xmlns:a16="http://schemas.microsoft.com/office/drawing/2014/main" id="{1645FF4B-3DA3-4E2A-9927-CC1B3144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5124" name="Picture 2">
          <a:extLst>
            <a:ext uri="{FF2B5EF4-FFF2-40B4-BE49-F238E27FC236}">
              <a16:creationId xmlns:a16="http://schemas.microsoft.com/office/drawing/2014/main" id="{4F99787F-8596-4A87-9A43-D6487A48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6147" name="Picture 1">
          <a:extLst>
            <a:ext uri="{FF2B5EF4-FFF2-40B4-BE49-F238E27FC236}">
              <a16:creationId xmlns:a16="http://schemas.microsoft.com/office/drawing/2014/main" id="{471D4280-F181-451F-BCEA-4183162C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6148" name="Picture 2">
          <a:extLst>
            <a:ext uri="{FF2B5EF4-FFF2-40B4-BE49-F238E27FC236}">
              <a16:creationId xmlns:a16="http://schemas.microsoft.com/office/drawing/2014/main" id="{5459ADB4-DF19-44D2-8774-2FBDA14C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9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77734375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354</v>
      </c>
    </row>
    <row r="11" spans="1:86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7" t="s">
        <v>46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7" t="s">
        <v>46</v>
      </c>
      <c r="AQ14" s="19" t="s">
        <v>33</v>
      </c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7" t="s">
        <v>46</v>
      </c>
      <c r="BH14" s="19" t="s">
        <v>33</v>
      </c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7" t="s">
        <v>46</v>
      </c>
      <c r="BY14" s="19" t="s">
        <v>33</v>
      </c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7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7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7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7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 t="shared" ref="H17:H26" si="0">SUM(I17:O17)</f>
        <v>10</v>
      </c>
      <c r="I17" s="6">
        <f t="shared" ref="I17:I26" si="1">S17+AJ17+BA17+BR17</f>
        <v>10</v>
      </c>
      <c r="J17" s="6">
        <f t="shared" ref="J17:J26" si="2">U17+AL17+BC17+BT17</f>
        <v>0</v>
      </c>
      <c r="K17" s="6">
        <f t="shared" ref="K17:K26" si="3">W17+AN17+BE17+BV17</f>
        <v>0</v>
      </c>
      <c r="L17" s="6">
        <f t="shared" ref="L17:L26" si="4">Z17+AQ17+BH17+BY17</f>
        <v>0</v>
      </c>
      <c r="M17" s="6">
        <f t="shared" ref="M17:M26" si="5">AB17+AS17+BJ17+CA17</f>
        <v>0</v>
      </c>
      <c r="N17" s="6">
        <f t="shared" ref="N17:N26" si="6">AD17+AU17+BL17+CC17</f>
        <v>0</v>
      </c>
      <c r="O17" s="6">
        <f t="shared" ref="O17:O26" si="7">AF17+AW17+BN17+CE17</f>
        <v>0</v>
      </c>
      <c r="P17" s="7">
        <f t="shared" ref="P17:P26" si="8">AI17+AZ17+BQ17+CH17</f>
        <v>1</v>
      </c>
      <c r="Q17" s="7">
        <f t="shared" ref="Q17:Q26" si="9">AH17+AY17+BP17+CG17</f>
        <v>0</v>
      </c>
      <c r="R17" s="7">
        <v>0.4</v>
      </c>
      <c r="S17" s="11">
        <v>10</v>
      </c>
      <c r="T17" s="10" t="s">
        <v>53</v>
      </c>
      <c r="U17" s="11"/>
      <c r="V17" s="10"/>
      <c r="W17" s="11"/>
      <c r="X17" s="10"/>
      <c r="Y17" s="7">
        <v>1</v>
      </c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6" si="10">Y17+AH17</f>
        <v>1</v>
      </c>
      <c r="AJ17" s="11"/>
      <c r="AK17" s="10"/>
      <c r="AL17" s="11"/>
      <c r="AM17" s="10"/>
      <c r="AN17" s="11"/>
      <c r="AO17" s="10"/>
      <c r="AP17" s="7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6" si="11">AP17+AY17</f>
        <v>0</v>
      </c>
      <c r="BA17" s="11"/>
      <c r="BB17" s="10"/>
      <c r="BC17" s="11"/>
      <c r="BD17" s="10"/>
      <c r="BE17" s="11"/>
      <c r="BF17" s="10"/>
      <c r="BG17" s="7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6" si="12">BG17+BP17</f>
        <v>0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6" si="13">BX17+CG17</f>
        <v>0</v>
      </c>
    </row>
    <row r="18" spans="1:86" x14ac:dyDescent="0.25">
      <c r="A18" s="6">
        <v>8</v>
      </c>
      <c r="B18" s="6">
        <v>1</v>
      </c>
      <c r="C18" s="6"/>
      <c r="D18" s="6"/>
      <c r="E18" s="3" t="s">
        <v>56</v>
      </c>
      <c r="F18" s="6">
        <f>$B$18*COUNTIF(S18:CF18,"e")</f>
        <v>0</v>
      </c>
      <c r="G18" s="6">
        <f>$B$18*COUNTIF(S18:CF18,"z")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3</v>
      </c>
      <c r="Q18" s="7">
        <f t="shared" si="9"/>
        <v>3</v>
      </c>
      <c r="R18" s="7">
        <f>$B$18*1.5</f>
        <v>1.5</v>
      </c>
      <c r="S18" s="11"/>
      <c r="T18" s="10"/>
      <c r="U18" s="11"/>
      <c r="V18" s="10"/>
      <c r="W18" s="11"/>
      <c r="X18" s="10"/>
      <c r="Y18" s="7"/>
      <c r="Z18" s="11">
        <f>$B$18*30</f>
        <v>30</v>
      </c>
      <c r="AA18" s="10" t="s">
        <v>53</v>
      </c>
      <c r="AB18" s="11"/>
      <c r="AC18" s="10"/>
      <c r="AD18" s="11"/>
      <c r="AE18" s="10"/>
      <c r="AF18" s="11"/>
      <c r="AG18" s="10"/>
      <c r="AH18" s="7">
        <f>$B$18*3</f>
        <v>3</v>
      </c>
      <c r="AI18" s="7">
        <f t="shared" si="10"/>
        <v>3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57</v>
      </c>
      <c r="E19" s="3" t="s">
        <v>58</v>
      </c>
      <c r="F19" s="6">
        <f>COUNTIF(S19:CF19,"e")</f>
        <v>0</v>
      </c>
      <c r="G19" s="6">
        <f>COUNTIF(S19:CF19,"z")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v>0.47</v>
      </c>
      <c r="S19" s="11">
        <v>10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>
        <v>1</v>
      </c>
      <c r="B20" s="6">
        <v>3</v>
      </c>
      <c r="C20" s="6"/>
      <c r="D20" s="6"/>
      <c r="E20" s="3" t="s">
        <v>59</v>
      </c>
      <c r="F20" s="6">
        <f>$B$20*COUNTIF(S20:CF20,"e")</f>
        <v>0</v>
      </c>
      <c r="G20" s="6">
        <f>$B$20*COUNTIF(S20:CF20,"z")</f>
        <v>3</v>
      </c>
      <c r="H20" s="6">
        <f t="shared" si="0"/>
        <v>45</v>
      </c>
      <c r="I20" s="6">
        <f t="shared" si="1"/>
        <v>45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3</v>
      </c>
      <c r="Q20" s="7">
        <f t="shared" si="9"/>
        <v>0</v>
      </c>
      <c r="R20" s="7">
        <f>$B$20*0.6</f>
        <v>1.7999999999999998</v>
      </c>
      <c r="S20" s="11">
        <f>$B$20*15</f>
        <v>45</v>
      </c>
      <c r="T20" s="10" t="s">
        <v>53</v>
      </c>
      <c r="U20" s="11"/>
      <c r="V20" s="10"/>
      <c r="W20" s="11"/>
      <c r="X20" s="10"/>
      <c r="Y20" s="7">
        <f>$B$20*1</f>
        <v>3</v>
      </c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3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/>
      <c r="B21" s="6"/>
      <c r="C21" s="6"/>
      <c r="D21" s="6" t="s">
        <v>61</v>
      </c>
      <c r="E21" s="3" t="s">
        <v>62</v>
      </c>
      <c r="F21" s="6">
        <f t="shared" ref="F21:F26" si="14">COUNTIF(S21:CF21,"e")</f>
        <v>1</v>
      </c>
      <c r="G21" s="6">
        <f t="shared" ref="G21:G26" si="15">COUNTIF(S21:CF21,"z")</f>
        <v>2</v>
      </c>
      <c r="H21" s="6">
        <f t="shared" si="0"/>
        <v>50</v>
      </c>
      <c r="I21" s="6">
        <f t="shared" si="1"/>
        <v>20</v>
      </c>
      <c r="J21" s="6">
        <f t="shared" si="2"/>
        <v>15</v>
      </c>
      <c r="K21" s="6">
        <f t="shared" si="3"/>
        <v>0</v>
      </c>
      <c r="L21" s="6">
        <f t="shared" si="4"/>
        <v>15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1</v>
      </c>
      <c r="R21" s="7">
        <v>2.2000000000000002</v>
      </c>
      <c r="S21" s="11">
        <v>20</v>
      </c>
      <c r="T21" s="10" t="s">
        <v>60</v>
      </c>
      <c r="U21" s="11">
        <v>15</v>
      </c>
      <c r="V21" s="10" t="s">
        <v>53</v>
      </c>
      <c r="W21" s="11"/>
      <c r="X21" s="10"/>
      <c r="Y21" s="7">
        <v>2</v>
      </c>
      <c r="Z21" s="11">
        <v>15</v>
      </c>
      <c r="AA21" s="10" t="s">
        <v>53</v>
      </c>
      <c r="AB21" s="11"/>
      <c r="AC21" s="10"/>
      <c r="AD21" s="11"/>
      <c r="AE21" s="10"/>
      <c r="AF21" s="11"/>
      <c r="AG21" s="10"/>
      <c r="AH21" s="7">
        <v>1</v>
      </c>
      <c r="AI21" s="7">
        <f t="shared" si="10"/>
        <v>3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/>
      <c r="BB21" s="10"/>
      <c r="BC21" s="11"/>
      <c r="BD21" s="10"/>
      <c r="BE21" s="11"/>
      <c r="BF21" s="10"/>
      <c r="BG21" s="7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63</v>
      </c>
      <c r="E22" s="3" t="s">
        <v>64</v>
      </c>
      <c r="F22" s="6">
        <f t="shared" si="14"/>
        <v>0</v>
      </c>
      <c r="G22" s="6">
        <f t="shared" si="15"/>
        <v>3</v>
      </c>
      <c r="H22" s="6">
        <f t="shared" si="0"/>
        <v>70</v>
      </c>
      <c r="I22" s="6">
        <f t="shared" si="1"/>
        <v>40</v>
      </c>
      <c r="J22" s="6">
        <f t="shared" si="2"/>
        <v>28</v>
      </c>
      <c r="K22" s="6">
        <f t="shared" si="3"/>
        <v>0</v>
      </c>
      <c r="L22" s="6">
        <f t="shared" si="4"/>
        <v>2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5</v>
      </c>
      <c r="Q22" s="7">
        <f t="shared" si="9"/>
        <v>0.2</v>
      </c>
      <c r="R22" s="7">
        <v>3.2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v>40</v>
      </c>
      <c r="AK22" s="10" t="s">
        <v>53</v>
      </c>
      <c r="AL22" s="11">
        <v>28</v>
      </c>
      <c r="AM22" s="10" t="s">
        <v>53</v>
      </c>
      <c r="AN22" s="11"/>
      <c r="AO22" s="10"/>
      <c r="AP22" s="7">
        <v>4.8</v>
      </c>
      <c r="AQ22" s="11">
        <v>2</v>
      </c>
      <c r="AR22" s="10" t="s">
        <v>53</v>
      </c>
      <c r="AS22" s="11"/>
      <c r="AT22" s="10"/>
      <c r="AU22" s="11"/>
      <c r="AV22" s="10"/>
      <c r="AW22" s="11"/>
      <c r="AX22" s="10"/>
      <c r="AY22" s="7">
        <v>0.2</v>
      </c>
      <c r="AZ22" s="7">
        <f t="shared" si="11"/>
        <v>5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65</v>
      </c>
      <c r="E23" s="3" t="s">
        <v>66</v>
      </c>
      <c r="F23" s="6">
        <f t="shared" si="14"/>
        <v>0</v>
      </c>
      <c r="G23" s="6">
        <f t="shared" si="15"/>
        <v>2</v>
      </c>
      <c r="H23" s="6">
        <f t="shared" si="0"/>
        <v>45</v>
      </c>
      <c r="I23" s="6">
        <f t="shared" si="1"/>
        <v>0</v>
      </c>
      <c r="J23" s="6">
        <f t="shared" si="2"/>
        <v>0</v>
      </c>
      <c r="K23" s="6">
        <f t="shared" si="3"/>
        <v>45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3</v>
      </c>
      <c r="Q23" s="7">
        <f t="shared" si="9"/>
        <v>0</v>
      </c>
      <c r="R23" s="7">
        <v>2.5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11">
        <v>15</v>
      </c>
      <c r="AO23" s="10" t="s">
        <v>53</v>
      </c>
      <c r="AP23" s="7">
        <v>1</v>
      </c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1</v>
      </c>
      <c r="BA23" s="11"/>
      <c r="BB23" s="10"/>
      <c r="BC23" s="11"/>
      <c r="BD23" s="10"/>
      <c r="BE23" s="11">
        <v>30</v>
      </c>
      <c r="BF23" s="10" t="s">
        <v>53</v>
      </c>
      <c r="BG23" s="7">
        <v>2</v>
      </c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2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/>
      <c r="B24" s="6"/>
      <c r="C24" s="6"/>
      <c r="D24" s="6" t="s">
        <v>67</v>
      </c>
      <c r="E24" s="3" t="s">
        <v>68</v>
      </c>
      <c r="F24" s="6">
        <f t="shared" si="14"/>
        <v>0</v>
      </c>
      <c r="G24" s="6">
        <f t="shared" si="15"/>
        <v>1</v>
      </c>
      <c r="H24" s="6">
        <f t="shared" si="0"/>
        <v>20</v>
      </c>
      <c r="I24" s="6">
        <f t="shared" si="1"/>
        <v>20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1</v>
      </c>
      <c r="Q24" s="7">
        <f t="shared" si="9"/>
        <v>0</v>
      </c>
      <c r="R24" s="7">
        <v>0.7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>
        <v>20</v>
      </c>
      <c r="BB24" s="10" t="s">
        <v>53</v>
      </c>
      <c r="BC24" s="11"/>
      <c r="BD24" s="10"/>
      <c r="BE24" s="11"/>
      <c r="BF24" s="10"/>
      <c r="BG24" s="7">
        <v>1</v>
      </c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1</v>
      </c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0</v>
      </c>
    </row>
    <row r="25" spans="1:86" x14ac:dyDescent="0.25">
      <c r="A25" s="6"/>
      <c r="B25" s="6"/>
      <c r="C25" s="6"/>
      <c r="D25" s="6" t="s">
        <v>69</v>
      </c>
      <c r="E25" s="3" t="s">
        <v>70</v>
      </c>
      <c r="F25" s="6">
        <f t="shared" si="14"/>
        <v>0</v>
      </c>
      <c r="G25" s="6">
        <f t="shared" si="15"/>
        <v>1</v>
      </c>
      <c r="H25" s="6">
        <f t="shared" si="0"/>
        <v>30</v>
      </c>
      <c r="I25" s="6">
        <f t="shared" si="1"/>
        <v>30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2</v>
      </c>
      <c r="Q25" s="7">
        <f t="shared" si="9"/>
        <v>0</v>
      </c>
      <c r="R25" s="7">
        <v>1.2</v>
      </c>
      <c r="S25" s="11">
        <v>30</v>
      </c>
      <c r="T25" s="10" t="s">
        <v>53</v>
      </c>
      <c r="U25" s="11"/>
      <c r="V25" s="10"/>
      <c r="W25" s="11"/>
      <c r="X25" s="10"/>
      <c r="Y25" s="7">
        <v>2</v>
      </c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2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2"/>
        <v>0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0</v>
      </c>
    </row>
    <row r="26" spans="1:86" x14ac:dyDescent="0.25">
      <c r="A26" s="6"/>
      <c r="B26" s="6"/>
      <c r="C26" s="6"/>
      <c r="D26" s="6" t="s">
        <v>71</v>
      </c>
      <c r="E26" s="3" t="s">
        <v>72</v>
      </c>
      <c r="F26" s="6">
        <f t="shared" si="14"/>
        <v>0</v>
      </c>
      <c r="G26" s="6">
        <f t="shared" si="15"/>
        <v>2</v>
      </c>
      <c r="H26" s="6">
        <f t="shared" si="0"/>
        <v>30</v>
      </c>
      <c r="I26" s="6">
        <f t="shared" si="1"/>
        <v>20</v>
      </c>
      <c r="J26" s="6">
        <f t="shared" si="2"/>
        <v>0</v>
      </c>
      <c r="K26" s="6">
        <f t="shared" si="3"/>
        <v>0</v>
      </c>
      <c r="L26" s="6">
        <f t="shared" si="4"/>
        <v>10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7">
        <f t="shared" si="8"/>
        <v>2</v>
      </c>
      <c r="Q26" s="7">
        <f t="shared" si="9"/>
        <v>1</v>
      </c>
      <c r="R26" s="7">
        <v>1.6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0"/>
        <v>0</v>
      </c>
      <c r="AJ26" s="11"/>
      <c r="AK26" s="10"/>
      <c r="AL26" s="11"/>
      <c r="AM26" s="10"/>
      <c r="AN26" s="11"/>
      <c r="AO26" s="10"/>
      <c r="AP26" s="7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 t="shared" si="11"/>
        <v>0</v>
      </c>
      <c r="BA26" s="11">
        <v>20</v>
      </c>
      <c r="BB26" s="10" t="s">
        <v>53</v>
      </c>
      <c r="BC26" s="11"/>
      <c r="BD26" s="10"/>
      <c r="BE26" s="11"/>
      <c r="BF26" s="10"/>
      <c r="BG26" s="7">
        <v>1</v>
      </c>
      <c r="BH26" s="11">
        <v>10</v>
      </c>
      <c r="BI26" s="10" t="s">
        <v>53</v>
      </c>
      <c r="BJ26" s="11"/>
      <c r="BK26" s="10"/>
      <c r="BL26" s="11"/>
      <c r="BM26" s="10"/>
      <c r="BN26" s="11"/>
      <c r="BO26" s="10"/>
      <c r="BP26" s="7">
        <v>1</v>
      </c>
      <c r="BQ26" s="7">
        <f t="shared" si="12"/>
        <v>2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3"/>
        <v>0</v>
      </c>
    </row>
    <row r="27" spans="1:86" ht="16.05" customHeight="1" x14ac:dyDescent="0.25">
      <c r="A27" s="6"/>
      <c r="B27" s="6"/>
      <c r="C27" s="6"/>
      <c r="D27" s="6"/>
      <c r="E27" s="6" t="s">
        <v>73</v>
      </c>
      <c r="F27" s="6">
        <f t="shared" ref="F27:AK27" si="16">SUM(F17:F26)</f>
        <v>1</v>
      </c>
      <c r="G27" s="6">
        <f t="shared" si="16"/>
        <v>17</v>
      </c>
      <c r="H27" s="6">
        <f t="shared" si="16"/>
        <v>340</v>
      </c>
      <c r="I27" s="6">
        <f t="shared" si="16"/>
        <v>195</v>
      </c>
      <c r="J27" s="6">
        <f t="shared" si="16"/>
        <v>43</v>
      </c>
      <c r="K27" s="6">
        <f t="shared" si="16"/>
        <v>45</v>
      </c>
      <c r="L27" s="6">
        <f t="shared" si="16"/>
        <v>57</v>
      </c>
      <c r="M27" s="6">
        <f t="shared" si="16"/>
        <v>0</v>
      </c>
      <c r="N27" s="6">
        <f t="shared" si="16"/>
        <v>0</v>
      </c>
      <c r="O27" s="6">
        <f t="shared" si="16"/>
        <v>0</v>
      </c>
      <c r="P27" s="7">
        <f t="shared" si="16"/>
        <v>24</v>
      </c>
      <c r="Q27" s="7">
        <f t="shared" si="16"/>
        <v>5.2</v>
      </c>
      <c r="R27" s="7">
        <f t="shared" si="16"/>
        <v>15.569999999999999</v>
      </c>
      <c r="S27" s="11">
        <f t="shared" si="16"/>
        <v>115</v>
      </c>
      <c r="T27" s="10">
        <f t="shared" si="16"/>
        <v>0</v>
      </c>
      <c r="U27" s="11">
        <f t="shared" si="16"/>
        <v>15</v>
      </c>
      <c r="V27" s="10">
        <f t="shared" si="16"/>
        <v>0</v>
      </c>
      <c r="W27" s="11">
        <f t="shared" si="16"/>
        <v>0</v>
      </c>
      <c r="X27" s="10">
        <f t="shared" si="16"/>
        <v>0</v>
      </c>
      <c r="Y27" s="7">
        <f t="shared" si="16"/>
        <v>9</v>
      </c>
      <c r="Z27" s="11">
        <f t="shared" si="16"/>
        <v>45</v>
      </c>
      <c r="AA27" s="10">
        <f t="shared" si="16"/>
        <v>0</v>
      </c>
      <c r="AB27" s="11">
        <f t="shared" si="16"/>
        <v>0</v>
      </c>
      <c r="AC27" s="10">
        <f t="shared" si="16"/>
        <v>0</v>
      </c>
      <c r="AD27" s="11">
        <f t="shared" si="16"/>
        <v>0</v>
      </c>
      <c r="AE27" s="10">
        <f t="shared" si="16"/>
        <v>0</v>
      </c>
      <c r="AF27" s="11">
        <f t="shared" si="16"/>
        <v>0</v>
      </c>
      <c r="AG27" s="10">
        <f t="shared" si="16"/>
        <v>0</v>
      </c>
      <c r="AH27" s="7">
        <f t="shared" si="16"/>
        <v>4</v>
      </c>
      <c r="AI27" s="7">
        <f t="shared" si="16"/>
        <v>13</v>
      </c>
      <c r="AJ27" s="11">
        <f t="shared" si="16"/>
        <v>40</v>
      </c>
      <c r="AK27" s="10">
        <f t="shared" si="16"/>
        <v>0</v>
      </c>
      <c r="AL27" s="11">
        <f t="shared" ref="AL27:BQ27" si="17">SUM(AL17:AL26)</f>
        <v>28</v>
      </c>
      <c r="AM27" s="10">
        <f t="shared" si="17"/>
        <v>0</v>
      </c>
      <c r="AN27" s="11">
        <f t="shared" si="17"/>
        <v>15</v>
      </c>
      <c r="AO27" s="10">
        <f t="shared" si="17"/>
        <v>0</v>
      </c>
      <c r="AP27" s="7">
        <f t="shared" si="17"/>
        <v>5.8</v>
      </c>
      <c r="AQ27" s="11">
        <f t="shared" si="17"/>
        <v>2</v>
      </c>
      <c r="AR27" s="10">
        <f t="shared" si="17"/>
        <v>0</v>
      </c>
      <c r="AS27" s="11">
        <f t="shared" si="17"/>
        <v>0</v>
      </c>
      <c r="AT27" s="10">
        <f t="shared" si="17"/>
        <v>0</v>
      </c>
      <c r="AU27" s="11">
        <f t="shared" si="17"/>
        <v>0</v>
      </c>
      <c r="AV27" s="10">
        <f t="shared" si="17"/>
        <v>0</v>
      </c>
      <c r="AW27" s="11">
        <f t="shared" si="17"/>
        <v>0</v>
      </c>
      <c r="AX27" s="10">
        <f t="shared" si="17"/>
        <v>0</v>
      </c>
      <c r="AY27" s="7">
        <f t="shared" si="17"/>
        <v>0.2</v>
      </c>
      <c r="AZ27" s="7">
        <f t="shared" si="17"/>
        <v>6</v>
      </c>
      <c r="BA27" s="11">
        <f t="shared" si="17"/>
        <v>40</v>
      </c>
      <c r="BB27" s="10">
        <f t="shared" si="17"/>
        <v>0</v>
      </c>
      <c r="BC27" s="11">
        <f t="shared" si="17"/>
        <v>0</v>
      </c>
      <c r="BD27" s="10">
        <f t="shared" si="17"/>
        <v>0</v>
      </c>
      <c r="BE27" s="11">
        <f t="shared" si="17"/>
        <v>30</v>
      </c>
      <c r="BF27" s="10">
        <f t="shared" si="17"/>
        <v>0</v>
      </c>
      <c r="BG27" s="7">
        <f t="shared" si="17"/>
        <v>4</v>
      </c>
      <c r="BH27" s="11">
        <f t="shared" si="17"/>
        <v>10</v>
      </c>
      <c r="BI27" s="10">
        <f t="shared" si="17"/>
        <v>0</v>
      </c>
      <c r="BJ27" s="11">
        <f t="shared" si="17"/>
        <v>0</v>
      </c>
      <c r="BK27" s="10">
        <f t="shared" si="17"/>
        <v>0</v>
      </c>
      <c r="BL27" s="11">
        <f t="shared" si="17"/>
        <v>0</v>
      </c>
      <c r="BM27" s="10">
        <f t="shared" si="17"/>
        <v>0</v>
      </c>
      <c r="BN27" s="11">
        <f t="shared" si="17"/>
        <v>0</v>
      </c>
      <c r="BO27" s="10">
        <f t="shared" si="17"/>
        <v>0</v>
      </c>
      <c r="BP27" s="7">
        <f t="shared" si="17"/>
        <v>1</v>
      </c>
      <c r="BQ27" s="7">
        <f t="shared" si="17"/>
        <v>5</v>
      </c>
      <c r="BR27" s="11">
        <f t="shared" ref="BR27:CH27" si="18">SUM(BR17:BR26)</f>
        <v>0</v>
      </c>
      <c r="BS27" s="10">
        <f t="shared" si="18"/>
        <v>0</v>
      </c>
      <c r="BT27" s="11">
        <f t="shared" si="18"/>
        <v>0</v>
      </c>
      <c r="BU27" s="10">
        <f t="shared" si="18"/>
        <v>0</v>
      </c>
      <c r="BV27" s="11">
        <f t="shared" si="18"/>
        <v>0</v>
      </c>
      <c r="BW27" s="10">
        <f t="shared" si="18"/>
        <v>0</v>
      </c>
      <c r="BX27" s="7">
        <f t="shared" si="18"/>
        <v>0</v>
      </c>
      <c r="BY27" s="11">
        <f t="shared" si="18"/>
        <v>0</v>
      </c>
      <c r="BZ27" s="10">
        <f t="shared" si="18"/>
        <v>0</v>
      </c>
      <c r="CA27" s="11">
        <f t="shared" si="18"/>
        <v>0</v>
      </c>
      <c r="CB27" s="10">
        <f t="shared" si="18"/>
        <v>0</v>
      </c>
      <c r="CC27" s="11">
        <f t="shared" si="18"/>
        <v>0</v>
      </c>
      <c r="CD27" s="10">
        <f t="shared" si="18"/>
        <v>0</v>
      </c>
      <c r="CE27" s="11">
        <f t="shared" si="18"/>
        <v>0</v>
      </c>
      <c r="CF27" s="10">
        <f t="shared" si="18"/>
        <v>0</v>
      </c>
      <c r="CG27" s="7">
        <f t="shared" si="18"/>
        <v>0</v>
      </c>
      <c r="CH27" s="7">
        <f t="shared" si="18"/>
        <v>0</v>
      </c>
    </row>
    <row r="28" spans="1:86" ht="20.100000000000001" customHeight="1" x14ac:dyDescent="0.25">
      <c r="A28" s="14" t="s">
        <v>74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4"/>
      <c r="CH28" s="15"/>
    </row>
    <row r="29" spans="1:86" x14ac:dyDescent="0.25">
      <c r="A29" s="6"/>
      <c r="B29" s="6"/>
      <c r="C29" s="6"/>
      <c r="D29" s="6" t="s">
        <v>75</v>
      </c>
      <c r="E29" s="3" t="s">
        <v>76</v>
      </c>
      <c r="F29" s="6">
        <f>COUNTIF(S29:CF29,"e")</f>
        <v>0</v>
      </c>
      <c r="G29" s="6">
        <f>COUNTIF(S29:CF29,"z")</f>
        <v>2</v>
      </c>
      <c r="H29" s="6">
        <f>SUM(I29:O29)</f>
        <v>35</v>
      </c>
      <c r="I29" s="6">
        <f>S29+AJ29+BA29+BR29</f>
        <v>15</v>
      </c>
      <c r="J29" s="6">
        <f>U29+AL29+BC29+BT29</f>
        <v>0</v>
      </c>
      <c r="K29" s="6">
        <f>W29+AN29+BE29+BV29</f>
        <v>0</v>
      </c>
      <c r="L29" s="6">
        <f>Z29+AQ29+BH29+BY29</f>
        <v>20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1</v>
      </c>
      <c r="R29" s="7">
        <v>1.4</v>
      </c>
      <c r="S29" s="11">
        <v>15</v>
      </c>
      <c r="T29" s="10" t="s">
        <v>53</v>
      </c>
      <c r="U29" s="11"/>
      <c r="V29" s="10"/>
      <c r="W29" s="11"/>
      <c r="X29" s="10"/>
      <c r="Y29" s="7">
        <v>1</v>
      </c>
      <c r="Z29" s="11">
        <v>20</v>
      </c>
      <c r="AA29" s="10" t="s">
        <v>53</v>
      </c>
      <c r="AB29" s="11"/>
      <c r="AC29" s="10"/>
      <c r="AD29" s="11"/>
      <c r="AE29" s="10"/>
      <c r="AF29" s="11"/>
      <c r="AG29" s="10"/>
      <c r="AH29" s="7">
        <v>1</v>
      </c>
      <c r="AI29" s="7">
        <f>Y29+AH29</f>
        <v>2</v>
      </c>
      <c r="AJ29" s="11"/>
      <c r="AK29" s="10"/>
      <c r="AL29" s="11"/>
      <c r="AM29" s="10"/>
      <c r="AN29" s="11"/>
      <c r="AO29" s="10"/>
      <c r="AP29" s="7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AP29+AY29</f>
        <v>0</v>
      </c>
      <c r="BA29" s="11"/>
      <c r="BB29" s="10"/>
      <c r="BC29" s="11"/>
      <c r="BD29" s="10"/>
      <c r="BE29" s="11"/>
      <c r="BF29" s="10"/>
      <c r="BG29" s="7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BG29+BP29</f>
        <v>0</v>
      </c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BX29+CG29</f>
        <v>0</v>
      </c>
    </row>
    <row r="30" spans="1:86" x14ac:dyDescent="0.25">
      <c r="A30" s="6"/>
      <c r="B30" s="6"/>
      <c r="C30" s="6"/>
      <c r="D30" s="6" t="s">
        <v>77</v>
      </c>
      <c r="E30" s="3" t="s">
        <v>78</v>
      </c>
      <c r="F30" s="6">
        <f>COUNTIF(S30:CF30,"e")</f>
        <v>0</v>
      </c>
      <c r="G30" s="6">
        <f>COUNTIF(S30:CF30,"z")</f>
        <v>2</v>
      </c>
      <c r="H30" s="6">
        <f>SUM(I30:O30)</f>
        <v>35</v>
      </c>
      <c r="I30" s="6">
        <f>S30+AJ30+BA30+BR30</f>
        <v>20</v>
      </c>
      <c r="J30" s="6">
        <f>U30+AL30+BC30+BT30</f>
        <v>0</v>
      </c>
      <c r="K30" s="6">
        <f>W30+AN30+BE30+BV30</f>
        <v>0</v>
      </c>
      <c r="L30" s="6">
        <f>Z30+AQ30+BH30+BY30</f>
        <v>15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1.6</v>
      </c>
      <c r="S30" s="11">
        <v>20</v>
      </c>
      <c r="T30" s="10" t="s">
        <v>53</v>
      </c>
      <c r="U30" s="11"/>
      <c r="V30" s="10"/>
      <c r="W30" s="11"/>
      <c r="X30" s="10"/>
      <c r="Y30" s="7">
        <v>1</v>
      </c>
      <c r="Z30" s="11">
        <v>15</v>
      </c>
      <c r="AA30" s="10" t="s">
        <v>53</v>
      </c>
      <c r="AB30" s="11"/>
      <c r="AC30" s="10"/>
      <c r="AD30" s="11"/>
      <c r="AE30" s="10"/>
      <c r="AF30" s="11"/>
      <c r="AG30" s="10"/>
      <c r="AH30" s="7">
        <v>1</v>
      </c>
      <c r="AI30" s="7">
        <f>Y30+AH30</f>
        <v>2</v>
      </c>
      <c r="AJ30" s="11"/>
      <c r="AK30" s="10"/>
      <c r="AL30" s="11"/>
      <c r="AM30" s="10"/>
      <c r="AN30" s="11"/>
      <c r="AO30" s="10"/>
      <c r="AP30" s="7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>AP30+AY30</f>
        <v>0</v>
      </c>
      <c r="BA30" s="11"/>
      <c r="BB30" s="10"/>
      <c r="BC30" s="11"/>
      <c r="BD30" s="10"/>
      <c r="BE30" s="11"/>
      <c r="BF30" s="10"/>
      <c r="BG30" s="7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BG30+BP30</f>
        <v>0</v>
      </c>
      <c r="BR30" s="11"/>
      <c r="BS30" s="10"/>
      <c r="BT30" s="11"/>
      <c r="BU30" s="10"/>
      <c r="BV30" s="11"/>
      <c r="BW30" s="10"/>
      <c r="BX30" s="7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BX30+CG30</f>
        <v>0</v>
      </c>
    </row>
    <row r="31" spans="1:86" x14ac:dyDescent="0.25">
      <c r="A31" s="6"/>
      <c r="B31" s="6"/>
      <c r="C31" s="6"/>
      <c r="D31" s="6" t="s">
        <v>79</v>
      </c>
      <c r="E31" s="3" t="s">
        <v>80</v>
      </c>
      <c r="F31" s="6">
        <f>COUNTIF(S31:CF31,"e")</f>
        <v>0</v>
      </c>
      <c r="G31" s="6">
        <f>COUNTIF(S31:CF31,"z")</f>
        <v>1</v>
      </c>
      <c r="H31" s="6">
        <f>SUM(I31:O31)</f>
        <v>20</v>
      </c>
      <c r="I31" s="6">
        <f>S31+AJ31+BA31+BR31</f>
        <v>20</v>
      </c>
      <c r="J31" s="6">
        <f>U31+AL31+BC31+BT31</f>
        <v>0</v>
      </c>
      <c r="K31" s="6">
        <f>W31+AN31+BE31+BV31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0</v>
      </c>
      <c r="P31" s="7">
        <f>AI31+AZ31+BQ31+CH31</f>
        <v>1</v>
      </c>
      <c r="Q31" s="7">
        <f>AH31+AY31+BP31+CG31</f>
        <v>0</v>
      </c>
      <c r="R31" s="7">
        <v>0.7</v>
      </c>
      <c r="S31" s="11">
        <v>20</v>
      </c>
      <c r="T31" s="10" t="s">
        <v>53</v>
      </c>
      <c r="U31" s="11"/>
      <c r="V31" s="10"/>
      <c r="W31" s="11"/>
      <c r="X31" s="10"/>
      <c r="Y31" s="7">
        <v>1</v>
      </c>
      <c r="Z31" s="11"/>
      <c r="AA31" s="10"/>
      <c r="AB31" s="11"/>
      <c r="AC31" s="10"/>
      <c r="AD31" s="11"/>
      <c r="AE31" s="10"/>
      <c r="AF31" s="11"/>
      <c r="AG31" s="10"/>
      <c r="AH31" s="7"/>
      <c r="AI31" s="7">
        <f>Y31+AH31</f>
        <v>1</v>
      </c>
      <c r="AJ31" s="11"/>
      <c r="AK31" s="10"/>
      <c r="AL31" s="11"/>
      <c r="AM31" s="10"/>
      <c r="AN31" s="11"/>
      <c r="AO31" s="10"/>
      <c r="AP31" s="7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AP31+AY31</f>
        <v>0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>BG31+BP31</f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BX31+CG31</f>
        <v>0</v>
      </c>
    </row>
    <row r="32" spans="1:86" x14ac:dyDescent="0.25">
      <c r="A32" s="6"/>
      <c r="B32" s="6"/>
      <c r="C32" s="6"/>
      <c r="D32" s="6" t="s">
        <v>81</v>
      </c>
      <c r="E32" s="3" t="s">
        <v>82</v>
      </c>
      <c r="F32" s="6">
        <f>COUNTIF(S32:CF32,"e")</f>
        <v>0</v>
      </c>
      <c r="G32" s="6">
        <f>COUNTIF(S32:CF32,"z")</f>
        <v>3</v>
      </c>
      <c r="H32" s="6">
        <f>SUM(I32:O32)</f>
        <v>35</v>
      </c>
      <c r="I32" s="6">
        <f>S32+AJ32+BA32+BR32</f>
        <v>20</v>
      </c>
      <c r="J32" s="6">
        <f>U32+AL32+BC32+BT32</f>
        <v>5</v>
      </c>
      <c r="K32" s="6">
        <f>W32+AN32+BE32+BV32</f>
        <v>0</v>
      </c>
      <c r="L32" s="6">
        <f>Z32+AQ32+BH32+BY32</f>
        <v>0</v>
      </c>
      <c r="M32" s="6">
        <f>AB32+AS32+BJ32+CA32</f>
        <v>10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0.7</v>
      </c>
      <c r="R32" s="7">
        <v>1.3</v>
      </c>
      <c r="S32" s="11">
        <v>20</v>
      </c>
      <c r="T32" s="10" t="s">
        <v>53</v>
      </c>
      <c r="U32" s="11">
        <v>5</v>
      </c>
      <c r="V32" s="10" t="s">
        <v>53</v>
      </c>
      <c r="W32" s="11"/>
      <c r="X32" s="10"/>
      <c r="Y32" s="7">
        <v>1.3</v>
      </c>
      <c r="Z32" s="11"/>
      <c r="AA32" s="10"/>
      <c r="AB32" s="11">
        <v>10</v>
      </c>
      <c r="AC32" s="10" t="s">
        <v>53</v>
      </c>
      <c r="AD32" s="11"/>
      <c r="AE32" s="10"/>
      <c r="AF32" s="11"/>
      <c r="AG32" s="10"/>
      <c r="AH32" s="7">
        <v>0.7</v>
      </c>
      <c r="AI32" s="7">
        <f>Y32+AH32</f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x14ac:dyDescent="0.25">
      <c r="A33" s="6"/>
      <c r="B33" s="6"/>
      <c r="C33" s="6"/>
      <c r="D33" s="6" t="s">
        <v>83</v>
      </c>
      <c r="E33" s="3" t="s">
        <v>84</v>
      </c>
      <c r="F33" s="6">
        <f>COUNTIF(S33:CF33,"e")</f>
        <v>1</v>
      </c>
      <c r="G33" s="6">
        <f>COUNTIF(S33:CF33,"z")</f>
        <v>0</v>
      </c>
      <c r="H33" s="6">
        <f>SUM(I33:O33)</f>
        <v>0</v>
      </c>
      <c r="I33" s="6">
        <f>S33+AJ33+BA33+BR33</f>
        <v>0</v>
      </c>
      <c r="J33" s="6">
        <f>U33+AL33+BC33+BT33</f>
        <v>0</v>
      </c>
      <c r="K33" s="6">
        <f>W33+AN33+BE33+BV33</f>
        <v>0</v>
      </c>
      <c r="L33" s="6">
        <f>Z33+AQ33+BH33+BY33</f>
        <v>0</v>
      </c>
      <c r="M33" s="6">
        <f>AB33+AS33+BJ33+CA33</f>
        <v>0</v>
      </c>
      <c r="N33" s="6">
        <f>AD33+AU33+BL33+CC33</f>
        <v>0</v>
      </c>
      <c r="O33" s="6">
        <f>AF33+AW33+BN33+CE33</f>
        <v>0</v>
      </c>
      <c r="P33" s="7">
        <f>AI33+AZ33+BQ33+CH33</f>
        <v>20</v>
      </c>
      <c r="Q33" s="7">
        <f>AH33+AY33+BP33+CG33</f>
        <v>20</v>
      </c>
      <c r="R33" s="7">
        <v>3</v>
      </c>
      <c r="S33" s="11"/>
      <c r="T33" s="10"/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7"/>
      <c r="AI33" s="7">
        <f>Y33+AH33</f>
        <v>0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>AP33+AY33</f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>
        <v>0</v>
      </c>
      <c r="BM33" s="10" t="s">
        <v>60</v>
      </c>
      <c r="BN33" s="11"/>
      <c r="BO33" s="10"/>
      <c r="BP33" s="7">
        <v>20</v>
      </c>
      <c r="BQ33" s="7">
        <f>BG33+BP33</f>
        <v>20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>BX33+CG33</f>
        <v>0</v>
      </c>
    </row>
    <row r="34" spans="1:86" ht="16.05" customHeight="1" x14ac:dyDescent="0.25">
      <c r="A34" s="6"/>
      <c r="B34" s="6"/>
      <c r="C34" s="6"/>
      <c r="D34" s="6"/>
      <c r="E34" s="6" t="s">
        <v>73</v>
      </c>
      <c r="F34" s="6">
        <f t="shared" ref="F34:AK34" si="19">SUM(F29:F33)</f>
        <v>1</v>
      </c>
      <c r="G34" s="6">
        <f t="shared" si="19"/>
        <v>8</v>
      </c>
      <c r="H34" s="6">
        <f t="shared" si="19"/>
        <v>125</v>
      </c>
      <c r="I34" s="6">
        <f t="shared" si="19"/>
        <v>75</v>
      </c>
      <c r="J34" s="6">
        <f t="shared" si="19"/>
        <v>5</v>
      </c>
      <c r="K34" s="6">
        <f t="shared" si="19"/>
        <v>0</v>
      </c>
      <c r="L34" s="6">
        <f t="shared" si="19"/>
        <v>35</v>
      </c>
      <c r="M34" s="6">
        <f t="shared" si="19"/>
        <v>10</v>
      </c>
      <c r="N34" s="6">
        <f t="shared" si="19"/>
        <v>0</v>
      </c>
      <c r="O34" s="6">
        <f t="shared" si="19"/>
        <v>0</v>
      </c>
      <c r="P34" s="7">
        <f t="shared" si="19"/>
        <v>27</v>
      </c>
      <c r="Q34" s="7">
        <f t="shared" si="19"/>
        <v>22.7</v>
      </c>
      <c r="R34" s="7">
        <f t="shared" si="19"/>
        <v>8</v>
      </c>
      <c r="S34" s="11">
        <f t="shared" si="19"/>
        <v>75</v>
      </c>
      <c r="T34" s="10">
        <f t="shared" si="19"/>
        <v>0</v>
      </c>
      <c r="U34" s="11">
        <f t="shared" si="19"/>
        <v>5</v>
      </c>
      <c r="V34" s="10">
        <f t="shared" si="19"/>
        <v>0</v>
      </c>
      <c r="W34" s="11">
        <f t="shared" si="19"/>
        <v>0</v>
      </c>
      <c r="X34" s="10">
        <f t="shared" si="19"/>
        <v>0</v>
      </c>
      <c r="Y34" s="7">
        <f t="shared" si="19"/>
        <v>4.3</v>
      </c>
      <c r="Z34" s="11">
        <f t="shared" si="19"/>
        <v>35</v>
      </c>
      <c r="AA34" s="10">
        <f t="shared" si="19"/>
        <v>0</v>
      </c>
      <c r="AB34" s="11">
        <f t="shared" si="19"/>
        <v>10</v>
      </c>
      <c r="AC34" s="10">
        <f t="shared" si="19"/>
        <v>0</v>
      </c>
      <c r="AD34" s="11">
        <f t="shared" si="19"/>
        <v>0</v>
      </c>
      <c r="AE34" s="10">
        <f t="shared" si="19"/>
        <v>0</v>
      </c>
      <c r="AF34" s="11">
        <f t="shared" si="19"/>
        <v>0</v>
      </c>
      <c r="AG34" s="10">
        <f t="shared" si="19"/>
        <v>0</v>
      </c>
      <c r="AH34" s="7">
        <f t="shared" si="19"/>
        <v>2.7</v>
      </c>
      <c r="AI34" s="7">
        <f t="shared" si="19"/>
        <v>7</v>
      </c>
      <c r="AJ34" s="11">
        <f t="shared" si="19"/>
        <v>0</v>
      </c>
      <c r="AK34" s="10">
        <f t="shared" si="19"/>
        <v>0</v>
      </c>
      <c r="AL34" s="11">
        <f t="shared" ref="AL34:BQ34" si="20">SUM(AL29:AL33)</f>
        <v>0</v>
      </c>
      <c r="AM34" s="10">
        <f t="shared" si="20"/>
        <v>0</v>
      </c>
      <c r="AN34" s="11">
        <f t="shared" si="20"/>
        <v>0</v>
      </c>
      <c r="AO34" s="10">
        <f t="shared" si="20"/>
        <v>0</v>
      </c>
      <c r="AP34" s="7">
        <f t="shared" si="20"/>
        <v>0</v>
      </c>
      <c r="AQ34" s="11">
        <f t="shared" si="20"/>
        <v>0</v>
      </c>
      <c r="AR34" s="10">
        <f t="shared" si="20"/>
        <v>0</v>
      </c>
      <c r="AS34" s="11">
        <f t="shared" si="20"/>
        <v>0</v>
      </c>
      <c r="AT34" s="10">
        <f t="shared" si="20"/>
        <v>0</v>
      </c>
      <c r="AU34" s="11">
        <f t="shared" si="20"/>
        <v>0</v>
      </c>
      <c r="AV34" s="10">
        <f t="shared" si="20"/>
        <v>0</v>
      </c>
      <c r="AW34" s="11">
        <f t="shared" si="20"/>
        <v>0</v>
      </c>
      <c r="AX34" s="10">
        <f t="shared" si="20"/>
        <v>0</v>
      </c>
      <c r="AY34" s="7">
        <f t="shared" si="20"/>
        <v>0</v>
      </c>
      <c r="AZ34" s="7">
        <f t="shared" si="20"/>
        <v>0</v>
      </c>
      <c r="BA34" s="11">
        <f t="shared" si="20"/>
        <v>0</v>
      </c>
      <c r="BB34" s="10">
        <f t="shared" si="20"/>
        <v>0</v>
      </c>
      <c r="BC34" s="11">
        <f t="shared" si="20"/>
        <v>0</v>
      </c>
      <c r="BD34" s="10">
        <f t="shared" si="20"/>
        <v>0</v>
      </c>
      <c r="BE34" s="11">
        <f t="shared" si="20"/>
        <v>0</v>
      </c>
      <c r="BF34" s="10">
        <f t="shared" si="20"/>
        <v>0</v>
      </c>
      <c r="BG34" s="7">
        <f t="shared" si="20"/>
        <v>0</v>
      </c>
      <c r="BH34" s="11">
        <f t="shared" si="20"/>
        <v>0</v>
      </c>
      <c r="BI34" s="10">
        <f t="shared" si="20"/>
        <v>0</v>
      </c>
      <c r="BJ34" s="11">
        <f t="shared" si="20"/>
        <v>0</v>
      </c>
      <c r="BK34" s="10">
        <f t="shared" si="20"/>
        <v>0</v>
      </c>
      <c r="BL34" s="11">
        <f t="shared" si="20"/>
        <v>0</v>
      </c>
      <c r="BM34" s="10">
        <f t="shared" si="20"/>
        <v>0</v>
      </c>
      <c r="BN34" s="11">
        <f t="shared" si="20"/>
        <v>0</v>
      </c>
      <c r="BO34" s="10">
        <f t="shared" si="20"/>
        <v>0</v>
      </c>
      <c r="BP34" s="7">
        <f t="shared" si="20"/>
        <v>20</v>
      </c>
      <c r="BQ34" s="7">
        <f t="shared" si="20"/>
        <v>20</v>
      </c>
      <c r="BR34" s="11">
        <f t="shared" ref="BR34:CH34" si="21">SUM(BR29:BR33)</f>
        <v>0</v>
      </c>
      <c r="BS34" s="10">
        <f t="shared" si="21"/>
        <v>0</v>
      </c>
      <c r="BT34" s="11">
        <f t="shared" si="21"/>
        <v>0</v>
      </c>
      <c r="BU34" s="10">
        <f t="shared" si="21"/>
        <v>0</v>
      </c>
      <c r="BV34" s="11">
        <f t="shared" si="21"/>
        <v>0</v>
      </c>
      <c r="BW34" s="10">
        <f t="shared" si="21"/>
        <v>0</v>
      </c>
      <c r="BX34" s="7">
        <f t="shared" si="21"/>
        <v>0</v>
      </c>
      <c r="BY34" s="11">
        <f t="shared" si="21"/>
        <v>0</v>
      </c>
      <c r="BZ34" s="10">
        <f t="shared" si="21"/>
        <v>0</v>
      </c>
      <c r="CA34" s="11">
        <f t="shared" si="21"/>
        <v>0</v>
      </c>
      <c r="CB34" s="10">
        <f t="shared" si="21"/>
        <v>0</v>
      </c>
      <c r="CC34" s="11">
        <f t="shared" si="21"/>
        <v>0</v>
      </c>
      <c r="CD34" s="10">
        <f t="shared" si="21"/>
        <v>0</v>
      </c>
      <c r="CE34" s="11">
        <f t="shared" si="21"/>
        <v>0</v>
      </c>
      <c r="CF34" s="10">
        <f t="shared" si="21"/>
        <v>0</v>
      </c>
      <c r="CG34" s="7">
        <f t="shared" si="21"/>
        <v>0</v>
      </c>
      <c r="CH34" s="7">
        <f t="shared" si="21"/>
        <v>0</v>
      </c>
    </row>
    <row r="35" spans="1:86" ht="20.100000000000001" customHeight="1" x14ac:dyDescent="0.25">
      <c r="A35" s="14" t="s">
        <v>85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4"/>
      <c r="CH35" s="15"/>
    </row>
    <row r="36" spans="1:86" x14ac:dyDescent="0.25">
      <c r="A36" s="6"/>
      <c r="B36" s="6"/>
      <c r="C36" s="6"/>
      <c r="D36" s="6" t="s">
        <v>88</v>
      </c>
      <c r="E36" s="3" t="s">
        <v>89</v>
      </c>
      <c r="F36" s="6">
        <f>COUNTIF(S36:CF36,"e")</f>
        <v>0</v>
      </c>
      <c r="G36" s="6">
        <f>COUNTIF(S36:CF36,"z")</f>
        <v>2</v>
      </c>
      <c r="H36" s="6">
        <f t="shared" ref="H36:H52" si="22">SUM(I36:O36)</f>
        <v>30</v>
      </c>
      <c r="I36" s="6">
        <f t="shared" ref="I36:I52" si="23">S36+AJ36+BA36+BR36</f>
        <v>15</v>
      </c>
      <c r="J36" s="6">
        <f t="shared" ref="J36:J52" si="24">U36+AL36+BC36+BT36</f>
        <v>0</v>
      </c>
      <c r="K36" s="6">
        <f t="shared" ref="K36:K52" si="25">W36+AN36+BE36+BV36</f>
        <v>0</v>
      </c>
      <c r="L36" s="6">
        <f t="shared" ref="L36:L52" si="26">Z36+AQ36+BH36+BY36</f>
        <v>15</v>
      </c>
      <c r="M36" s="6">
        <f t="shared" ref="M36:M52" si="27">AB36+AS36+BJ36+CA36</f>
        <v>0</v>
      </c>
      <c r="N36" s="6">
        <f t="shared" ref="N36:N52" si="28">AD36+AU36+BL36+CC36</f>
        <v>0</v>
      </c>
      <c r="O36" s="6">
        <f t="shared" ref="O36:O52" si="29">AF36+AW36+BN36+CE36</f>
        <v>0</v>
      </c>
      <c r="P36" s="7">
        <f t="shared" ref="P36:P52" si="30">AI36+AZ36+BQ36+CH36</f>
        <v>2</v>
      </c>
      <c r="Q36" s="7">
        <f t="shared" ref="Q36:Q52" si="31">AH36+AY36+BP36+CG36</f>
        <v>1</v>
      </c>
      <c r="R36" s="7">
        <v>1.2</v>
      </c>
      <c r="S36" s="11">
        <v>15</v>
      </c>
      <c r="T36" s="10" t="s">
        <v>53</v>
      </c>
      <c r="U36" s="11"/>
      <c r="V36" s="10"/>
      <c r="W36" s="11"/>
      <c r="X36" s="10"/>
      <c r="Y36" s="7">
        <v>1</v>
      </c>
      <c r="Z36" s="11">
        <v>15</v>
      </c>
      <c r="AA36" s="10" t="s">
        <v>53</v>
      </c>
      <c r="AB36" s="11"/>
      <c r="AC36" s="10"/>
      <c r="AD36" s="11"/>
      <c r="AE36" s="10"/>
      <c r="AF36" s="11"/>
      <c r="AG36" s="10"/>
      <c r="AH36" s="7">
        <v>1</v>
      </c>
      <c r="AI36" s="7">
        <f t="shared" ref="AI36:AI52" si="32">Y36+AH36</f>
        <v>2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ref="AZ36:AZ52" si="33">AP36+AY36</f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ref="BQ36:BQ52" si="34">BG36+BP36</f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ref="CH36:CH52" si="35">BX36+CG36</f>
        <v>0</v>
      </c>
    </row>
    <row r="37" spans="1:86" x14ac:dyDescent="0.25">
      <c r="A37" s="6"/>
      <c r="B37" s="6"/>
      <c r="C37" s="6"/>
      <c r="D37" s="6" t="s">
        <v>90</v>
      </c>
      <c r="E37" s="3" t="s">
        <v>91</v>
      </c>
      <c r="F37" s="6">
        <f>COUNTIF(S37:CF37,"e")</f>
        <v>1</v>
      </c>
      <c r="G37" s="6">
        <f>COUNTIF(S37:CF37,"z")</f>
        <v>1</v>
      </c>
      <c r="H37" s="6">
        <f t="shared" si="22"/>
        <v>45</v>
      </c>
      <c r="I37" s="6">
        <f t="shared" si="23"/>
        <v>30</v>
      </c>
      <c r="J37" s="6">
        <f t="shared" si="24"/>
        <v>0</v>
      </c>
      <c r="K37" s="6">
        <f t="shared" si="25"/>
        <v>0</v>
      </c>
      <c r="L37" s="6">
        <f t="shared" si="26"/>
        <v>15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7">
        <f t="shared" si="30"/>
        <v>3</v>
      </c>
      <c r="Q37" s="7">
        <f t="shared" si="31"/>
        <v>1</v>
      </c>
      <c r="R37" s="7">
        <v>1.7</v>
      </c>
      <c r="S37" s="11"/>
      <c r="T37" s="10"/>
      <c r="U37" s="11"/>
      <c r="V37" s="10"/>
      <c r="W37" s="11"/>
      <c r="X37" s="10"/>
      <c r="Y37" s="7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32"/>
        <v>0</v>
      </c>
      <c r="AJ37" s="11">
        <v>30</v>
      </c>
      <c r="AK37" s="10" t="s">
        <v>60</v>
      </c>
      <c r="AL37" s="11"/>
      <c r="AM37" s="10"/>
      <c r="AN37" s="11"/>
      <c r="AO37" s="10"/>
      <c r="AP37" s="7">
        <v>2</v>
      </c>
      <c r="AQ37" s="11">
        <v>15</v>
      </c>
      <c r="AR37" s="10" t="s">
        <v>53</v>
      </c>
      <c r="AS37" s="11"/>
      <c r="AT37" s="10"/>
      <c r="AU37" s="11"/>
      <c r="AV37" s="10"/>
      <c r="AW37" s="11"/>
      <c r="AX37" s="10"/>
      <c r="AY37" s="7">
        <v>1</v>
      </c>
      <c r="AZ37" s="7">
        <f t="shared" si="33"/>
        <v>3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4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>
        <v>10</v>
      </c>
      <c r="B38" s="6">
        <v>1</v>
      </c>
      <c r="C38" s="6"/>
      <c r="D38" s="6"/>
      <c r="E38" s="3" t="s">
        <v>92</v>
      </c>
      <c r="F38" s="6">
        <f>$B$38*COUNTIF(S38:CF38,"e")</f>
        <v>0</v>
      </c>
      <c r="G38" s="6">
        <f>$B$38*COUNTIF(S38:CF38,"z")</f>
        <v>2</v>
      </c>
      <c r="H38" s="6">
        <f t="shared" si="22"/>
        <v>30</v>
      </c>
      <c r="I38" s="6">
        <f t="shared" si="23"/>
        <v>10</v>
      </c>
      <c r="J38" s="6">
        <f t="shared" si="24"/>
        <v>0</v>
      </c>
      <c r="K38" s="6">
        <f t="shared" si="25"/>
        <v>0</v>
      </c>
      <c r="L38" s="6">
        <f t="shared" si="26"/>
        <v>20</v>
      </c>
      <c r="M38" s="6">
        <f t="shared" si="27"/>
        <v>0</v>
      </c>
      <c r="N38" s="6">
        <f t="shared" si="28"/>
        <v>0</v>
      </c>
      <c r="O38" s="6">
        <f t="shared" si="29"/>
        <v>0</v>
      </c>
      <c r="P38" s="7">
        <f t="shared" si="30"/>
        <v>2</v>
      </c>
      <c r="Q38" s="7">
        <f t="shared" si="31"/>
        <v>1.2</v>
      </c>
      <c r="R38" s="7">
        <f>$B$38*1.2</f>
        <v>1.2</v>
      </c>
      <c r="S38" s="11"/>
      <c r="T38" s="10"/>
      <c r="U38" s="11"/>
      <c r="V38" s="10"/>
      <c r="W38" s="11"/>
      <c r="X38" s="10"/>
      <c r="Y38" s="7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2"/>
        <v>0</v>
      </c>
      <c r="AJ38" s="11">
        <f>$B$38*10</f>
        <v>10</v>
      </c>
      <c r="AK38" s="10" t="s">
        <v>53</v>
      </c>
      <c r="AL38" s="11"/>
      <c r="AM38" s="10"/>
      <c r="AN38" s="11"/>
      <c r="AO38" s="10"/>
      <c r="AP38" s="7">
        <f>$B$38*0.8</f>
        <v>0.8</v>
      </c>
      <c r="AQ38" s="11">
        <f>$B$38*20</f>
        <v>20</v>
      </c>
      <c r="AR38" s="10" t="s">
        <v>53</v>
      </c>
      <c r="AS38" s="11"/>
      <c r="AT38" s="10"/>
      <c r="AU38" s="11"/>
      <c r="AV38" s="10"/>
      <c r="AW38" s="11"/>
      <c r="AX38" s="10"/>
      <c r="AY38" s="7">
        <f>$B$38*1.2</f>
        <v>1.2</v>
      </c>
      <c r="AZ38" s="7">
        <f t="shared" si="33"/>
        <v>2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>
        <v>11</v>
      </c>
      <c r="B39" s="6">
        <v>1</v>
      </c>
      <c r="C39" s="6"/>
      <c r="D39" s="6"/>
      <c r="E39" s="3" t="s">
        <v>93</v>
      </c>
      <c r="F39" s="6">
        <f>$B$39*COUNTIF(S39:CF39,"e")</f>
        <v>0</v>
      </c>
      <c r="G39" s="6">
        <f>$B$39*COUNTIF(S39:CF39,"z")</f>
        <v>2</v>
      </c>
      <c r="H39" s="6">
        <f t="shared" si="22"/>
        <v>20</v>
      </c>
      <c r="I39" s="6">
        <f t="shared" si="23"/>
        <v>10</v>
      </c>
      <c r="J39" s="6">
        <f t="shared" si="24"/>
        <v>0</v>
      </c>
      <c r="K39" s="6">
        <f t="shared" si="25"/>
        <v>0</v>
      </c>
      <c r="L39" s="6">
        <f t="shared" si="26"/>
        <v>10</v>
      </c>
      <c r="M39" s="6">
        <f t="shared" si="27"/>
        <v>0</v>
      </c>
      <c r="N39" s="6">
        <f t="shared" si="28"/>
        <v>0</v>
      </c>
      <c r="O39" s="6">
        <f t="shared" si="29"/>
        <v>0</v>
      </c>
      <c r="P39" s="7">
        <f t="shared" si="30"/>
        <v>1</v>
      </c>
      <c r="Q39" s="7">
        <f t="shared" si="31"/>
        <v>0.5</v>
      </c>
      <c r="R39" s="7">
        <f>$B$39*0.8</f>
        <v>0.8</v>
      </c>
      <c r="S39" s="11"/>
      <c r="T39" s="10"/>
      <c r="U39" s="11"/>
      <c r="V39" s="10"/>
      <c r="W39" s="11"/>
      <c r="X39" s="10"/>
      <c r="Y39" s="7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>
        <f>$B$39*10</f>
        <v>10</v>
      </c>
      <c r="AK39" s="10" t="s">
        <v>53</v>
      </c>
      <c r="AL39" s="11"/>
      <c r="AM39" s="10"/>
      <c r="AN39" s="11"/>
      <c r="AO39" s="10"/>
      <c r="AP39" s="7">
        <f>$B$39*0.5</f>
        <v>0.5</v>
      </c>
      <c r="AQ39" s="11">
        <f>$B$39*10</f>
        <v>10</v>
      </c>
      <c r="AR39" s="10" t="s">
        <v>53</v>
      </c>
      <c r="AS39" s="11"/>
      <c r="AT39" s="10"/>
      <c r="AU39" s="11"/>
      <c r="AV39" s="10"/>
      <c r="AW39" s="11"/>
      <c r="AX39" s="10"/>
      <c r="AY39" s="7">
        <f>$B$39*0.5</f>
        <v>0.5</v>
      </c>
      <c r="AZ39" s="7">
        <f t="shared" si="33"/>
        <v>1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4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5"/>
        <v>0</v>
      </c>
    </row>
    <row r="40" spans="1:86" x14ac:dyDescent="0.25">
      <c r="A40" s="6">
        <v>12</v>
      </c>
      <c r="B40" s="6">
        <v>1</v>
      </c>
      <c r="C40" s="6"/>
      <c r="D40" s="6"/>
      <c r="E40" s="3" t="s">
        <v>94</v>
      </c>
      <c r="F40" s="6">
        <f>$B$40*COUNTIF(S40:CF40,"e")</f>
        <v>0</v>
      </c>
      <c r="G40" s="6">
        <f>$B$40*COUNTIF(S40:CF40,"z")</f>
        <v>2</v>
      </c>
      <c r="H40" s="6">
        <f t="shared" si="22"/>
        <v>20</v>
      </c>
      <c r="I40" s="6">
        <f t="shared" si="23"/>
        <v>10</v>
      </c>
      <c r="J40" s="6">
        <f t="shared" si="24"/>
        <v>0</v>
      </c>
      <c r="K40" s="6">
        <f t="shared" si="25"/>
        <v>0</v>
      </c>
      <c r="L40" s="6">
        <f t="shared" si="26"/>
        <v>10</v>
      </c>
      <c r="M40" s="6">
        <f t="shared" si="27"/>
        <v>0</v>
      </c>
      <c r="N40" s="6">
        <f t="shared" si="28"/>
        <v>0</v>
      </c>
      <c r="O40" s="6">
        <f t="shared" si="29"/>
        <v>0</v>
      </c>
      <c r="P40" s="7">
        <f t="shared" si="30"/>
        <v>1</v>
      </c>
      <c r="Q40" s="7">
        <f t="shared" si="31"/>
        <v>0.5</v>
      </c>
      <c r="R40" s="7">
        <f>$B$40*0.8</f>
        <v>0.8</v>
      </c>
      <c r="S40" s="11"/>
      <c r="T40" s="10"/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>
        <f>$B$40*10</f>
        <v>10</v>
      </c>
      <c r="AK40" s="10" t="s">
        <v>53</v>
      </c>
      <c r="AL40" s="11"/>
      <c r="AM40" s="10"/>
      <c r="AN40" s="11"/>
      <c r="AO40" s="10"/>
      <c r="AP40" s="7">
        <f>$B$40*0.5</f>
        <v>0.5</v>
      </c>
      <c r="AQ40" s="11">
        <f>$B$40*10</f>
        <v>10</v>
      </c>
      <c r="AR40" s="10" t="s">
        <v>53</v>
      </c>
      <c r="AS40" s="11"/>
      <c r="AT40" s="10"/>
      <c r="AU40" s="11"/>
      <c r="AV40" s="10"/>
      <c r="AW40" s="11"/>
      <c r="AX40" s="10"/>
      <c r="AY40" s="7">
        <f>$B$40*0.5</f>
        <v>0.5</v>
      </c>
      <c r="AZ40" s="7">
        <f t="shared" si="33"/>
        <v>1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4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>
        <v>13</v>
      </c>
      <c r="B41" s="6">
        <v>1</v>
      </c>
      <c r="C41" s="6"/>
      <c r="D41" s="6"/>
      <c r="E41" s="3" t="s">
        <v>95</v>
      </c>
      <c r="F41" s="6">
        <f>$B$41*COUNTIF(S41:CF41,"e")</f>
        <v>0</v>
      </c>
      <c r="G41" s="6">
        <f>$B$41*COUNTIF(S41:CF41,"z")</f>
        <v>2</v>
      </c>
      <c r="H41" s="6">
        <f t="shared" si="22"/>
        <v>30</v>
      </c>
      <c r="I41" s="6">
        <f t="shared" si="23"/>
        <v>15</v>
      </c>
      <c r="J41" s="6">
        <f t="shared" si="24"/>
        <v>15</v>
      </c>
      <c r="K41" s="6">
        <f t="shared" si="25"/>
        <v>0</v>
      </c>
      <c r="L41" s="6">
        <f t="shared" si="26"/>
        <v>0</v>
      </c>
      <c r="M41" s="6">
        <f t="shared" si="27"/>
        <v>0</v>
      </c>
      <c r="N41" s="6">
        <f t="shared" si="28"/>
        <v>0</v>
      </c>
      <c r="O41" s="6">
        <f t="shared" si="29"/>
        <v>0</v>
      </c>
      <c r="P41" s="7">
        <f t="shared" si="30"/>
        <v>2</v>
      </c>
      <c r="Q41" s="7">
        <f t="shared" si="31"/>
        <v>0</v>
      </c>
      <c r="R41" s="7">
        <f>$B$41*1.2</f>
        <v>1.2</v>
      </c>
      <c r="S41" s="11"/>
      <c r="T41" s="10"/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/>
      <c r="AK41" s="10"/>
      <c r="AL41" s="11"/>
      <c r="AM41" s="10"/>
      <c r="AN41" s="11"/>
      <c r="AO41" s="10"/>
      <c r="AP41" s="7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3"/>
        <v>0</v>
      </c>
      <c r="BA41" s="11">
        <f>$B$41*15</f>
        <v>15</v>
      </c>
      <c r="BB41" s="10" t="s">
        <v>53</v>
      </c>
      <c r="BC41" s="11">
        <f>$B$41*15</f>
        <v>15</v>
      </c>
      <c r="BD41" s="10" t="s">
        <v>53</v>
      </c>
      <c r="BE41" s="11"/>
      <c r="BF41" s="10"/>
      <c r="BG41" s="7">
        <f>$B$41*2</f>
        <v>2</v>
      </c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2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>
        <v>2</v>
      </c>
      <c r="B42" s="6">
        <v>1</v>
      </c>
      <c r="C42" s="6"/>
      <c r="D42" s="6"/>
      <c r="E42" s="3" t="s">
        <v>96</v>
      </c>
      <c r="F42" s="6">
        <f>$B$42*COUNTIF(S42:CF42,"e")</f>
        <v>0</v>
      </c>
      <c r="G42" s="6">
        <f>$B$42*COUNTIF(S42:CF42,"z")</f>
        <v>2</v>
      </c>
      <c r="H42" s="6">
        <f t="shared" si="22"/>
        <v>30</v>
      </c>
      <c r="I42" s="6">
        <f t="shared" si="23"/>
        <v>15</v>
      </c>
      <c r="J42" s="6">
        <f t="shared" si="24"/>
        <v>15</v>
      </c>
      <c r="K42" s="6">
        <f t="shared" si="25"/>
        <v>0</v>
      </c>
      <c r="L42" s="6">
        <f t="shared" si="26"/>
        <v>0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7">
        <f t="shared" si="30"/>
        <v>2</v>
      </c>
      <c r="Q42" s="7">
        <f t="shared" si="31"/>
        <v>0</v>
      </c>
      <c r="R42" s="7">
        <f>$B$42*1.2</f>
        <v>1.2</v>
      </c>
      <c r="S42" s="11">
        <f>$B$42*15</f>
        <v>15</v>
      </c>
      <c r="T42" s="10" t="s">
        <v>53</v>
      </c>
      <c r="U42" s="11">
        <f>$B$42*15</f>
        <v>15</v>
      </c>
      <c r="V42" s="10" t="s">
        <v>53</v>
      </c>
      <c r="W42" s="11"/>
      <c r="X42" s="10"/>
      <c r="Y42" s="7">
        <f>$B$42*2</f>
        <v>2</v>
      </c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2</v>
      </c>
      <c r="AJ42" s="11"/>
      <c r="AK42" s="10"/>
      <c r="AL42" s="11"/>
      <c r="AM42" s="10"/>
      <c r="AN42" s="11"/>
      <c r="AO42" s="10"/>
      <c r="AP42" s="7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3"/>
        <v>0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4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>
        <v>3</v>
      </c>
      <c r="B43" s="6">
        <v>1</v>
      </c>
      <c r="C43" s="6"/>
      <c r="D43" s="6"/>
      <c r="E43" s="3" t="s">
        <v>97</v>
      </c>
      <c r="F43" s="6">
        <f>$B$43*COUNTIF(S43:CF43,"e")</f>
        <v>0</v>
      </c>
      <c r="G43" s="6">
        <f>$B$43*COUNTIF(S43:CF43,"z")</f>
        <v>2</v>
      </c>
      <c r="H43" s="6">
        <f t="shared" si="22"/>
        <v>30</v>
      </c>
      <c r="I43" s="6">
        <f t="shared" si="23"/>
        <v>15</v>
      </c>
      <c r="J43" s="6">
        <f t="shared" si="24"/>
        <v>15</v>
      </c>
      <c r="K43" s="6">
        <f t="shared" si="25"/>
        <v>0</v>
      </c>
      <c r="L43" s="6">
        <f t="shared" si="26"/>
        <v>0</v>
      </c>
      <c r="M43" s="6">
        <f t="shared" si="27"/>
        <v>0</v>
      </c>
      <c r="N43" s="6">
        <f t="shared" si="28"/>
        <v>0</v>
      </c>
      <c r="O43" s="6">
        <f t="shared" si="29"/>
        <v>0</v>
      </c>
      <c r="P43" s="7">
        <f t="shared" si="30"/>
        <v>2</v>
      </c>
      <c r="Q43" s="7">
        <f t="shared" si="31"/>
        <v>0</v>
      </c>
      <c r="R43" s="7">
        <f>$B$43*1.2</f>
        <v>1.2</v>
      </c>
      <c r="S43" s="11"/>
      <c r="T43" s="10"/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>
        <f>$B$43*15</f>
        <v>15</v>
      </c>
      <c r="AK43" s="10" t="s">
        <v>53</v>
      </c>
      <c r="AL43" s="11">
        <f>$B$43*15</f>
        <v>15</v>
      </c>
      <c r="AM43" s="10" t="s">
        <v>53</v>
      </c>
      <c r="AN43" s="11"/>
      <c r="AO43" s="10"/>
      <c r="AP43" s="7">
        <f>$B$43*2</f>
        <v>2</v>
      </c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3"/>
        <v>2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0</v>
      </c>
    </row>
    <row r="44" spans="1:86" x14ac:dyDescent="0.25">
      <c r="A44" s="6">
        <v>4</v>
      </c>
      <c r="B44" s="6">
        <v>1</v>
      </c>
      <c r="C44" s="6"/>
      <c r="D44" s="6"/>
      <c r="E44" s="3" t="s">
        <v>98</v>
      </c>
      <c r="F44" s="6">
        <f>$B$44*COUNTIF(S44:CF44,"e")</f>
        <v>0</v>
      </c>
      <c r="G44" s="6">
        <f>$B$44*COUNTIF(S44:CF44,"z")</f>
        <v>2</v>
      </c>
      <c r="H44" s="6">
        <f t="shared" si="22"/>
        <v>30</v>
      </c>
      <c r="I44" s="6">
        <f t="shared" si="23"/>
        <v>15</v>
      </c>
      <c r="J44" s="6">
        <f t="shared" si="24"/>
        <v>15</v>
      </c>
      <c r="K44" s="6">
        <f t="shared" si="25"/>
        <v>0</v>
      </c>
      <c r="L44" s="6">
        <f t="shared" si="26"/>
        <v>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2</v>
      </c>
      <c r="Q44" s="7">
        <f t="shared" si="31"/>
        <v>0</v>
      </c>
      <c r="R44" s="7">
        <f>$B$44*1.2</f>
        <v>1.2</v>
      </c>
      <c r="S44" s="11"/>
      <c r="T44" s="10"/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>
        <f>$B$44*15</f>
        <v>15</v>
      </c>
      <c r="AK44" s="10" t="s">
        <v>53</v>
      </c>
      <c r="AL44" s="11">
        <f>$B$44*15</f>
        <v>15</v>
      </c>
      <c r="AM44" s="10" t="s">
        <v>53</v>
      </c>
      <c r="AN44" s="11"/>
      <c r="AO44" s="10"/>
      <c r="AP44" s="7">
        <f>$B$44*2</f>
        <v>2</v>
      </c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3"/>
        <v>2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0</v>
      </c>
    </row>
    <row r="45" spans="1:86" x14ac:dyDescent="0.25">
      <c r="A45" s="6">
        <v>5</v>
      </c>
      <c r="B45" s="6">
        <v>2</v>
      </c>
      <c r="C45" s="6"/>
      <c r="D45" s="6"/>
      <c r="E45" s="3" t="s">
        <v>99</v>
      </c>
      <c r="F45" s="6">
        <f>$B$45*COUNTIF(S45:CF45,"e")</f>
        <v>0</v>
      </c>
      <c r="G45" s="6">
        <f>$B$45*COUNTIF(S45:CF45,"z")</f>
        <v>4</v>
      </c>
      <c r="H45" s="6">
        <f t="shared" si="22"/>
        <v>60</v>
      </c>
      <c r="I45" s="6">
        <f t="shared" si="23"/>
        <v>30</v>
      </c>
      <c r="J45" s="6">
        <f t="shared" si="24"/>
        <v>30</v>
      </c>
      <c r="K45" s="6">
        <f t="shared" si="25"/>
        <v>0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4</v>
      </c>
      <c r="Q45" s="7">
        <f t="shared" si="31"/>
        <v>0</v>
      </c>
      <c r="R45" s="7">
        <f>$B$45*1.2</f>
        <v>2.4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>
        <f>$B$45*15</f>
        <v>30</v>
      </c>
      <c r="AK45" s="10" t="s">
        <v>53</v>
      </c>
      <c r="AL45" s="11">
        <f>$B$45*15</f>
        <v>30</v>
      </c>
      <c r="AM45" s="10" t="s">
        <v>53</v>
      </c>
      <c r="AN45" s="11"/>
      <c r="AO45" s="10"/>
      <c r="AP45" s="7">
        <f>$B$45*2</f>
        <v>4</v>
      </c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3"/>
        <v>4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0</v>
      </c>
    </row>
    <row r="46" spans="1:86" x14ac:dyDescent="0.25">
      <c r="A46" s="6">
        <v>6</v>
      </c>
      <c r="B46" s="6">
        <v>1</v>
      </c>
      <c r="C46" s="6"/>
      <c r="D46" s="6"/>
      <c r="E46" s="3" t="s">
        <v>100</v>
      </c>
      <c r="F46" s="6">
        <f>$B$46*COUNTIF(S46:CF46,"e")</f>
        <v>0</v>
      </c>
      <c r="G46" s="6">
        <f>$B$46*COUNTIF(S46:CF46,"z")</f>
        <v>2</v>
      </c>
      <c r="H46" s="6">
        <f t="shared" si="22"/>
        <v>30</v>
      </c>
      <c r="I46" s="6">
        <f t="shared" si="23"/>
        <v>15</v>
      </c>
      <c r="J46" s="6">
        <f t="shared" si="24"/>
        <v>15</v>
      </c>
      <c r="K46" s="6">
        <f t="shared" si="25"/>
        <v>0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</v>
      </c>
      <c r="Q46" s="7">
        <f t="shared" si="31"/>
        <v>0</v>
      </c>
      <c r="R46" s="7">
        <f>$B$46*1.2</f>
        <v>1.2</v>
      </c>
      <c r="S46" s="11"/>
      <c r="T46" s="10"/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>
        <f>$B$46*15</f>
        <v>15</v>
      </c>
      <c r="AK46" s="10" t="s">
        <v>53</v>
      </c>
      <c r="AL46" s="11">
        <f>$B$46*15</f>
        <v>15</v>
      </c>
      <c r="AM46" s="10" t="s">
        <v>53</v>
      </c>
      <c r="AN46" s="11"/>
      <c r="AO46" s="10"/>
      <c r="AP46" s="7">
        <f>$B$46*2</f>
        <v>2</v>
      </c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3"/>
        <v>2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4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5"/>
        <v>0</v>
      </c>
    </row>
    <row r="47" spans="1:86" x14ac:dyDescent="0.25">
      <c r="A47" s="6">
        <v>7</v>
      </c>
      <c r="B47" s="6">
        <v>1</v>
      </c>
      <c r="C47" s="6"/>
      <c r="D47" s="6"/>
      <c r="E47" s="3" t="s">
        <v>101</v>
      </c>
      <c r="F47" s="6">
        <f>$B$47*COUNTIF(S47:CF47,"e")</f>
        <v>0</v>
      </c>
      <c r="G47" s="6">
        <f>$B$47*COUNTIF(S47:CF47,"z")</f>
        <v>2</v>
      </c>
      <c r="H47" s="6">
        <f t="shared" si="22"/>
        <v>30</v>
      </c>
      <c r="I47" s="6">
        <f t="shared" si="23"/>
        <v>15</v>
      </c>
      <c r="J47" s="6">
        <f t="shared" si="24"/>
        <v>0</v>
      </c>
      <c r="K47" s="6">
        <f t="shared" si="25"/>
        <v>0</v>
      </c>
      <c r="L47" s="6">
        <f t="shared" si="26"/>
        <v>15</v>
      </c>
      <c r="M47" s="6">
        <f t="shared" si="27"/>
        <v>0</v>
      </c>
      <c r="N47" s="6">
        <f t="shared" si="28"/>
        <v>0</v>
      </c>
      <c r="O47" s="6">
        <f t="shared" si="29"/>
        <v>0</v>
      </c>
      <c r="P47" s="7">
        <f t="shared" si="30"/>
        <v>2</v>
      </c>
      <c r="Q47" s="7">
        <f t="shared" si="31"/>
        <v>1</v>
      </c>
      <c r="R47" s="7">
        <f>$B$47*1.2</f>
        <v>1.2</v>
      </c>
      <c r="S47" s="11"/>
      <c r="T47" s="10"/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>
        <f>$B$47*15</f>
        <v>15</v>
      </c>
      <c r="AK47" s="10" t="s">
        <v>53</v>
      </c>
      <c r="AL47" s="11"/>
      <c r="AM47" s="10"/>
      <c r="AN47" s="11"/>
      <c r="AO47" s="10"/>
      <c r="AP47" s="7">
        <f>$B$47*1</f>
        <v>1</v>
      </c>
      <c r="AQ47" s="11">
        <f>$B$47*15</f>
        <v>15</v>
      </c>
      <c r="AR47" s="10" t="s">
        <v>53</v>
      </c>
      <c r="AS47" s="11"/>
      <c r="AT47" s="10"/>
      <c r="AU47" s="11"/>
      <c r="AV47" s="10"/>
      <c r="AW47" s="11"/>
      <c r="AX47" s="10"/>
      <c r="AY47" s="7">
        <f>$B$47*1</f>
        <v>1</v>
      </c>
      <c r="AZ47" s="7">
        <f t="shared" si="33"/>
        <v>2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0</v>
      </c>
    </row>
    <row r="48" spans="1:86" x14ac:dyDescent="0.25">
      <c r="A48" s="6">
        <v>8</v>
      </c>
      <c r="B48" s="6">
        <v>1</v>
      </c>
      <c r="C48" s="6"/>
      <c r="D48" s="6"/>
      <c r="E48" s="3" t="s">
        <v>56</v>
      </c>
      <c r="F48" s="6">
        <f>$B$48*COUNTIF(S48:CF48,"e")</f>
        <v>0</v>
      </c>
      <c r="G48" s="6">
        <f>$B$48*COUNTIF(S48:CF48,"z")</f>
        <v>2</v>
      </c>
      <c r="H48" s="6">
        <f t="shared" si="22"/>
        <v>30</v>
      </c>
      <c r="I48" s="6">
        <f t="shared" si="23"/>
        <v>15</v>
      </c>
      <c r="J48" s="6">
        <f t="shared" si="24"/>
        <v>0</v>
      </c>
      <c r="K48" s="6">
        <f t="shared" si="25"/>
        <v>0</v>
      </c>
      <c r="L48" s="6">
        <f t="shared" si="26"/>
        <v>15</v>
      </c>
      <c r="M48" s="6">
        <f t="shared" si="27"/>
        <v>0</v>
      </c>
      <c r="N48" s="6">
        <f t="shared" si="28"/>
        <v>0</v>
      </c>
      <c r="O48" s="6">
        <f t="shared" si="29"/>
        <v>0</v>
      </c>
      <c r="P48" s="7">
        <f t="shared" si="30"/>
        <v>2</v>
      </c>
      <c r="Q48" s="7">
        <f t="shared" si="31"/>
        <v>1</v>
      </c>
      <c r="R48" s="7">
        <f>$B$48*1.2</f>
        <v>1.2</v>
      </c>
      <c r="S48" s="11"/>
      <c r="T48" s="10"/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2"/>
        <v>0</v>
      </c>
      <c r="AJ48" s="11">
        <f>$B$48*15</f>
        <v>15</v>
      </c>
      <c r="AK48" s="10" t="s">
        <v>53</v>
      </c>
      <c r="AL48" s="11"/>
      <c r="AM48" s="10"/>
      <c r="AN48" s="11"/>
      <c r="AO48" s="10"/>
      <c r="AP48" s="7">
        <f>$B$48*1</f>
        <v>1</v>
      </c>
      <c r="AQ48" s="11">
        <f>$B$48*15</f>
        <v>15</v>
      </c>
      <c r="AR48" s="10" t="s">
        <v>53</v>
      </c>
      <c r="AS48" s="11"/>
      <c r="AT48" s="10"/>
      <c r="AU48" s="11"/>
      <c r="AV48" s="10"/>
      <c r="AW48" s="11"/>
      <c r="AX48" s="10"/>
      <c r="AY48" s="7">
        <f>$B$48*1</f>
        <v>1</v>
      </c>
      <c r="AZ48" s="7">
        <f t="shared" si="33"/>
        <v>2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4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5"/>
        <v>0</v>
      </c>
    </row>
    <row r="49" spans="1:86" x14ac:dyDescent="0.25">
      <c r="A49" s="6">
        <v>9</v>
      </c>
      <c r="B49" s="6">
        <v>1</v>
      </c>
      <c r="C49" s="6"/>
      <c r="D49" s="6"/>
      <c r="E49" s="3" t="s">
        <v>102</v>
      </c>
      <c r="F49" s="6">
        <f>$B$49*COUNTIF(S49:CF49,"e")</f>
        <v>0</v>
      </c>
      <c r="G49" s="6">
        <f>$B$49*COUNTIF(S49:CF49,"z")</f>
        <v>2</v>
      </c>
      <c r="H49" s="6">
        <f t="shared" si="22"/>
        <v>20</v>
      </c>
      <c r="I49" s="6">
        <f t="shared" si="23"/>
        <v>10</v>
      </c>
      <c r="J49" s="6">
        <f t="shared" si="24"/>
        <v>10</v>
      </c>
      <c r="K49" s="6">
        <f t="shared" si="25"/>
        <v>0</v>
      </c>
      <c r="L49" s="6">
        <f t="shared" si="26"/>
        <v>0</v>
      </c>
      <c r="M49" s="6">
        <f t="shared" si="27"/>
        <v>0</v>
      </c>
      <c r="N49" s="6">
        <f t="shared" si="28"/>
        <v>0</v>
      </c>
      <c r="O49" s="6">
        <f t="shared" si="29"/>
        <v>0</v>
      </c>
      <c r="P49" s="7">
        <f t="shared" si="30"/>
        <v>1</v>
      </c>
      <c r="Q49" s="7">
        <f t="shared" si="31"/>
        <v>0</v>
      </c>
      <c r="R49" s="7">
        <f>$B$49*0.8</f>
        <v>0.8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2"/>
        <v>0</v>
      </c>
      <c r="AJ49" s="11">
        <f>$B$49*10</f>
        <v>10</v>
      </c>
      <c r="AK49" s="10" t="s">
        <v>53</v>
      </c>
      <c r="AL49" s="11">
        <f>$B$49*10</f>
        <v>10</v>
      </c>
      <c r="AM49" s="10" t="s">
        <v>53</v>
      </c>
      <c r="AN49" s="11"/>
      <c r="AO49" s="10"/>
      <c r="AP49" s="7">
        <f>$B$49*1</f>
        <v>1</v>
      </c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3"/>
        <v>1</v>
      </c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4"/>
        <v>0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5"/>
        <v>0</v>
      </c>
    </row>
    <row r="50" spans="1:86" x14ac:dyDescent="0.25">
      <c r="A50" s="6"/>
      <c r="B50" s="6"/>
      <c r="C50" s="6"/>
      <c r="D50" s="6" t="s">
        <v>103</v>
      </c>
      <c r="E50" s="3" t="s">
        <v>104</v>
      </c>
      <c r="F50" s="6">
        <f>COUNTIF(S50:CF50,"e")</f>
        <v>0</v>
      </c>
      <c r="G50" s="6">
        <f>COUNTIF(S50:CF50,"z")</f>
        <v>2</v>
      </c>
      <c r="H50" s="6">
        <f t="shared" si="22"/>
        <v>35</v>
      </c>
      <c r="I50" s="6">
        <f t="shared" si="23"/>
        <v>20</v>
      </c>
      <c r="J50" s="6">
        <f t="shared" si="24"/>
        <v>15</v>
      </c>
      <c r="K50" s="6">
        <f t="shared" si="25"/>
        <v>0</v>
      </c>
      <c r="L50" s="6">
        <f t="shared" si="26"/>
        <v>0</v>
      </c>
      <c r="M50" s="6">
        <f t="shared" si="27"/>
        <v>0</v>
      </c>
      <c r="N50" s="6">
        <f t="shared" si="28"/>
        <v>0</v>
      </c>
      <c r="O50" s="6">
        <f t="shared" si="29"/>
        <v>0</v>
      </c>
      <c r="P50" s="7">
        <f t="shared" si="30"/>
        <v>2</v>
      </c>
      <c r="Q50" s="7">
        <f t="shared" si="31"/>
        <v>0</v>
      </c>
      <c r="R50" s="7">
        <v>1.3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2"/>
        <v>0</v>
      </c>
      <c r="AJ50" s="11">
        <v>20</v>
      </c>
      <c r="AK50" s="10" t="s">
        <v>53</v>
      </c>
      <c r="AL50" s="11">
        <v>15</v>
      </c>
      <c r="AM50" s="10" t="s">
        <v>53</v>
      </c>
      <c r="AN50" s="11"/>
      <c r="AO50" s="10"/>
      <c r="AP50" s="7">
        <v>2</v>
      </c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3"/>
        <v>2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4"/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5"/>
        <v>0</v>
      </c>
    </row>
    <row r="51" spans="1:86" x14ac:dyDescent="0.25">
      <c r="A51" s="6"/>
      <c r="B51" s="6"/>
      <c r="C51" s="6"/>
      <c r="D51" s="6" t="s">
        <v>105</v>
      </c>
      <c r="E51" s="3" t="s">
        <v>106</v>
      </c>
      <c r="F51" s="6">
        <f>COUNTIF(S51:CF51,"e")</f>
        <v>0</v>
      </c>
      <c r="G51" s="6">
        <f>COUNTIF(S51:CF51,"z")</f>
        <v>2</v>
      </c>
      <c r="H51" s="6">
        <f t="shared" si="22"/>
        <v>35</v>
      </c>
      <c r="I51" s="6">
        <f t="shared" si="23"/>
        <v>20</v>
      </c>
      <c r="J51" s="6">
        <f t="shared" si="24"/>
        <v>15</v>
      </c>
      <c r="K51" s="6">
        <f t="shared" si="25"/>
        <v>0</v>
      </c>
      <c r="L51" s="6">
        <f t="shared" si="26"/>
        <v>0</v>
      </c>
      <c r="M51" s="6">
        <f t="shared" si="27"/>
        <v>0</v>
      </c>
      <c r="N51" s="6">
        <f t="shared" si="28"/>
        <v>0</v>
      </c>
      <c r="O51" s="6">
        <f t="shared" si="29"/>
        <v>0</v>
      </c>
      <c r="P51" s="7">
        <f t="shared" si="30"/>
        <v>2</v>
      </c>
      <c r="Q51" s="7">
        <f t="shared" si="31"/>
        <v>0</v>
      </c>
      <c r="R51" s="7">
        <v>1.4</v>
      </c>
      <c r="S51" s="11">
        <v>20</v>
      </c>
      <c r="T51" s="10" t="s">
        <v>53</v>
      </c>
      <c r="U51" s="11">
        <v>15</v>
      </c>
      <c r="V51" s="10" t="s">
        <v>53</v>
      </c>
      <c r="W51" s="11"/>
      <c r="X51" s="10"/>
      <c r="Y51" s="7">
        <v>2</v>
      </c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2"/>
        <v>2</v>
      </c>
      <c r="AJ51" s="11"/>
      <c r="AK51" s="10"/>
      <c r="AL51" s="11"/>
      <c r="AM51" s="10"/>
      <c r="AN51" s="11"/>
      <c r="AO51" s="10"/>
      <c r="AP51" s="7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33"/>
        <v>0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4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5"/>
        <v>0</v>
      </c>
    </row>
    <row r="52" spans="1:86" x14ac:dyDescent="0.25">
      <c r="A52" s="6"/>
      <c r="B52" s="6"/>
      <c r="C52" s="6"/>
      <c r="D52" s="6" t="s">
        <v>107</v>
      </c>
      <c r="E52" s="3" t="s">
        <v>108</v>
      </c>
      <c r="F52" s="6">
        <f>COUNTIF(S52:CF52,"e")</f>
        <v>1</v>
      </c>
      <c r="G52" s="6">
        <f>COUNTIF(S52:CF52,"z")</f>
        <v>1</v>
      </c>
      <c r="H52" s="6">
        <f t="shared" si="22"/>
        <v>65</v>
      </c>
      <c r="I52" s="6">
        <f t="shared" si="23"/>
        <v>35</v>
      </c>
      <c r="J52" s="6">
        <f t="shared" si="24"/>
        <v>30</v>
      </c>
      <c r="K52" s="6">
        <f t="shared" si="25"/>
        <v>0</v>
      </c>
      <c r="L52" s="6">
        <f t="shared" si="26"/>
        <v>0</v>
      </c>
      <c r="M52" s="6">
        <f t="shared" si="27"/>
        <v>0</v>
      </c>
      <c r="N52" s="6">
        <f t="shared" si="28"/>
        <v>0</v>
      </c>
      <c r="O52" s="6">
        <f t="shared" si="29"/>
        <v>0</v>
      </c>
      <c r="P52" s="7">
        <f t="shared" si="30"/>
        <v>3</v>
      </c>
      <c r="Q52" s="7">
        <f t="shared" si="31"/>
        <v>0</v>
      </c>
      <c r="R52" s="7">
        <v>2.4</v>
      </c>
      <c r="S52" s="11"/>
      <c r="T52" s="10"/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32"/>
        <v>0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3"/>
        <v>0</v>
      </c>
      <c r="BA52" s="11">
        <v>35</v>
      </c>
      <c r="BB52" s="10" t="s">
        <v>60</v>
      </c>
      <c r="BC52" s="11">
        <v>30</v>
      </c>
      <c r="BD52" s="10" t="s">
        <v>53</v>
      </c>
      <c r="BE52" s="11"/>
      <c r="BF52" s="10"/>
      <c r="BG52" s="7">
        <v>3</v>
      </c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34"/>
        <v>3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5"/>
        <v>0</v>
      </c>
    </row>
    <row r="53" spans="1:86" ht="16.05" customHeight="1" x14ac:dyDescent="0.25">
      <c r="A53" s="6"/>
      <c r="B53" s="6"/>
      <c r="C53" s="6"/>
      <c r="D53" s="6"/>
      <c r="E53" s="6" t="s">
        <v>73</v>
      </c>
      <c r="F53" s="6">
        <f t="shared" ref="F53:AK53" si="36">SUM(F36:F52)</f>
        <v>2</v>
      </c>
      <c r="G53" s="6">
        <f t="shared" si="36"/>
        <v>34</v>
      </c>
      <c r="H53" s="6">
        <f t="shared" si="36"/>
        <v>570</v>
      </c>
      <c r="I53" s="6">
        <f t="shared" si="36"/>
        <v>295</v>
      </c>
      <c r="J53" s="6">
        <f t="shared" si="36"/>
        <v>175</v>
      </c>
      <c r="K53" s="6">
        <f t="shared" si="36"/>
        <v>0</v>
      </c>
      <c r="L53" s="6">
        <f t="shared" si="36"/>
        <v>100</v>
      </c>
      <c r="M53" s="6">
        <f t="shared" si="36"/>
        <v>0</v>
      </c>
      <c r="N53" s="6">
        <f t="shared" si="36"/>
        <v>0</v>
      </c>
      <c r="O53" s="6">
        <f t="shared" si="36"/>
        <v>0</v>
      </c>
      <c r="P53" s="7">
        <f t="shared" si="36"/>
        <v>35</v>
      </c>
      <c r="Q53" s="7">
        <f t="shared" si="36"/>
        <v>6.2</v>
      </c>
      <c r="R53" s="7">
        <f t="shared" si="36"/>
        <v>22.399999999999995</v>
      </c>
      <c r="S53" s="11">
        <f t="shared" si="36"/>
        <v>50</v>
      </c>
      <c r="T53" s="10">
        <f t="shared" si="36"/>
        <v>0</v>
      </c>
      <c r="U53" s="11">
        <f t="shared" si="36"/>
        <v>30</v>
      </c>
      <c r="V53" s="10">
        <f t="shared" si="36"/>
        <v>0</v>
      </c>
      <c r="W53" s="11">
        <f t="shared" si="36"/>
        <v>0</v>
      </c>
      <c r="X53" s="10">
        <f t="shared" si="36"/>
        <v>0</v>
      </c>
      <c r="Y53" s="7">
        <f t="shared" si="36"/>
        <v>5</v>
      </c>
      <c r="Z53" s="11">
        <f t="shared" si="36"/>
        <v>15</v>
      </c>
      <c r="AA53" s="10">
        <f t="shared" si="36"/>
        <v>0</v>
      </c>
      <c r="AB53" s="11">
        <f t="shared" si="36"/>
        <v>0</v>
      </c>
      <c r="AC53" s="10">
        <f t="shared" si="36"/>
        <v>0</v>
      </c>
      <c r="AD53" s="11">
        <f t="shared" si="36"/>
        <v>0</v>
      </c>
      <c r="AE53" s="10">
        <f t="shared" si="36"/>
        <v>0</v>
      </c>
      <c r="AF53" s="11">
        <f t="shared" si="36"/>
        <v>0</v>
      </c>
      <c r="AG53" s="10">
        <f t="shared" si="36"/>
        <v>0</v>
      </c>
      <c r="AH53" s="7">
        <f t="shared" si="36"/>
        <v>1</v>
      </c>
      <c r="AI53" s="7">
        <f t="shared" si="36"/>
        <v>6</v>
      </c>
      <c r="AJ53" s="11">
        <f t="shared" si="36"/>
        <v>195</v>
      </c>
      <c r="AK53" s="10">
        <f t="shared" si="36"/>
        <v>0</v>
      </c>
      <c r="AL53" s="11">
        <f t="shared" ref="AL53:BQ53" si="37">SUM(AL36:AL52)</f>
        <v>100</v>
      </c>
      <c r="AM53" s="10">
        <f t="shared" si="37"/>
        <v>0</v>
      </c>
      <c r="AN53" s="11">
        <f t="shared" si="37"/>
        <v>0</v>
      </c>
      <c r="AO53" s="10">
        <f t="shared" si="37"/>
        <v>0</v>
      </c>
      <c r="AP53" s="7">
        <f t="shared" si="37"/>
        <v>18.8</v>
      </c>
      <c r="AQ53" s="11">
        <f t="shared" si="37"/>
        <v>85</v>
      </c>
      <c r="AR53" s="10">
        <f t="shared" si="37"/>
        <v>0</v>
      </c>
      <c r="AS53" s="11">
        <f t="shared" si="37"/>
        <v>0</v>
      </c>
      <c r="AT53" s="10">
        <f t="shared" si="37"/>
        <v>0</v>
      </c>
      <c r="AU53" s="11">
        <f t="shared" si="37"/>
        <v>0</v>
      </c>
      <c r="AV53" s="10">
        <f t="shared" si="37"/>
        <v>0</v>
      </c>
      <c r="AW53" s="11">
        <f t="shared" si="37"/>
        <v>0</v>
      </c>
      <c r="AX53" s="10">
        <f t="shared" si="37"/>
        <v>0</v>
      </c>
      <c r="AY53" s="7">
        <f t="shared" si="37"/>
        <v>5.2</v>
      </c>
      <c r="AZ53" s="7">
        <f t="shared" si="37"/>
        <v>24</v>
      </c>
      <c r="BA53" s="11">
        <f t="shared" si="37"/>
        <v>50</v>
      </c>
      <c r="BB53" s="10">
        <f t="shared" si="37"/>
        <v>0</v>
      </c>
      <c r="BC53" s="11">
        <f t="shared" si="37"/>
        <v>45</v>
      </c>
      <c r="BD53" s="10">
        <f t="shared" si="37"/>
        <v>0</v>
      </c>
      <c r="BE53" s="11">
        <f t="shared" si="37"/>
        <v>0</v>
      </c>
      <c r="BF53" s="10">
        <f t="shared" si="37"/>
        <v>0</v>
      </c>
      <c r="BG53" s="7">
        <f t="shared" si="37"/>
        <v>5</v>
      </c>
      <c r="BH53" s="11">
        <f t="shared" si="37"/>
        <v>0</v>
      </c>
      <c r="BI53" s="10">
        <f t="shared" si="37"/>
        <v>0</v>
      </c>
      <c r="BJ53" s="11">
        <f t="shared" si="37"/>
        <v>0</v>
      </c>
      <c r="BK53" s="10">
        <f t="shared" si="37"/>
        <v>0</v>
      </c>
      <c r="BL53" s="11">
        <f t="shared" si="37"/>
        <v>0</v>
      </c>
      <c r="BM53" s="10">
        <f t="shared" si="37"/>
        <v>0</v>
      </c>
      <c r="BN53" s="11">
        <f t="shared" si="37"/>
        <v>0</v>
      </c>
      <c r="BO53" s="10">
        <f t="shared" si="37"/>
        <v>0</v>
      </c>
      <c r="BP53" s="7">
        <f t="shared" si="37"/>
        <v>0</v>
      </c>
      <c r="BQ53" s="7">
        <f t="shared" si="37"/>
        <v>5</v>
      </c>
      <c r="BR53" s="11">
        <f t="shared" ref="BR53:CH53" si="38">SUM(BR36:BR52)</f>
        <v>0</v>
      </c>
      <c r="BS53" s="10">
        <f t="shared" si="38"/>
        <v>0</v>
      </c>
      <c r="BT53" s="11">
        <f t="shared" si="38"/>
        <v>0</v>
      </c>
      <c r="BU53" s="10">
        <f t="shared" si="38"/>
        <v>0</v>
      </c>
      <c r="BV53" s="11">
        <f t="shared" si="38"/>
        <v>0</v>
      </c>
      <c r="BW53" s="10">
        <f t="shared" si="38"/>
        <v>0</v>
      </c>
      <c r="BX53" s="7">
        <f t="shared" si="38"/>
        <v>0</v>
      </c>
      <c r="BY53" s="11">
        <f t="shared" si="38"/>
        <v>0</v>
      </c>
      <c r="BZ53" s="10">
        <f t="shared" si="38"/>
        <v>0</v>
      </c>
      <c r="CA53" s="11">
        <f t="shared" si="38"/>
        <v>0</v>
      </c>
      <c r="CB53" s="10">
        <f t="shared" si="38"/>
        <v>0</v>
      </c>
      <c r="CC53" s="11">
        <f t="shared" si="38"/>
        <v>0</v>
      </c>
      <c r="CD53" s="10">
        <f t="shared" si="38"/>
        <v>0</v>
      </c>
      <c r="CE53" s="11">
        <f t="shared" si="38"/>
        <v>0</v>
      </c>
      <c r="CF53" s="10">
        <f t="shared" si="38"/>
        <v>0</v>
      </c>
      <c r="CG53" s="7">
        <f t="shared" si="38"/>
        <v>0</v>
      </c>
      <c r="CH53" s="7">
        <f t="shared" si="38"/>
        <v>0</v>
      </c>
    </row>
    <row r="54" spans="1:86" ht="20.100000000000001" customHeight="1" x14ac:dyDescent="0.25">
      <c r="A54" s="14" t="s">
        <v>109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4"/>
      <c r="CH54" s="15"/>
    </row>
    <row r="55" spans="1:86" x14ac:dyDescent="0.25">
      <c r="A55" s="13">
        <v>8</v>
      </c>
      <c r="B55" s="13">
        <v>1</v>
      </c>
      <c r="C55" s="13"/>
      <c r="D55" s="6" t="s">
        <v>110</v>
      </c>
      <c r="E55" s="3" t="s">
        <v>111</v>
      </c>
      <c r="F55" s="6">
        <f t="shared" ref="F55:F86" si="39">COUNTIF(S55:CF55,"e")</f>
        <v>0</v>
      </c>
      <c r="G55" s="6">
        <f t="shared" ref="G55:G86" si="40">COUNTIF(S55:CF55,"z")</f>
        <v>1</v>
      </c>
      <c r="H55" s="6">
        <f t="shared" ref="H55:H86" si="41">SUM(I55:O55)</f>
        <v>30</v>
      </c>
      <c r="I55" s="6">
        <f t="shared" ref="I55:I86" si="42">S55+AJ55+BA55+BR55</f>
        <v>0</v>
      </c>
      <c r="J55" s="6">
        <f t="shared" ref="J55:J86" si="43">U55+AL55+BC55+BT55</f>
        <v>0</v>
      </c>
      <c r="K55" s="6">
        <f t="shared" ref="K55:K86" si="44">W55+AN55+BE55+BV55</f>
        <v>0</v>
      </c>
      <c r="L55" s="6">
        <f t="shared" ref="L55:L86" si="45">Z55+AQ55+BH55+BY55</f>
        <v>30</v>
      </c>
      <c r="M55" s="6">
        <f t="shared" ref="M55:M86" si="46">AB55+AS55+BJ55+CA55</f>
        <v>0</v>
      </c>
      <c r="N55" s="6">
        <f t="shared" ref="N55:N86" si="47">AD55+AU55+BL55+CC55</f>
        <v>0</v>
      </c>
      <c r="O55" s="6">
        <f t="shared" ref="O55:O86" si="48">AF55+AW55+BN55+CE55</f>
        <v>0</v>
      </c>
      <c r="P55" s="7">
        <f t="shared" ref="P55:P86" si="49">AI55+AZ55+BQ55+CH55</f>
        <v>3</v>
      </c>
      <c r="Q55" s="7">
        <f t="shared" ref="Q55:Q86" si="50">AH55+AY55+BP55+CG55</f>
        <v>3</v>
      </c>
      <c r="R55" s="7">
        <v>1.5</v>
      </c>
      <c r="S55" s="11"/>
      <c r="T55" s="10"/>
      <c r="U55" s="11"/>
      <c r="V55" s="10"/>
      <c r="W55" s="11"/>
      <c r="X55" s="10"/>
      <c r="Y55" s="7"/>
      <c r="Z55" s="11">
        <v>30</v>
      </c>
      <c r="AA55" s="10" t="s">
        <v>53</v>
      </c>
      <c r="AB55" s="11"/>
      <c r="AC55" s="10"/>
      <c r="AD55" s="11"/>
      <c r="AE55" s="10"/>
      <c r="AF55" s="11"/>
      <c r="AG55" s="10"/>
      <c r="AH55" s="7">
        <v>3</v>
      </c>
      <c r="AI55" s="7">
        <f t="shared" ref="AI55:AI86" si="51">Y55+AH55</f>
        <v>3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ref="AZ55:AZ86" si="52">AP55+AY55</f>
        <v>0</v>
      </c>
      <c r="BA55" s="11"/>
      <c r="BB55" s="10"/>
      <c r="BC55" s="11"/>
      <c r="BD55" s="10"/>
      <c r="BE55" s="11"/>
      <c r="BF55" s="10"/>
      <c r="BG55" s="7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ref="BQ55:BQ86" si="53">BG55+BP55</f>
        <v>0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ref="CH55:CH86" si="54">BX55+CG55</f>
        <v>0</v>
      </c>
    </row>
    <row r="56" spans="1:86" x14ac:dyDescent="0.25">
      <c r="A56" s="13">
        <v>8</v>
      </c>
      <c r="B56" s="13">
        <v>1</v>
      </c>
      <c r="C56" s="13"/>
      <c r="D56" s="6" t="s">
        <v>112</v>
      </c>
      <c r="E56" s="3" t="s">
        <v>113</v>
      </c>
      <c r="F56" s="6">
        <f t="shared" si="39"/>
        <v>0</v>
      </c>
      <c r="G56" s="6">
        <f t="shared" si="40"/>
        <v>1</v>
      </c>
      <c r="H56" s="6">
        <f t="shared" si="41"/>
        <v>30</v>
      </c>
      <c r="I56" s="6">
        <f t="shared" si="42"/>
        <v>0</v>
      </c>
      <c r="J56" s="6">
        <f t="shared" si="43"/>
        <v>0</v>
      </c>
      <c r="K56" s="6">
        <f t="shared" si="44"/>
        <v>0</v>
      </c>
      <c r="L56" s="6">
        <f t="shared" si="45"/>
        <v>30</v>
      </c>
      <c r="M56" s="6">
        <f t="shared" si="46"/>
        <v>0</v>
      </c>
      <c r="N56" s="6">
        <f t="shared" si="47"/>
        <v>0</v>
      </c>
      <c r="O56" s="6">
        <f t="shared" si="48"/>
        <v>0</v>
      </c>
      <c r="P56" s="7">
        <f t="shared" si="49"/>
        <v>3</v>
      </c>
      <c r="Q56" s="7">
        <f t="shared" si="50"/>
        <v>3</v>
      </c>
      <c r="R56" s="7">
        <v>1.5</v>
      </c>
      <c r="S56" s="11"/>
      <c r="T56" s="10"/>
      <c r="U56" s="11"/>
      <c r="V56" s="10"/>
      <c r="W56" s="11"/>
      <c r="X56" s="10"/>
      <c r="Y56" s="7"/>
      <c r="Z56" s="11">
        <v>30</v>
      </c>
      <c r="AA56" s="10" t="s">
        <v>53</v>
      </c>
      <c r="AB56" s="11"/>
      <c r="AC56" s="10"/>
      <c r="AD56" s="11"/>
      <c r="AE56" s="10"/>
      <c r="AF56" s="11"/>
      <c r="AG56" s="10"/>
      <c r="AH56" s="7">
        <v>3</v>
      </c>
      <c r="AI56" s="7">
        <f t="shared" si="51"/>
        <v>3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/>
      <c r="BB56" s="10"/>
      <c r="BC56" s="11"/>
      <c r="BD56" s="10"/>
      <c r="BE56" s="11"/>
      <c r="BF56" s="10"/>
      <c r="BG56" s="7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3"/>
        <v>0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13">
        <v>1</v>
      </c>
      <c r="B57" s="13">
        <v>3</v>
      </c>
      <c r="C57" s="13"/>
      <c r="D57" s="6" t="s">
        <v>114</v>
      </c>
      <c r="E57" s="3" t="s">
        <v>115</v>
      </c>
      <c r="F57" s="6">
        <f t="shared" si="39"/>
        <v>0</v>
      </c>
      <c r="G57" s="6">
        <f t="shared" si="40"/>
        <v>1</v>
      </c>
      <c r="H57" s="6">
        <f t="shared" si="41"/>
        <v>15</v>
      </c>
      <c r="I57" s="6">
        <f t="shared" si="42"/>
        <v>15</v>
      </c>
      <c r="J57" s="6">
        <f t="shared" si="43"/>
        <v>0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1</v>
      </c>
      <c r="Q57" s="7">
        <f t="shared" si="50"/>
        <v>0</v>
      </c>
      <c r="R57" s="7">
        <v>0.6</v>
      </c>
      <c r="S57" s="11">
        <v>15</v>
      </c>
      <c r="T57" s="10" t="s">
        <v>53</v>
      </c>
      <c r="U57" s="11"/>
      <c r="V57" s="10"/>
      <c r="W57" s="11"/>
      <c r="X57" s="10"/>
      <c r="Y57" s="7">
        <v>1</v>
      </c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1"/>
        <v>1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2"/>
        <v>0</v>
      </c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3"/>
        <v>0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13">
        <v>1</v>
      </c>
      <c r="B58" s="13">
        <v>3</v>
      </c>
      <c r="C58" s="13"/>
      <c r="D58" s="6" t="s">
        <v>116</v>
      </c>
      <c r="E58" s="3" t="s">
        <v>117</v>
      </c>
      <c r="F58" s="6">
        <f t="shared" si="39"/>
        <v>0</v>
      </c>
      <c r="G58" s="6">
        <f t="shared" si="40"/>
        <v>1</v>
      </c>
      <c r="H58" s="6">
        <f t="shared" si="41"/>
        <v>15</v>
      </c>
      <c r="I58" s="6">
        <f t="shared" si="42"/>
        <v>15</v>
      </c>
      <c r="J58" s="6">
        <f t="shared" si="43"/>
        <v>0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1</v>
      </c>
      <c r="Q58" s="7">
        <f t="shared" si="50"/>
        <v>0</v>
      </c>
      <c r="R58" s="7">
        <v>0.6</v>
      </c>
      <c r="S58" s="11">
        <v>15</v>
      </c>
      <c r="T58" s="10" t="s">
        <v>53</v>
      </c>
      <c r="U58" s="11"/>
      <c r="V58" s="10"/>
      <c r="W58" s="11"/>
      <c r="X58" s="10"/>
      <c r="Y58" s="7">
        <v>1</v>
      </c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1"/>
        <v>1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2"/>
        <v>0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3"/>
        <v>0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13">
        <v>1</v>
      </c>
      <c r="B59" s="13">
        <v>3</v>
      </c>
      <c r="C59" s="13"/>
      <c r="D59" s="6" t="s">
        <v>118</v>
      </c>
      <c r="E59" s="3" t="s">
        <v>119</v>
      </c>
      <c r="F59" s="6">
        <f t="shared" si="39"/>
        <v>0</v>
      </c>
      <c r="G59" s="6">
        <f t="shared" si="40"/>
        <v>1</v>
      </c>
      <c r="H59" s="6">
        <f t="shared" si="41"/>
        <v>15</v>
      </c>
      <c r="I59" s="6">
        <f t="shared" si="42"/>
        <v>15</v>
      </c>
      <c r="J59" s="6">
        <f t="shared" si="43"/>
        <v>0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1</v>
      </c>
      <c r="Q59" s="7">
        <f t="shared" si="50"/>
        <v>0</v>
      </c>
      <c r="R59" s="7">
        <v>0.6</v>
      </c>
      <c r="S59" s="11">
        <v>15</v>
      </c>
      <c r="T59" s="10" t="s">
        <v>53</v>
      </c>
      <c r="U59" s="11"/>
      <c r="V59" s="10"/>
      <c r="W59" s="11"/>
      <c r="X59" s="10"/>
      <c r="Y59" s="7">
        <v>1</v>
      </c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1"/>
        <v>1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2"/>
        <v>0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3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13">
        <v>1</v>
      </c>
      <c r="B60" s="13">
        <v>3</v>
      </c>
      <c r="C60" s="13"/>
      <c r="D60" s="6" t="s">
        <v>120</v>
      </c>
      <c r="E60" s="3" t="s">
        <v>121</v>
      </c>
      <c r="F60" s="6">
        <f t="shared" si="39"/>
        <v>0</v>
      </c>
      <c r="G60" s="6">
        <f t="shared" si="40"/>
        <v>1</v>
      </c>
      <c r="H60" s="6">
        <f t="shared" si="41"/>
        <v>15</v>
      </c>
      <c r="I60" s="6">
        <f t="shared" si="42"/>
        <v>15</v>
      </c>
      <c r="J60" s="6">
        <f t="shared" si="43"/>
        <v>0</v>
      </c>
      <c r="K60" s="6">
        <f t="shared" si="44"/>
        <v>0</v>
      </c>
      <c r="L60" s="6">
        <f t="shared" si="45"/>
        <v>0</v>
      </c>
      <c r="M60" s="6">
        <f t="shared" si="46"/>
        <v>0</v>
      </c>
      <c r="N60" s="6">
        <f t="shared" si="47"/>
        <v>0</v>
      </c>
      <c r="O60" s="6">
        <f t="shared" si="48"/>
        <v>0</v>
      </c>
      <c r="P60" s="7">
        <f t="shared" si="49"/>
        <v>1</v>
      </c>
      <c r="Q60" s="7">
        <f t="shared" si="50"/>
        <v>0</v>
      </c>
      <c r="R60" s="7">
        <v>0.6</v>
      </c>
      <c r="S60" s="11">
        <v>15</v>
      </c>
      <c r="T60" s="10" t="s">
        <v>53</v>
      </c>
      <c r="U60" s="11"/>
      <c r="V60" s="10"/>
      <c r="W60" s="11"/>
      <c r="X60" s="10"/>
      <c r="Y60" s="7">
        <v>1</v>
      </c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1"/>
        <v>1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2"/>
        <v>0</v>
      </c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3"/>
        <v>0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13">
        <v>1</v>
      </c>
      <c r="B61" s="13">
        <v>3</v>
      </c>
      <c r="C61" s="13"/>
      <c r="D61" s="6" t="s">
        <v>122</v>
      </c>
      <c r="E61" s="3" t="s">
        <v>123</v>
      </c>
      <c r="F61" s="6">
        <f t="shared" si="39"/>
        <v>0</v>
      </c>
      <c r="G61" s="6">
        <f t="shared" si="40"/>
        <v>1</v>
      </c>
      <c r="H61" s="6">
        <f t="shared" si="41"/>
        <v>15</v>
      </c>
      <c r="I61" s="6">
        <f t="shared" si="42"/>
        <v>15</v>
      </c>
      <c r="J61" s="6">
        <f t="shared" si="43"/>
        <v>0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1</v>
      </c>
      <c r="Q61" s="7">
        <f t="shared" si="50"/>
        <v>0</v>
      </c>
      <c r="R61" s="7">
        <v>0.67</v>
      </c>
      <c r="S61" s="11">
        <v>15</v>
      </c>
      <c r="T61" s="10" t="s">
        <v>53</v>
      </c>
      <c r="U61" s="11"/>
      <c r="V61" s="10"/>
      <c r="W61" s="11"/>
      <c r="X61" s="10"/>
      <c r="Y61" s="7">
        <v>1</v>
      </c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1"/>
        <v>1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2"/>
        <v>0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3"/>
        <v>0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13">
        <v>1</v>
      </c>
      <c r="B62" s="13">
        <v>3</v>
      </c>
      <c r="C62" s="13"/>
      <c r="D62" s="6" t="s">
        <v>124</v>
      </c>
      <c r="E62" s="3" t="s">
        <v>125</v>
      </c>
      <c r="F62" s="6">
        <f t="shared" si="39"/>
        <v>0</v>
      </c>
      <c r="G62" s="6">
        <f t="shared" si="40"/>
        <v>1</v>
      </c>
      <c r="H62" s="6">
        <f t="shared" si="41"/>
        <v>15</v>
      </c>
      <c r="I62" s="6">
        <f t="shared" si="42"/>
        <v>15</v>
      </c>
      <c r="J62" s="6">
        <f t="shared" si="43"/>
        <v>0</v>
      </c>
      <c r="K62" s="6">
        <f t="shared" si="44"/>
        <v>0</v>
      </c>
      <c r="L62" s="6">
        <f t="shared" si="45"/>
        <v>0</v>
      </c>
      <c r="M62" s="6">
        <f t="shared" si="46"/>
        <v>0</v>
      </c>
      <c r="N62" s="6">
        <f t="shared" si="47"/>
        <v>0</v>
      </c>
      <c r="O62" s="6">
        <f t="shared" si="48"/>
        <v>0</v>
      </c>
      <c r="P62" s="7">
        <f t="shared" si="49"/>
        <v>1</v>
      </c>
      <c r="Q62" s="7">
        <f t="shared" si="50"/>
        <v>0</v>
      </c>
      <c r="R62" s="7">
        <v>0.6</v>
      </c>
      <c r="S62" s="11">
        <v>15</v>
      </c>
      <c r="T62" s="10" t="s">
        <v>53</v>
      </c>
      <c r="U62" s="11"/>
      <c r="V62" s="10"/>
      <c r="W62" s="11"/>
      <c r="X62" s="10"/>
      <c r="Y62" s="7">
        <v>1</v>
      </c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1"/>
        <v>1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3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13">
        <v>10</v>
      </c>
      <c r="B63" s="13">
        <v>1</v>
      </c>
      <c r="C63" s="13"/>
      <c r="D63" s="6" t="s">
        <v>126</v>
      </c>
      <c r="E63" s="3" t="s">
        <v>127</v>
      </c>
      <c r="F63" s="6">
        <f t="shared" si="39"/>
        <v>0</v>
      </c>
      <c r="G63" s="6">
        <f t="shared" si="40"/>
        <v>2</v>
      </c>
      <c r="H63" s="6">
        <f t="shared" si="41"/>
        <v>30</v>
      </c>
      <c r="I63" s="6">
        <f t="shared" si="42"/>
        <v>10</v>
      </c>
      <c r="J63" s="6">
        <f t="shared" si="43"/>
        <v>0</v>
      </c>
      <c r="K63" s="6">
        <f t="shared" si="44"/>
        <v>0</v>
      </c>
      <c r="L63" s="6">
        <f t="shared" si="45"/>
        <v>20</v>
      </c>
      <c r="M63" s="6">
        <f t="shared" si="46"/>
        <v>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1.2</v>
      </c>
      <c r="R63" s="7">
        <v>1.2</v>
      </c>
      <c r="S63" s="11"/>
      <c r="T63" s="10"/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>
        <v>10</v>
      </c>
      <c r="AK63" s="10" t="s">
        <v>53</v>
      </c>
      <c r="AL63" s="11"/>
      <c r="AM63" s="10"/>
      <c r="AN63" s="11"/>
      <c r="AO63" s="10"/>
      <c r="AP63" s="7">
        <v>0.8</v>
      </c>
      <c r="AQ63" s="11">
        <v>20</v>
      </c>
      <c r="AR63" s="10" t="s">
        <v>53</v>
      </c>
      <c r="AS63" s="11"/>
      <c r="AT63" s="10"/>
      <c r="AU63" s="11"/>
      <c r="AV63" s="10"/>
      <c r="AW63" s="11"/>
      <c r="AX63" s="10"/>
      <c r="AY63" s="7">
        <v>1.2</v>
      </c>
      <c r="AZ63" s="7">
        <f t="shared" si="52"/>
        <v>2</v>
      </c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3"/>
        <v>0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13">
        <v>10</v>
      </c>
      <c r="B64" s="13">
        <v>1</v>
      </c>
      <c r="C64" s="13"/>
      <c r="D64" s="6" t="s">
        <v>128</v>
      </c>
      <c r="E64" s="3" t="s">
        <v>129</v>
      </c>
      <c r="F64" s="6">
        <f t="shared" si="39"/>
        <v>0</v>
      </c>
      <c r="G64" s="6">
        <f t="shared" si="40"/>
        <v>2</v>
      </c>
      <c r="H64" s="6">
        <f t="shared" si="41"/>
        <v>30</v>
      </c>
      <c r="I64" s="6">
        <f t="shared" si="42"/>
        <v>10</v>
      </c>
      <c r="J64" s="6">
        <f t="shared" si="43"/>
        <v>0</v>
      </c>
      <c r="K64" s="6">
        <f t="shared" si="44"/>
        <v>0</v>
      </c>
      <c r="L64" s="6">
        <f t="shared" si="45"/>
        <v>20</v>
      </c>
      <c r="M64" s="6">
        <f t="shared" si="46"/>
        <v>0</v>
      </c>
      <c r="N64" s="6">
        <f t="shared" si="47"/>
        <v>0</v>
      </c>
      <c r="O64" s="6">
        <f t="shared" si="48"/>
        <v>0</v>
      </c>
      <c r="P64" s="7">
        <f t="shared" si="49"/>
        <v>2</v>
      </c>
      <c r="Q64" s="7">
        <f t="shared" si="50"/>
        <v>1.2</v>
      </c>
      <c r="R64" s="7">
        <v>1.2</v>
      </c>
      <c r="S64" s="11"/>
      <c r="T64" s="10"/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>
        <v>10</v>
      </c>
      <c r="AK64" s="10" t="s">
        <v>53</v>
      </c>
      <c r="AL64" s="11"/>
      <c r="AM64" s="10"/>
      <c r="AN64" s="11"/>
      <c r="AO64" s="10"/>
      <c r="AP64" s="7">
        <v>0.8</v>
      </c>
      <c r="AQ64" s="11">
        <v>20</v>
      </c>
      <c r="AR64" s="10" t="s">
        <v>53</v>
      </c>
      <c r="AS64" s="11"/>
      <c r="AT64" s="10"/>
      <c r="AU64" s="11"/>
      <c r="AV64" s="10"/>
      <c r="AW64" s="11"/>
      <c r="AX64" s="10"/>
      <c r="AY64" s="7">
        <v>1.2</v>
      </c>
      <c r="AZ64" s="7">
        <f t="shared" si="52"/>
        <v>2</v>
      </c>
      <c r="BA64" s="11"/>
      <c r="BB64" s="10"/>
      <c r="BC64" s="11"/>
      <c r="BD64" s="10"/>
      <c r="BE64" s="11"/>
      <c r="BF64" s="10"/>
      <c r="BG64" s="7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3"/>
        <v>0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13">
        <v>10</v>
      </c>
      <c r="B65" s="13">
        <v>1</v>
      </c>
      <c r="C65" s="13"/>
      <c r="D65" s="6" t="s">
        <v>130</v>
      </c>
      <c r="E65" s="3" t="s">
        <v>131</v>
      </c>
      <c r="F65" s="6">
        <f t="shared" si="39"/>
        <v>0</v>
      </c>
      <c r="G65" s="6">
        <f t="shared" si="40"/>
        <v>2</v>
      </c>
      <c r="H65" s="6">
        <f t="shared" si="41"/>
        <v>30</v>
      </c>
      <c r="I65" s="6">
        <f t="shared" si="42"/>
        <v>10</v>
      </c>
      <c r="J65" s="6">
        <f t="shared" si="43"/>
        <v>0</v>
      </c>
      <c r="K65" s="6">
        <f t="shared" si="44"/>
        <v>0</v>
      </c>
      <c r="L65" s="6">
        <f t="shared" si="45"/>
        <v>20</v>
      </c>
      <c r="M65" s="6">
        <f t="shared" si="46"/>
        <v>0</v>
      </c>
      <c r="N65" s="6">
        <f t="shared" si="47"/>
        <v>0</v>
      </c>
      <c r="O65" s="6">
        <f t="shared" si="48"/>
        <v>0</v>
      </c>
      <c r="P65" s="7">
        <f t="shared" si="49"/>
        <v>2</v>
      </c>
      <c r="Q65" s="7">
        <f t="shared" si="50"/>
        <v>1.2</v>
      </c>
      <c r="R65" s="7">
        <v>1.2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>
        <v>10</v>
      </c>
      <c r="AK65" s="10" t="s">
        <v>53</v>
      </c>
      <c r="AL65" s="11"/>
      <c r="AM65" s="10"/>
      <c r="AN65" s="11"/>
      <c r="AO65" s="10"/>
      <c r="AP65" s="7">
        <v>0.8</v>
      </c>
      <c r="AQ65" s="11">
        <v>20</v>
      </c>
      <c r="AR65" s="10" t="s">
        <v>53</v>
      </c>
      <c r="AS65" s="11"/>
      <c r="AT65" s="10"/>
      <c r="AU65" s="11"/>
      <c r="AV65" s="10"/>
      <c r="AW65" s="11"/>
      <c r="AX65" s="10"/>
      <c r="AY65" s="7">
        <v>1.2</v>
      </c>
      <c r="AZ65" s="7">
        <f t="shared" si="52"/>
        <v>2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3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4"/>
        <v>0</v>
      </c>
    </row>
    <row r="66" spans="1:86" x14ac:dyDescent="0.25">
      <c r="A66" s="13">
        <v>11</v>
      </c>
      <c r="B66" s="13">
        <v>1</v>
      </c>
      <c r="C66" s="13"/>
      <c r="D66" s="6" t="s">
        <v>132</v>
      </c>
      <c r="E66" s="3" t="s">
        <v>133</v>
      </c>
      <c r="F66" s="6">
        <f t="shared" si="39"/>
        <v>0</v>
      </c>
      <c r="G66" s="6">
        <f t="shared" si="40"/>
        <v>2</v>
      </c>
      <c r="H66" s="6">
        <f t="shared" si="41"/>
        <v>20</v>
      </c>
      <c r="I66" s="6">
        <f t="shared" si="42"/>
        <v>10</v>
      </c>
      <c r="J66" s="6">
        <f t="shared" si="43"/>
        <v>0</v>
      </c>
      <c r="K66" s="6">
        <f t="shared" si="44"/>
        <v>0</v>
      </c>
      <c r="L66" s="6">
        <f t="shared" si="45"/>
        <v>10</v>
      </c>
      <c r="M66" s="6">
        <f t="shared" si="46"/>
        <v>0</v>
      </c>
      <c r="N66" s="6">
        <f t="shared" si="47"/>
        <v>0</v>
      </c>
      <c r="O66" s="6">
        <f t="shared" si="48"/>
        <v>0</v>
      </c>
      <c r="P66" s="7">
        <f t="shared" si="49"/>
        <v>1</v>
      </c>
      <c r="Q66" s="7">
        <f t="shared" si="50"/>
        <v>0.5</v>
      </c>
      <c r="R66" s="7">
        <v>0.8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1"/>
        <v>0</v>
      </c>
      <c r="AJ66" s="11">
        <v>10</v>
      </c>
      <c r="AK66" s="10" t="s">
        <v>53</v>
      </c>
      <c r="AL66" s="11"/>
      <c r="AM66" s="10"/>
      <c r="AN66" s="11"/>
      <c r="AO66" s="10"/>
      <c r="AP66" s="7">
        <v>0.5</v>
      </c>
      <c r="AQ66" s="11">
        <v>10</v>
      </c>
      <c r="AR66" s="10" t="s">
        <v>53</v>
      </c>
      <c r="AS66" s="11"/>
      <c r="AT66" s="10"/>
      <c r="AU66" s="11"/>
      <c r="AV66" s="10"/>
      <c r="AW66" s="11"/>
      <c r="AX66" s="10"/>
      <c r="AY66" s="7">
        <v>0.5</v>
      </c>
      <c r="AZ66" s="7">
        <f t="shared" si="52"/>
        <v>1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3"/>
        <v>0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4"/>
        <v>0</v>
      </c>
    </row>
    <row r="67" spans="1:86" x14ac:dyDescent="0.25">
      <c r="A67" s="13">
        <v>11</v>
      </c>
      <c r="B67" s="13">
        <v>1</v>
      </c>
      <c r="C67" s="13"/>
      <c r="D67" s="6" t="s">
        <v>134</v>
      </c>
      <c r="E67" s="3" t="s">
        <v>135</v>
      </c>
      <c r="F67" s="6">
        <f t="shared" si="39"/>
        <v>0</v>
      </c>
      <c r="G67" s="6">
        <f t="shared" si="40"/>
        <v>2</v>
      </c>
      <c r="H67" s="6">
        <f t="shared" si="41"/>
        <v>20</v>
      </c>
      <c r="I67" s="6">
        <f t="shared" si="42"/>
        <v>10</v>
      </c>
      <c r="J67" s="6">
        <f t="shared" si="43"/>
        <v>0</v>
      </c>
      <c r="K67" s="6">
        <f t="shared" si="44"/>
        <v>0</v>
      </c>
      <c r="L67" s="6">
        <f t="shared" si="45"/>
        <v>10</v>
      </c>
      <c r="M67" s="6">
        <f t="shared" si="46"/>
        <v>0</v>
      </c>
      <c r="N67" s="6">
        <f t="shared" si="47"/>
        <v>0</v>
      </c>
      <c r="O67" s="6">
        <f t="shared" si="48"/>
        <v>0</v>
      </c>
      <c r="P67" s="7">
        <f t="shared" si="49"/>
        <v>1</v>
      </c>
      <c r="Q67" s="7">
        <f t="shared" si="50"/>
        <v>0.5</v>
      </c>
      <c r="R67" s="7">
        <v>0.8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1"/>
        <v>0</v>
      </c>
      <c r="AJ67" s="11">
        <v>10</v>
      </c>
      <c r="AK67" s="10" t="s">
        <v>53</v>
      </c>
      <c r="AL67" s="11"/>
      <c r="AM67" s="10"/>
      <c r="AN67" s="11"/>
      <c r="AO67" s="10"/>
      <c r="AP67" s="7">
        <v>0.5</v>
      </c>
      <c r="AQ67" s="11">
        <v>10</v>
      </c>
      <c r="AR67" s="10" t="s">
        <v>53</v>
      </c>
      <c r="AS67" s="11"/>
      <c r="AT67" s="10"/>
      <c r="AU67" s="11"/>
      <c r="AV67" s="10"/>
      <c r="AW67" s="11"/>
      <c r="AX67" s="10"/>
      <c r="AY67" s="7">
        <v>0.5</v>
      </c>
      <c r="AZ67" s="7">
        <f t="shared" si="52"/>
        <v>1</v>
      </c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3"/>
        <v>0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4"/>
        <v>0</v>
      </c>
    </row>
    <row r="68" spans="1:86" x14ac:dyDescent="0.25">
      <c r="A68" s="13">
        <v>11</v>
      </c>
      <c r="B68" s="13">
        <v>1</v>
      </c>
      <c r="C68" s="13"/>
      <c r="D68" s="6" t="s">
        <v>136</v>
      </c>
      <c r="E68" s="3" t="s">
        <v>137</v>
      </c>
      <c r="F68" s="6">
        <f t="shared" si="39"/>
        <v>0</v>
      </c>
      <c r="G68" s="6">
        <f t="shared" si="40"/>
        <v>2</v>
      </c>
      <c r="H68" s="6">
        <f t="shared" si="41"/>
        <v>20</v>
      </c>
      <c r="I68" s="6">
        <f t="shared" si="42"/>
        <v>10</v>
      </c>
      <c r="J68" s="6">
        <f t="shared" si="43"/>
        <v>0</v>
      </c>
      <c r="K68" s="6">
        <f t="shared" si="44"/>
        <v>0</v>
      </c>
      <c r="L68" s="6">
        <f t="shared" si="45"/>
        <v>10</v>
      </c>
      <c r="M68" s="6">
        <f t="shared" si="46"/>
        <v>0</v>
      </c>
      <c r="N68" s="6">
        <f t="shared" si="47"/>
        <v>0</v>
      </c>
      <c r="O68" s="6">
        <f t="shared" si="48"/>
        <v>0</v>
      </c>
      <c r="P68" s="7">
        <f t="shared" si="49"/>
        <v>1</v>
      </c>
      <c r="Q68" s="7">
        <f t="shared" si="50"/>
        <v>0.5</v>
      </c>
      <c r="R68" s="7">
        <v>0.8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1"/>
        <v>0</v>
      </c>
      <c r="AJ68" s="11">
        <v>10</v>
      </c>
      <c r="AK68" s="10" t="s">
        <v>53</v>
      </c>
      <c r="AL68" s="11"/>
      <c r="AM68" s="10"/>
      <c r="AN68" s="11"/>
      <c r="AO68" s="10"/>
      <c r="AP68" s="7">
        <v>0.5</v>
      </c>
      <c r="AQ68" s="11">
        <v>10</v>
      </c>
      <c r="AR68" s="10" t="s">
        <v>53</v>
      </c>
      <c r="AS68" s="11"/>
      <c r="AT68" s="10"/>
      <c r="AU68" s="11"/>
      <c r="AV68" s="10"/>
      <c r="AW68" s="11"/>
      <c r="AX68" s="10"/>
      <c r="AY68" s="7">
        <v>0.5</v>
      </c>
      <c r="AZ68" s="7">
        <f t="shared" si="52"/>
        <v>1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3"/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54"/>
        <v>0</v>
      </c>
    </row>
    <row r="69" spans="1:86" x14ac:dyDescent="0.25">
      <c r="A69" s="13">
        <v>11</v>
      </c>
      <c r="B69" s="13">
        <v>1</v>
      </c>
      <c r="C69" s="13"/>
      <c r="D69" s="6" t="s">
        <v>138</v>
      </c>
      <c r="E69" s="3" t="s">
        <v>139</v>
      </c>
      <c r="F69" s="6">
        <f t="shared" si="39"/>
        <v>0</v>
      </c>
      <c r="G69" s="6">
        <f t="shared" si="40"/>
        <v>2</v>
      </c>
      <c r="H69" s="6">
        <f t="shared" si="41"/>
        <v>20</v>
      </c>
      <c r="I69" s="6">
        <f t="shared" si="42"/>
        <v>10</v>
      </c>
      <c r="J69" s="6">
        <f t="shared" si="43"/>
        <v>0</v>
      </c>
      <c r="K69" s="6">
        <f t="shared" si="44"/>
        <v>0</v>
      </c>
      <c r="L69" s="6">
        <f t="shared" si="45"/>
        <v>10</v>
      </c>
      <c r="M69" s="6">
        <f t="shared" si="46"/>
        <v>0</v>
      </c>
      <c r="N69" s="6">
        <f t="shared" si="47"/>
        <v>0</v>
      </c>
      <c r="O69" s="6">
        <f t="shared" si="48"/>
        <v>0</v>
      </c>
      <c r="P69" s="7">
        <f t="shared" si="49"/>
        <v>1</v>
      </c>
      <c r="Q69" s="7">
        <f t="shared" si="50"/>
        <v>0.5</v>
      </c>
      <c r="R69" s="7">
        <v>0.8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1"/>
        <v>0</v>
      </c>
      <c r="AJ69" s="11">
        <v>10</v>
      </c>
      <c r="AK69" s="10" t="s">
        <v>53</v>
      </c>
      <c r="AL69" s="11"/>
      <c r="AM69" s="10"/>
      <c r="AN69" s="11"/>
      <c r="AO69" s="10"/>
      <c r="AP69" s="7">
        <v>0.5</v>
      </c>
      <c r="AQ69" s="11">
        <v>10</v>
      </c>
      <c r="AR69" s="10" t="s">
        <v>53</v>
      </c>
      <c r="AS69" s="11"/>
      <c r="AT69" s="10"/>
      <c r="AU69" s="11"/>
      <c r="AV69" s="10"/>
      <c r="AW69" s="11"/>
      <c r="AX69" s="10"/>
      <c r="AY69" s="7">
        <v>0.5</v>
      </c>
      <c r="AZ69" s="7">
        <f t="shared" si="52"/>
        <v>1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3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54"/>
        <v>0</v>
      </c>
    </row>
    <row r="70" spans="1:86" x14ac:dyDescent="0.25">
      <c r="A70" s="13">
        <v>12</v>
      </c>
      <c r="B70" s="13">
        <v>1</v>
      </c>
      <c r="C70" s="13"/>
      <c r="D70" s="6" t="s">
        <v>140</v>
      </c>
      <c r="E70" s="3" t="s">
        <v>141</v>
      </c>
      <c r="F70" s="6">
        <f t="shared" si="39"/>
        <v>0</v>
      </c>
      <c r="G70" s="6">
        <f t="shared" si="40"/>
        <v>2</v>
      </c>
      <c r="H70" s="6">
        <f t="shared" si="41"/>
        <v>20</v>
      </c>
      <c r="I70" s="6">
        <f t="shared" si="42"/>
        <v>10</v>
      </c>
      <c r="J70" s="6">
        <f t="shared" si="43"/>
        <v>0</v>
      </c>
      <c r="K70" s="6">
        <f t="shared" si="44"/>
        <v>0</v>
      </c>
      <c r="L70" s="6">
        <f t="shared" si="45"/>
        <v>10</v>
      </c>
      <c r="M70" s="6">
        <f t="shared" si="46"/>
        <v>0</v>
      </c>
      <c r="N70" s="6">
        <f t="shared" si="47"/>
        <v>0</v>
      </c>
      <c r="O70" s="6">
        <f t="shared" si="48"/>
        <v>0</v>
      </c>
      <c r="P70" s="7">
        <f t="shared" si="49"/>
        <v>1</v>
      </c>
      <c r="Q70" s="7">
        <f t="shared" si="50"/>
        <v>0.5</v>
      </c>
      <c r="R70" s="7">
        <v>0.8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1"/>
        <v>0</v>
      </c>
      <c r="AJ70" s="11">
        <v>10</v>
      </c>
      <c r="AK70" s="10" t="s">
        <v>53</v>
      </c>
      <c r="AL70" s="11"/>
      <c r="AM70" s="10"/>
      <c r="AN70" s="11"/>
      <c r="AO70" s="10"/>
      <c r="AP70" s="7">
        <v>0.5</v>
      </c>
      <c r="AQ70" s="11">
        <v>10</v>
      </c>
      <c r="AR70" s="10" t="s">
        <v>53</v>
      </c>
      <c r="AS70" s="11"/>
      <c r="AT70" s="10"/>
      <c r="AU70" s="11"/>
      <c r="AV70" s="10"/>
      <c r="AW70" s="11"/>
      <c r="AX70" s="10"/>
      <c r="AY70" s="7">
        <v>0.5</v>
      </c>
      <c r="AZ70" s="7">
        <f t="shared" si="52"/>
        <v>1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3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54"/>
        <v>0</v>
      </c>
    </row>
    <row r="71" spans="1:86" x14ac:dyDescent="0.25">
      <c r="A71" s="13">
        <v>12</v>
      </c>
      <c r="B71" s="13">
        <v>1</v>
      </c>
      <c r="C71" s="13"/>
      <c r="D71" s="6" t="s">
        <v>142</v>
      </c>
      <c r="E71" s="3" t="s">
        <v>143</v>
      </c>
      <c r="F71" s="6">
        <f t="shared" si="39"/>
        <v>0</v>
      </c>
      <c r="G71" s="6">
        <f t="shared" si="40"/>
        <v>2</v>
      </c>
      <c r="H71" s="6">
        <f t="shared" si="41"/>
        <v>20</v>
      </c>
      <c r="I71" s="6">
        <f t="shared" si="42"/>
        <v>10</v>
      </c>
      <c r="J71" s="6">
        <f t="shared" si="43"/>
        <v>0</v>
      </c>
      <c r="K71" s="6">
        <f t="shared" si="44"/>
        <v>0</v>
      </c>
      <c r="L71" s="6">
        <f t="shared" si="45"/>
        <v>10</v>
      </c>
      <c r="M71" s="6">
        <f t="shared" si="46"/>
        <v>0</v>
      </c>
      <c r="N71" s="6">
        <f t="shared" si="47"/>
        <v>0</v>
      </c>
      <c r="O71" s="6">
        <f t="shared" si="48"/>
        <v>0</v>
      </c>
      <c r="P71" s="7">
        <f t="shared" si="49"/>
        <v>1</v>
      </c>
      <c r="Q71" s="7">
        <f t="shared" si="50"/>
        <v>0.5</v>
      </c>
      <c r="R71" s="7">
        <v>0.8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1"/>
        <v>0</v>
      </c>
      <c r="AJ71" s="11">
        <v>10</v>
      </c>
      <c r="AK71" s="10" t="s">
        <v>53</v>
      </c>
      <c r="AL71" s="11"/>
      <c r="AM71" s="10"/>
      <c r="AN71" s="11"/>
      <c r="AO71" s="10"/>
      <c r="AP71" s="7">
        <v>0.5</v>
      </c>
      <c r="AQ71" s="11">
        <v>10</v>
      </c>
      <c r="AR71" s="10" t="s">
        <v>53</v>
      </c>
      <c r="AS71" s="11"/>
      <c r="AT71" s="10"/>
      <c r="AU71" s="11"/>
      <c r="AV71" s="10"/>
      <c r="AW71" s="11"/>
      <c r="AX71" s="10"/>
      <c r="AY71" s="7">
        <v>0.5</v>
      </c>
      <c r="AZ71" s="7">
        <f t="shared" si="52"/>
        <v>1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3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54"/>
        <v>0</v>
      </c>
    </row>
    <row r="72" spans="1:86" x14ac:dyDescent="0.25">
      <c r="A72" s="13">
        <v>12</v>
      </c>
      <c r="B72" s="13">
        <v>1</v>
      </c>
      <c r="C72" s="13"/>
      <c r="D72" s="6" t="s">
        <v>144</v>
      </c>
      <c r="E72" s="3" t="s">
        <v>145</v>
      </c>
      <c r="F72" s="6">
        <f t="shared" si="39"/>
        <v>0</v>
      </c>
      <c r="G72" s="6">
        <f t="shared" si="40"/>
        <v>2</v>
      </c>
      <c r="H72" s="6">
        <f t="shared" si="41"/>
        <v>20</v>
      </c>
      <c r="I72" s="6">
        <f t="shared" si="42"/>
        <v>10</v>
      </c>
      <c r="J72" s="6">
        <f t="shared" si="43"/>
        <v>0</v>
      </c>
      <c r="K72" s="6">
        <f t="shared" si="44"/>
        <v>0</v>
      </c>
      <c r="L72" s="6">
        <f t="shared" si="45"/>
        <v>10</v>
      </c>
      <c r="M72" s="6">
        <f t="shared" si="46"/>
        <v>0</v>
      </c>
      <c r="N72" s="6">
        <f t="shared" si="47"/>
        <v>0</v>
      </c>
      <c r="O72" s="6">
        <f t="shared" si="48"/>
        <v>0</v>
      </c>
      <c r="P72" s="7">
        <f t="shared" si="49"/>
        <v>1</v>
      </c>
      <c r="Q72" s="7">
        <f t="shared" si="50"/>
        <v>0.5</v>
      </c>
      <c r="R72" s="7">
        <v>0.8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1"/>
        <v>0</v>
      </c>
      <c r="AJ72" s="11">
        <v>10</v>
      </c>
      <c r="AK72" s="10" t="s">
        <v>53</v>
      </c>
      <c r="AL72" s="11"/>
      <c r="AM72" s="10"/>
      <c r="AN72" s="11"/>
      <c r="AO72" s="10"/>
      <c r="AP72" s="7">
        <v>0.5</v>
      </c>
      <c r="AQ72" s="11">
        <v>10</v>
      </c>
      <c r="AR72" s="10" t="s">
        <v>53</v>
      </c>
      <c r="AS72" s="11"/>
      <c r="AT72" s="10"/>
      <c r="AU72" s="11"/>
      <c r="AV72" s="10"/>
      <c r="AW72" s="11"/>
      <c r="AX72" s="10"/>
      <c r="AY72" s="7">
        <v>0.5</v>
      </c>
      <c r="AZ72" s="7">
        <f t="shared" si="52"/>
        <v>1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3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54"/>
        <v>0</v>
      </c>
    </row>
    <row r="73" spans="1:86" x14ac:dyDescent="0.25">
      <c r="A73" s="13">
        <v>13</v>
      </c>
      <c r="B73" s="13">
        <v>1</v>
      </c>
      <c r="C73" s="13"/>
      <c r="D73" s="6" t="s">
        <v>146</v>
      </c>
      <c r="E73" s="3" t="s">
        <v>147</v>
      </c>
      <c r="F73" s="6">
        <f t="shared" si="39"/>
        <v>0</v>
      </c>
      <c r="G73" s="6">
        <f t="shared" si="40"/>
        <v>2</v>
      </c>
      <c r="H73" s="6">
        <f t="shared" si="41"/>
        <v>30</v>
      </c>
      <c r="I73" s="6">
        <f t="shared" si="42"/>
        <v>15</v>
      </c>
      <c r="J73" s="6">
        <f t="shared" si="43"/>
        <v>15</v>
      </c>
      <c r="K73" s="6">
        <f t="shared" si="44"/>
        <v>0</v>
      </c>
      <c r="L73" s="6">
        <f t="shared" si="45"/>
        <v>0</v>
      </c>
      <c r="M73" s="6">
        <f t="shared" si="46"/>
        <v>0</v>
      </c>
      <c r="N73" s="6">
        <f t="shared" si="47"/>
        <v>0</v>
      </c>
      <c r="O73" s="6">
        <f t="shared" si="48"/>
        <v>0</v>
      </c>
      <c r="P73" s="7">
        <f t="shared" si="49"/>
        <v>2</v>
      </c>
      <c r="Q73" s="7">
        <f t="shared" si="50"/>
        <v>0</v>
      </c>
      <c r="R73" s="7">
        <v>1.2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51"/>
        <v>0</v>
      </c>
      <c r="AJ73" s="11"/>
      <c r="AK73" s="10"/>
      <c r="AL73" s="11"/>
      <c r="AM73" s="10"/>
      <c r="AN73" s="11"/>
      <c r="AO73" s="10"/>
      <c r="AP73" s="7"/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52"/>
        <v>0</v>
      </c>
      <c r="BA73" s="11">
        <v>15</v>
      </c>
      <c r="BB73" s="10" t="s">
        <v>53</v>
      </c>
      <c r="BC73" s="11">
        <v>15</v>
      </c>
      <c r="BD73" s="10" t="s">
        <v>53</v>
      </c>
      <c r="BE73" s="11"/>
      <c r="BF73" s="10"/>
      <c r="BG73" s="7">
        <v>2</v>
      </c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53"/>
        <v>2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54"/>
        <v>0</v>
      </c>
    </row>
    <row r="74" spans="1:86" x14ac:dyDescent="0.25">
      <c r="A74" s="13">
        <v>13</v>
      </c>
      <c r="B74" s="13">
        <v>1</v>
      </c>
      <c r="C74" s="13"/>
      <c r="D74" s="6" t="s">
        <v>148</v>
      </c>
      <c r="E74" s="3" t="s">
        <v>149</v>
      </c>
      <c r="F74" s="6">
        <f t="shared" si="39"/>
        <v>0</v>
      </c>
      <c r="G74" s="6">
        <f t="shared" si="40"/>
        <v>2</v>
      </c>
      <c r="H74" s="6">
        <f t="shared" si="41"/>
        <v>30</v>
      </c>
      <c r="I74" s="6">
        <f t="shared" si="42"/>
        <v>15</v>
      </c>
      <c r="J74" s="6">
        <f t="shared" si="43"/>
        <v>15</v>
      </c>
      <c r="K74" s="6">
        <f t="shared" si="44"/>
        <v>0</v>
      </c>
      <c r="L74" s="6">
        <f t="shared" si="45"/>
        <v>0</v>
      </c>
      <c r="M74" s="6">
        <f t="shared" si="46"/>
        <v>0</v>
      </c>
      <c r="N74" s="6">
        <f t="shared" si="47"/>
        <v>0</v>
      </c>
      <c r="O74" s="6">
        <f t="shared" si="48"/>
        <v>0</v>
      </c>
      <c r="P74" s="7">
        <f t="shared" si="49"/>
        <v>2</v>
      </c>
      <c r="Q74" s="7">
        <f t="shared" si="50"/>
        <v>0</v>
      </c>
      <c r="R74" s="7">
        <v>1.2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51"/>
        <v>0</v>
      </c>
      <c r="AJ74" s="11"/>
      <c r="AK74" s="10"/>
      <c r="AL74" s="11"/>
      <c r="AM74" s="10"/>
      <c r="AN74" s="11"/>
      <c r="AO74" s="10"/>
      <c r="AP74" s="7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52"/>
        <v>0</v>
      </c>
      <c r="BA74" s="11">
        <v>15</v>
      </c>
      <c r="BB74" s="10" t="s">
        <v>53</v>
      </c>
      <c r="BC74" s="11">
        <v>15</v>
      </c>
      <c r="BD74" s="10" t="s">
        <v>53</v>
      </c>
      <c r="BE74" s="11"/>
      <c r="BF74" s="10"/>
      <c r="BG74" s="7">
        <v>2</v>
      </c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53"/>
        <v>2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54"/>
        <v>0</v>
      </c>
    </row>
    <row r="75" spans="1:86" x14ac:dyDescent="0.25">
      <c r="A75" s="13">
        <v>13</v>
      </c>
      <c r="B75" s="13">
        <v>1</v>
      </c>
      <c r="C75" s="13"/>
      <c r="D75" s="6" t="s">
        <v>150</v>
      </c>
      <c r="E75" s="3" t="s">
        <v>151</v>
      </c>
      <c r="F75" s="6">
        <f t="shared" si="39"/>
        <v>0</v>
      </c>
      <c r="G75" s="6">
        <f t="shared" si="40"/>
        <v>2</v>
      </c>
      <c r="H75" s="6">
        <f t="shared" si="41"/>
        <v>30</v>
      </c>
      <c r="I75" s="6">
        <f t="shared" si="42"/>
        <v>15</v>
      </c>
      <c r="J75" s="6">
        <f t="shared" si="43"/>
        <v>15</v>
      </c>
      <c r="K75" s="6">
        <f t="shared" si="44"/>
        <v>0</v>
      </c>
      <c r="L75" s="6">
        <f t="shared" si="45"/>
        <v>0</v>
      </c>
      <c r="M75" s="6">
        <f t="shared" si="46"/>
        <v>0</v>
      </c>
      <c r="N75" s="6">
        <f t="shared" si="47"/>
        <v>0</v>
      </c>
      <c r="O75" s="6">
        <f t="shared" si="48"/>
        <v>0</v>
      </c>
      <c r="P75" s="7">
        <f t="shared" si="49"/>
        <v>2</v>
      </c>
      <c r="Q75" s="7">
        <f t="shared" si="50"/>
        <v>0</v>
      </c>
      <c r="R75" s="7">
        <v>1.2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51"/>
        <v>0</v>
      </c>
      <c r="AJ75" s="11"/>
      <c r="AK75" s="10"/>
      <c r="AL75" s="11"/>
      <c r="AM75" s="10"/>
      <c r="AN75" s="11"/>
      <c r="AO75" s="10"/>
      <c r="AP75" s="7"/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52"/>
        <v>0</v>
      </c>
      <c r="BA75" s="11">
        <v>15</v>
      </c>
      <c r="BB75" s="10" t="s">
        <v>53</v>
      </c>
      <c r="BC75" s="11">
        <v>15</v>
      </c>
      <c r="BD75" s="10" t="s">
        <v>53</v>
      </c>
      <c r="BE75" s="11"/>
      <c r="BF75" s="10"/>
      <c r="BG75" s="7">
        <v>2</v>
      </c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53"/>
        <v>2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54"/>
        <v>0</v>
      </c>
    </row>
    <row r="76" spans="1:86" x14ac:dyDescent="0.25">
      <c r="A76" s="13">
        <v>13</v>
      </c>
      <c r="B76" s="13">
        <v>1</v>
      </c>
      <c r="C76" s="13"/>
      <c r="D76" s="6" t="s">
        <v>152</v>
      </c>
      <c r="E76" s="3" t="s">
        <v>153</v>
      </c>
      <c r="F76" s="6">
        <f t="shared" si="39"/>
        <v>0</v>
      </c>
      <c r="G76" s="6">
        <f t="shared" si="40"/>
        <v>2</v>
      </c>
      <c r="H76" s="6">
        <f t="shared" si="41"/>
        <v>30</v>
      </c>
      <c r="I76" s="6">
        <f t="shared" si="42"/>
        <v>15</v>
      </c>
      <c r="J76" s="6">
        <f t="shared" si="43"/>
        <v>15</v>
      </c>
      <c r="K76" s="6">
        <f t="shared" si="44"/>
        <v>0</v>
      </c>
      <c r="L76" s="6">
        <f t="shared" si="45"/>
        <v>0</v>
      </c>
      <c r="M76" s="6">
        <f t="shared" si="46"/>
        <v>0</v>
      </c>
      <c r="N76" s="6">
        <f t="shared" si="47"/>
        <v>0</v>
      </c>
      <c r="O76" s="6">
        <f t="shared" si="48"/>
        <v>0</v>
      </c>
      <c r="P76" s="7">
        <f t="shared" si="49"/>
        <v>2</v>
      </c>
      <c r="Q76" s="7">
        <f t="shared" si="50"/>
        <v>0</v>
      </c>
      <c r="R76" s="7">
        <v>1.2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51"/>
        <v>0</v>
      </c>
      <c r="AJ76" s="11"/>
      <c r="AK76" s="10"/>
      <c r="AL76" s="11"/>
      <c r="AM76" s="10"/>
      <c r="AN76" s="11"/>
      <c r="AO76" s="10"/>
      <c r="AP76" s="7"/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52"/>
        <v>0</v>
      </c>
      <c r="BA76" s="11">
        <v>15</v>
      </c>
      <c r="BB76" s="10" t="s">
        <v>53</v>
      </c>
      <c r="BC76" s="11">
        <v>15</v>
      </c>
      <c r="BD76" s="10" t="s">
        <v>53</v>
      </c>
      <c r="BE76" s="11"/>
      <c r="BF76" s="10"/>
      <c r="BG76" s="7">
        <v>2</v>
      </c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53"/>
        <v>2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54"/>
        <v>0</v>
      </c>
    </row>
    <row r="77" spans="1:86" x14ac:dyDescent="0.25">
      <c r="A77" s="13">
        <v>2</v>
      </c>
      <c r="B77" s="13">
        <v>1</v>
      </c>
      <c r="C77" s="13"/>
      <c r="D77" s="6" t="s">
        <v>154</v>
      </c>
      <c r="E77" s="3" t="s">
        <v>155</v>
      </c>
      <c r="F77" s="6">
        <f t="shared" si="39"/>
        <v>0</v>
      </c>
      <c r="G77" s="6">
        <f t="shared" si="40"/>
        <v>2</v>
      </c>
      <c r="H77" s="6">
        <f t="shared" si="41"/>
        <v>30</v>
      </c>
      <c r="I77" s="6">
        <f t="shared" si="42"/>
        <v>15</v>
      </c>
      <c r="J77" s="6">
        <f t="shared" si="43"/>
        <v>15</v>
      </c>
      <c r="K77" s="6">
        <f t="shared" si="44"/>
        <v>0</v>
      </c>
      <c r="L77" s="6">
        <f t="shared" si="45"/>
        <v>0</v>
      </c>
      <c r="M77" s="6">
        <f t="shared" si="46"/>
        <v>0</v>
      </c>
      <c r="N77" s="6">
        <f t="shared" si="47"/>
        <v>0</v>
      </c>
      <c r="O77" s="6">
        <f t="shared" si="48"/>
        <v>0</v>
      </c>
      <c r="P77" s="7">
        <f t="shared" si="49"/>
        <v>2</v>
      </c>
      <c r="Q77" s="7">
        <f t="shared" si="50"/>
        <v>0</v>
      </c>
      <c r="R77" s="7">
        <v>1.2</v>
      </c>
      <c r="S77" s="11">
        <v>15</v>
      </c>
      <c r="T77" s="10" t="s">
        <v>53</v>
      </c>
      <c r="U77" s="11">
        <v>15</v>
      </c>
      <c r="V77" s="10" t="s">
        <v>53</v>
      </c>
      <c r="W77" s="11"/>
      <c r="X77" s="10"/>
      <c r="Y77" s="7">
        <v>2</v>
      </c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51"/>
        <v>2</v>
      </c>
      <c r="AJ77" s="11"/>
      <c r="AK77" s="10"/>
      <c r="AL77" s="11"/>
      <c r="AM77" s="10"/>
      <c r="AN77" s="11"/>
      <c r="AO77" s="10"/>
      <c r="AP77" s="7"/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52"/>
        <v>0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53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54"/>
        <v>0</v>
      </c>
    </row>
    <row r="78" spans="1:86" x14ac:dyDescent="0.25">
      <c r="A78" s="13">
        <v>2</v>
      </c>
      <c r="B78" s="13">
        <v>1</v>
      </c>
      <c r="C78" s="13"/>
      <c r="D78" s="6" t="s">
        <v>156</v>
      </c>
      <c r="E78" s="3" t="s">
        <v>157</v>
      </c>
      <c r="F78" s="6">
        <f t="shared" si="39"/>
        <v>0</v>
      </c>
      <c r="G78" s="6">
        <f t="shared" si="40"/>
        <v>2</v>
      </c>
      <c r="H78" s="6">
        <f t="shared" si="41"/>
        <v>30</v>
      </c>
      <c r="I78" s="6">
        <f t="shared" si="42"/>
        <v>15</v>
      </c>
      <c r="J78" s="6">
        <f t="shared" si="43"/>
        <v>15</v>
      </c>
      <c r="K78" s="6">
        <f t="shared" si="44"/>
        <v>0</v>
      </c>
      <c r="L78" s="6">
        <f t="shared" si="45"/>
        <v>0</v>
      </c>
      <c r="M78" s="6">
        <f t="shared" si="46"/>
        <v>0</v>
      </c>
      <c r="N78" s="6">
        <f t="shared" si="47"/>
        <v>0</v>
      </c>
      <c r="O78" s="6">
        <f t="shared" si="48"/>
        <v>0</v>
      </c>
      <c r="P78" s="7">
        <f t="shared" si="49"/>
        <v>2</v>
      </c>
      <c r="Q78" s="7">
        <f t="shared" si="50"/>
        <v>0</v>
      </c>
      <c r="R78" s="7">
        <v>1.2</v>
      </c>
      <c r="S78" s="11">
        <v>15</v>
      </c>
      <c r="T78" s="10" t="s">
        <v>53</v>
      </c>
      <c r="U78" s="11">
        <v>15</v>
      </c>
      <c r="V78" s="10" t="s">
        <v>53</v>
      </c>
      <c r="W78" s="11"/>
      <c r="X78" s="10"/>
      <c r="Y78" s="7">
        <v>2</v>
      </c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51"/>
        <v>2</v>
      </c>
      <c r="AJ78" s="11"/>
      <c r="AK78" s="10"/>
      <c r="AL78" s="11"/>
      <c r="AM78" s="10"/>
      <c r="AN78" s="11"/>
      <c r="AO78" s="10"/>
      <c r="AP78" s="7"/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52"/>
        <v>0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53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54"/>
        <v>0</v>
      </c>
    </row>
    <row r="79" spans="1:86" x14ac:dyDescent="0.25">
      <c r="A79" s="13">
        <v>2</v>
      </c>
      <c r="B79" s="13">
        <v>1</v>
      </c>
      <c r="C79" s="13"/>
      <c r="D79" s="6" t="s">
        <v>158</v>
      </c>
      <c r="E79" s="3" t="s">
        <v>159</v>
      </c>
      <c r="F79" s="6">
        <f t="shared" si="39"/>
        <v>0</v>
      </c>
      <c r="G79" s="6">
        <f t="shared" si="40"/>
        <v>2</v>
      </c>
      <c r="H79" s="6">
        <f t="shared" si="41"/>
        <v>30</v>
      </c>
      <c r="I79" s="6">
        <f t="shared" si="42"/>
        <v>15</v>
      </c>
      <c r="J79" s="6">
        <f t="shared" si="43"/>
        <v>15</v>
      </c>
      <c r="K79" s="6">
        <f t="shared" si="44"/>
        <v>0</v>
      </c>
      <c r="L79" s="6">
        <f t="shared" si="45"/>
        <v>0</v>
      </c>
      <c r="M79" s="6">
        <f t="shared" si="46"/>
        <v>0</v>
      </c>
      <c r="N79" s="6">
        <f t="shared" si="47"/>
        <v>0</v>
      </c>
      <c r="O79" s="6">
        <f t="shared" si="48"/>
        <v>0</v>
      </c>
      <c r="P79" s="7">
        <f t="shared" si="49"/>
        <v>2</v>
      </c>
      <c r="Q79" s="7">
        <f t="shared" si="50"/>
        <v>0</v>
      </c>
      <c r="R79" s="7">
        <v>1.2</v>
      </c>
      <c r="S79" s="11">
        <v>15</v>
      </c>
      <c r="T79" s="10" t="s">
        <v>53</v>
      </c>
      <c r="U79" s="11">
        <v>15</v>
      </c>
      <c r="V79" s="10" t="s">
        <v>53</v>
      </c>
      <c r="W79" s="11"/>
      <c r="X79" s="10"/>
      <c r="Y79" s="7">
        <v>2</v>
      </c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51"/>
        <v>2</v>
      </c>
      <c r="AJ79" s="11"/>
      <c r="AK79" s="10"/>
      <c r="AL79" s="11"/>
      <c r="AM79" s="10"/>
      <c r="AN79" s="11"/>
      <c r="AO79" s="10"/>
      <c r="AP79" s="7"/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52"/>
        <v>0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53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54"/>
        <v>0</v>
      </c>
    </row>
    <row r="80" spans="1:86" x14ac:dyDescent="0.25">
      <c r="A80" s="13">
        <v>2</v>
      </c>
      <c r="B80" s="13">
        <v>1</v>
      </c>
      <c r="C80" s="13"/>
      <c r="D80" s="6" t="s">
        <v>160</v>
      </c>
      <c r="E80" s="3" t="s">
        <v>161</v>
      </c>
      <c r="F80" s="6">
        <f t="shared" si="39"/>
        <v>0</v>
      </c>
      <c r="G80" s="6">
        <f t="shared" si="40"/>
        <v>2</v>
      </c>
      <c r="H80" s="6">
        <f t="shared" si="41"/>
        <v>30</v>
      </c>
      <c r="I80" s="6">
        <f t="shared" si="42"/>
        <v>15</v>
      </c>
      <c r="J80" s="6">
        <f t="shared" si="43"/>
        <v>15</v>
      </c>
      <c r="K80" s="6">
        <f t="shared" si="44"/>
        <v>0</v>
      </c>
      <c r="L80" s="6">
        <f t="shared" si="45"/>
        <v>0</v>
      </c>
      <c r="M80" s="6">
        <f t="shared" si="46"/>
        <v>0</v>
      </c>
      <c r="N80" s="6">
        <f t="shared" si="47"/>
        <v>0</v>
      </c>
      <c r="O80" s="6">
        <f t="shared" si="48"/>
        <v>0</v>
      </c>
      <c r="P80" s="7">
        <f t="shared" si="49"/>
        <v>2</v>
      </c>
      <c r="Q80" s="7">
        <f t="shared" si="50"/>
        <v>0</v>
      </c>
      <c r="R80" s="7">
        <v>1.2</v>
      </c>
      <c r="S80" s="11">
        <v>15</v>
      </c>
      <c r="T80" s="10" t="s">
        <v>53</v>
      </c>
      <c r="U80" s="11">
        <v>15</v>
      </c>
      <c r="V80" s="10" t="s">
        <v>53</v>
      </c>
      <c r="W80" s="11"/>
      <c r="X80" s="10"/>
      <c r="Y80" s="7">
        <v>2</v>
      </c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51"/>
        <v>2</v>
      </c>
      <c r="AJ80" s="11"/>
      <c r="AK80" s="10"/>
      <c r="AL80" s="11"/>
      <c r="AM80" s="10"/>
      <c r="AN80" s="11"/>
      <c r="AO80" s="10"/>
      <c r="AP80" s="7"/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52"/>
        <v>0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53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54"/>
        <v>0</v>
      </c>
    </row>
    <row r="81" spans="1:86" x14ac:dyDescent="0.25">
      <c r="A81" s="13">
        <v>2</v>
      </c>
      <c r="B81" s="13">
        <v>1</v>
      </c>
      <c r="C81" s="13"/>
      <c r="D81" s="6" t="s">
        <v>162</v>
      </c>
      <c r="E81" s="3" t="s">
        <v>163</v>
      </c>
      <c r="F81" s="6">
        <f t="shared" si="39"/>
        <v>0</v>
      </c>
      <c r="G81" s="6">
        <f t="shared" si="40"/>
        <v>2</v>
      </c>
      <c r="H81" s="6">
        <f t="shared" si="41"/>
        <v>30</v>
      </c>
      <c r="I81" s="6">
        <f t="shared" si="42"/>
        <v>15</v>
      </c>
      <c r="J81" s="6">
        <f t="shared" si="43"/>
        <v>15</v>
      </c>
      <c r="K81" s="6">
        <f t="shared" si="44"/>
        <v>0</v>
      </c>
      <c r="L81" s="6">
        <f t="shared" si="45"/>
        <v>0</v>
      </c>
      <c r="M81" s="6">
        <f t="shared" si="46"/>
        <v>0</v>
      </c>
      <c r="N81" s="6">
        <f t="shared" si="47"/>
        <v>0</v>
      </c>
      <c r="O81" s="6">
        <f t="shared" si="48"/>
        <v>0</v>
      </c>
      <c r="P81" s="7">
        <f t="shared" si="49"/>
        <v>2</v>
      </c>
      <c r="Q81" s="7">
        <f t="shared" si="50"/>
        <v>0</v>
      </c>
      <c r="R81" s="7">
        <v>1.2</v>
      </c>
      <c r="S81" s="11">
        <v>15</v>
      </c>
      <c r="T81" s="10" t="s">
        <v>53</v>
      </c>
      <c r="U81" s="11">
        <v>15</v>
      </c>
      <c r="V81" s="10" t="s">
        <v>53</v>
      </c>
      <c r="W81" s="11"/>
      <c r="X81" s="10"/>
      <c r="Y81" s="7">
        <v>2</v>
      </c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51"/>
        <v>2</v>
      </c>
      <c r="AJ81" s="11"/>
      <c r="AK81" s="10"/>
      <c r="AL81" s="11"/>
      <c r="AM81" s="10"/>
      <c r="AN81" s="11"/>
      <c r="AO81" s="10"/>
      <c r="AP81" s="7"/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52"/>
        <v>0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53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54"/>
        <v>0</v>
      </c>
    </row>
    <row r="82" spans="1:86" x14ac:dyDescent="0.25">
      <c r="A82" s="13">
        <v>2</v>
      </c>
      <c r="B82" s="13">
        <v>1</v>
      </c>
      <c r="C82" s="13"/>
      <c r="D82" s="6" t="s">
        <v>164</v>
      </c>
      <c r="E82" s="3" t="s">
        <v>165</v>
      </c>
      <c r="F82" s="6">
        <f t="shared" si="39"/>
        <v>0</v>
      </c>
      <c r="G82" s="6">
        <f t="shared" si="40"/>
        <v>2</v>
      </c>
      <c r="H82" s="6">
        <f t="shared" si="41"/>
        <v>30</v>
      </c>
      <c r="I82" s="6">
        <f t="shared" si="42"/>
        <v>15</v>
      </c>
      <c r="J82" s="6">
        <f t="shared" si="43"/>
        <v>15</v>
      </c>
      <c r="K82" s="6">
        <f t="shared" si="44"/>
        <v>0</v>
      </c>
      <c r="L82" s="6">
        <f t="shared" si="45"/>
        <v>0</v>
      </c>
      <c r="M82" s="6">
        <f t="shared" si="46"/>
        <v>0</v>
      </c>
      <c r="N82" s="6">
        <f t="shared" si="47"/>
        <v>0</v>
      </c>
      <c r="O82" s="6">
        <f t="shared" si="48"/>
        <v>0</v>
      </c>
      <c r="P82" s="7">
        <f t="shared" si="49"/>
        <v>2</v>
      </c>
      <c r="Q82" s="7">
        <f t="shared" si="50"/>
        <v>0</v>
      </c>
      <c r="R82" s="7">
        <v>0</v>
      </c>
      <c r="S82" s="11">
        <v>15</v>
      </c>
      <c r="T82" s="10" t="s">
        <v>53</v>
      </c>
      <c r="U82" s="11">
        <v>15</v>
      </c>
      <c r="V82" s="10" t="s">
        <v>53</v>
      </c>
      <c r="W82" s="11"/>
      <c r="X82" s="10"/>
      <c r="Y82" s="7">
        <v>2</v>
      </c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51"/>
        <v>2</v>
      </c>
      <c r="AJ82" s="11"/>
      <c r="AK82" s="10"/>
      <c r="AL82" s="11"/>
      <c r="AM82" s="10"/>
      <c r="AN82" s="11"/>
      <c r="AO82" s="10"/>
      <c r="AP82" s="7"/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52"/>
        <v>0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53"/>
        <v>0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54"/>
        <v>0</v>
      </c>
    </row>
    <row r="83" spans="1:86" x14ac:dyDescent="0.25">
      <c r="A83" s="13">
        <v>3</v>
      </c>
      <c r="B83" s="13">
        <v>1</v>
      </c>
      <c r="C83" s="13"/>
      <c r="D83" s="6" t="s">
        <v>166</v>
      </c>
      <c r="E83" s="3" t="s">
        <v>167</v>
      </c>
      <c r="F83" s="6">
        <f t="shared" si="39"/>
        <v>0</v>
      </c>
      <c r="G83" s="6">
        <f t="shared" si="40"/>
        <v>2</v>
      </c>
      <c r="H83" s="6">
        <f t="shared" si="41"/>
        <v>30</v>
      </c>
      <c r="I83" s="6">
        <f t="shared" si="42"/>
        <v>15</v>
      </c>
      <c r="J83" s="6">
        <f t="shared" si="43"/>
        <v>15</v>
      </c>
      <c r="K83" s="6">
        <f t="shared" si="44"/>
        <v>0</v>
      </c>
      <c r="L83" s="6">
        <f t="shared" si="45"/>
        <v>0</v>
      </c>
      <c r="M83" s="6">
        <f t="shared" si="46"/>
        <v>0</v>
      </c>
      <c r="N83" s="6">
        <f t="shared" si="47"/>
        <v>0</v>
      </c>
      <c r="O83" s="6">
        <f t="shared" si="48"/>
        <v>0</v>
      </c>
      <c r="P83" s="7">
        <f t="shared" si="49"/>
        <v>2</v>
      </c>
      <c r="Q83" s="7">
        <f t="shared" si="50"/>
        <v>0</v>
      </c>
      <c r="R83" s="7">
        <v>1.2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51"/>
        <v>0</v>
      </c>
      <c r="AJ83" s="11">
        <v>15</v>
      </c>
      <c r="AK83" s="10" t="s">
        <v>53</v>
      </c>
      <c r="AL83" s="11">
        <v>15</v>
      </c>
      <c r="AM83" s="10" t="s">
        <v>53</v>
      </c>
      <c r="AN83" s="11"/>
      <c r="AO83" s="10"/>
      <c r="AP83" s="7">
        <v>2</v>
      </c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52"/>
        <v>2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53"/>
        <v>0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54"/>
        <v>0</v>
      </c>
    </row>
    <row r="84" spans="1:86" x14ac:dyDescent="0.25">
      <c r="A84" s="13">
        <v>3</v>
      </c>
      <c r="B84" s="13">
        <v>1</v>
      </c>
      <c r="C84" s="13"/>
      <c r="D84" s="6" t="s">
        <v>168</v>
      </c>
      <c r="E84" s="3" t="s">
        <v>169</v>
      </c>
      <c r="F84" s="6">
        <f t="shared" si="39"/>
        <v>0</v>
      </c>
      <c r="G84" s="6">
        <f t="shared" si="40"/>
        <v>2</v>
      </c>
      <c r="H84" s="6">
        <f t="shared" si="41"/>
        <v>30</v>
      </c>
      <c r="I84" s="6">
        <f t="shared" si="42"/>
        <v>15</v>
      </c>
      <c r="J84" s="6">
        <f t="shared" si="43"/>
        <v>15</v>
      </c>
      <c r="K84" s="6">
        <f t="shared" si="44"/>
        <v>0</v>
      </c>
      <c r="L84" s="6">
        <f t="shared" si="45"/>
        <v>0</v>
      </c>
      <c r="M84" s="6">
        <f t="shared" si="46"/>
        <v>0</v>
      </c>
      <c r="N84" s="6">
        <f t="shared" si="47"/>
        <v>0</v>
      </c>
      <c r="O84" s="6">
        <f t="shared" si="48"/>
        <v>0</v>
      </c>
      <c r="P84" s="7">
        <f t="shared" si="49"/>
        <v>2</v>
      </c>
      <c r="Q84" s="7">
        <f t="shared" si="50"/>
        <v>0</v>
      </c>
      <c r="R84" s="7">
        <v>1.2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51"/>
        <v>0</v>
      </c>
      <c r="AJ84" s="11">
        <v>15</v>
      </c>
      <c r="AK84" s="10" t="s">
        <v>53</v>
      </c>
      <c r="AL84" s="11">
        <v>15</v>
      </c>
      <c r="AM84" s="10" t="s">
        <v>53</v>
      </c>
      <c r="AN84" s="11"/>
      <c r="AO84" s="10"/>
      <c r="AP84" s="7">
        <v>2</v>
      </c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52"/>
        <v>2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53"/>
        <v>0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54"/>
        <v>0</v>
      </c>
    </row>
    <row r="85" spans="1:86" x14ac:dyDescent="0.25">
      <c r="A85" s="13">
        <v>3</v>
      </c>
      <c r="B85" s="13">
        <v>1</v>
      </c>
      <c r="C85" s="13"/>
      <c r="D85" s="6" t="s">
        <v>170</v>
      </c>
      <c r="E85" s="3" t="s">
        <v>171</v>
      </c>
      <c r="F85" s="6">
        <f t="shared" si="39"/>
        <v>0</v>
      </c>
      <c r="G85" s="6">
        <f t="shared" si="40"/>
        <v>2</v>
      </c>
      <c r="H85" s="6">
        <f t="shared" si="41"/>
        <v>30</v>
      </c>
      <c r="I85" s="6">
        <f t="shared" si="42"/>
        <v>15</v>
      </c>
      <c r="J85" s="6">
        <f t="shared" si="43"/>
        <v>15</v>
      </c>
      <c r="K85" s="6">
        <f t="shared" si="44"/>
        <v>0</v>
      </c>
      <c r="L85" s="6">
        <f t="shared" si="45"/>
        <v>0</v>
      </c>
      <c r="M85" s="6">
        <f t="shared" si="46"/>
        <v>0</v>
      </c>
      <c r="N85" s="6">
        <f t="shared" si="47"/>
        <v>0</v>
      </c>
      <c r="O85" s="6">
        <f t="shared" si="48"/>
        <v>0</v>
      </c>
      <c r="P85" s="7">
        <f t="shared" si="49"/>
        <v>2</v>
      </c>
      <c r="Q85" s="7">
        <f t="shared" si="50"/>
        <v>0</v>
      </c>
      <c r="R85" s="7">
        <v>1.2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51"/>
        <v>0</v>
      </c>
      <c r="AJ85" s="11">
        <v>15</v>
      </c>
      <c r="AK85" s="10" t="s">
        <v>53</v>
      </c>
      <c r="AL85" s="11">
        <v>15</v>
      </c>
      <c r="AM85" s="10" t="s">
        <v>53</v>
      </c>
      <c r="AN85" s="11"/>
      <c r="AO85" s="10"/>
      <c r="AP85" s="7">
        <v>2</v>
      </c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52"/>
        <v>2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53"/>
        <v>0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54"/>
        <v>0</v>
      </c>
    </row>
    <row r="86" spans="1:86" x14ac:dyDescent="0.25">
      <c r="A86" s="13">
        <v>4</v>
      </c>
      <c r="B86" s="13">
        <v>1</v>
      </c>
      <c r="C86" s="13"/>
      <c r="D86" s="6" t="s">
        <v>172</v>
      </c>
      <c r="E86" s="3" t="s">
        <v>173</v>
      </c>
      <c r="F86" s="6">
        <f t="shared" si="39"/>
        <v>0</v>
      </c>
      <c r="G86" s="6">
        <f t="shared" si="40"/>
        <v>2</v>
      </c>
      <c r="H86" s="6">
        <f t="shared" si="41"/>
        <v>30</v>
      </c>
      <c r="I86" s="6">
        <f t="shared" si="42"/>
        <v>15</v>
      </c>
      <c r="J86" s="6">
        <f t="shared" si="43"/>
        <v>15</v>
      </c>
      <c r="K86" s="6">
        <f t="shared" si="44"/>
        <v>0</v>
      </c>
      <c r="L86" s="6">
        <f t="shared" si="45"/>
        <v>0</v>
      </c>
      <c r="M86" s="6">
        <f t="shared" si="46"/>
        <v>0</v>
      </c>
      <c r="N86" s="6">
        <f t="shared" si="47"/>
        <v>0</v>
      </c>
      <c r="O86" s="6">
        <f t="shared" si="48"/>
        <v>0</v>
      </c>
      <c r="P86" s="7">
        <f t="shared" si="49"/>
        <v>2</v>
      </c>
      <c r="Q86" s="7">
        <f t="shared" si="50"/>
        <v>0</v>
      </c>
      <c r="R86" s="7">
        <v>1.2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51"/>
        <v>0</v>
      </c>
      <c r="AJ86" s="11">
        <v>15</v>
      </c>
      <c r="AK86" s="10" t="s">
        <v>53</v>
      </c>
      <c r="AL86" s="11">
        <v>15</v>
      </c>
      <c r="AM86" s="10" t="s">
        <v>53</v>
      </c>
      <c r="AN86" s="11"/>
      <c r="AO86" s="10"/>
      <c r="AP86" s="7">
        <v>2</v>
      </c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52"/>
        <v>2</v>
      </c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53"/>
        <v>0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54"/>
        <v>0</v>
      </c>
    </row>
    <row r="87" spans="1:86" x14ac:dyDescent="0.25">
      <c r="A87" s="13">
        <v>4</v>
      </c>
      <c r="B87" s="13">
        <v>1</v>
      </c>
      <c r="C87" s="13"/>
      <c r="D87" s="6" t="s">
        <v>174</v>
      </c>
      <c r="E87" s="3" t="s">
        <v>175</v>
      </c>
      <c r="F87" s="6">
        <f t="shared" ref="F87:F110" si="55">COUNTIF(S87:CF87,"e")</f>
        <v>0</v>
      </c>
      <c r="G87" s="6">
        <f t="shared" ref="G87:G110" si="56">COUNTIF(S87:CF87,"z")</f>
        <v>2</v>
      </c>
      <c r="H87" s="6">
        <f t="shared" ref="H87:H110" si="57">SUM(I87:O87)</f>
        <v>30</v>
      </c>
      <c r="I87" s="6">
        <f t="shared" ref="I87:I110" si="58">S87+AJ87+BA87+BR87</f>
        <v>15</v>
      </c>
      <c r="J87" s="6">
        <f t="shared" ref="J87:J110" si="59">U87+AL87+BC87+BT87</f>
        <v>15</v>
      </c>
      <c r="K87" s="6">
        <f t="shared" ref="K87:K110" si="60">W87+AN87+BE87+BV87</f>
        <v>0</v>
      </c>
      <c r="L87" s="6">
        <f t="shared" ref="L87:L110" si="61">Z87+AQ87+BH87+BY87</f>
        <v>0</v>
      </c>
      <c r="M87" s="6">
        <f t="shared" ref="M87:M110" si="62">AB87+AS87+BJ87+CA87</f>
        <v>0</v>
      </c>
      <c r="N87" s="6">
        <f t="shared" ref="N87:N110" si="63">AD87+AU87+BL87+CC87</f>
        <v>0</v>
      </c>
      <c r="O87" s="6">
        <f t="shared" ref="O87:O110" si="64">AF87+AW87+BN87+CE87</f>
        <v>0</v>
      </c>
      <c r="P87" s="7">
        <f t="shared" ref="P87:P110" si="65">AI87+AZ87+BQ87+CH87</f>
        <v>2</v>
      </c>
      <c r="Q87" s="7">
        <f t="shared" ref="Q87:Q110" si="66">AH87+AY87+BP87+CG87</f>
        <v>0</v>
      </c>
      <c r="R87" s="7">
        <v>1.2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ref="AI87:AI110" si="67">Y87+AH87</f>
        <v>0</v>
      </c>
      <c r="AJ87" s="11">
        <v>15</v>
      </c>
      <c r="AK87" s="10" t="s">
        <v>53</v>
      </c>
      <c r="AL87" s="11">
        <v>15</v>
      </c>
      <c r="AM87" s="10" t="s">
        <v>53</v>
      </c>
      <c r="AN87" s="11"/>
      <c r="AO87" s="10"/>
      <c r="AP87" s="7">
        <v>2</v>
      </c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ref="AZ87:AZ110" si="68">AP87+AY87</f>
        <v>2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ref="BQ87:BQ110" si="69">BG87+BP87</f>
        <v>0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ref="CH87:CH110" si="70">BX87+CG87</f>
        <v>0</v>
      </c>
    </row>
    <row r="88" spans="1:86" x14ac:dyDescent="0.25">
      <c r="A88" s="13">
        <v>4</v>
      </c>
      <c r="B88" s="13">
        <v>1</v>
      </c>
      <c r="C88" s="13"/>
      <c r="D88" s="6" t="s">
        <v>176</v>
      </c>
      <c r="E88" s="3" t="s">
        <v>177</v>
      </c>
      <c r="F88" s="6">
        <f t="shared" si="55"/>
        <v>0</v>
      </c>
      <c r="G88" s="6">
        <f t="shared" si="56"/>
        <v>2</v>
      </c>
      <c r="H88" s="6">
        <f t="shared" si="57"/>
        <v>30</v>
      </c>
      <c r="I88" s="6">
        <f t="shared" si="58"/>
        <v>15</v>
      </c>
      <c r="J88" s="6">
        <f t="shared" si="59"/>
        <v>15</v>
      </c>
      <c r="K88" s="6">
        <f t="shared" si="60"/>
        <v>0</v>
      </c>
      <c r="L88" s="6">
        <f t="shared" si="61"/>
        <v>0</v>
      </c>
      <c r="M88" s="6">
        <f t="shared" si="62"/>
        <v>0</v>
      </c>
      <c r="N88" s="6">
        <f t="shared" si="63"/>
        <v>0</v>
      </c>
      <c r="O88" s="6">
        <f t="shared" si="64"/>
        <v>0</v>
      </c>
      <c r="P88" s="7">
        <f t="shared" si="65"/>
        <v>2</v>
      </c>
      <c r="Q88" s="7">
        <f t="shared" si="66"/>
        <v>0</v>
      </c>
      <c r="R88" s="7">
        <v>1.2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67"/>
        <v>0</v>
      </c>
      <c r="AJ88" s="11">
        <v>15</v>
      </c>
      <c r="AK88" s="10" t="s">
        <v>53</v>
      </c>
      <c r="AL88" s="11">
        <v>15</v>
      </c>
      <c r="AM88" s="10" t="s">
        <v>53</v>
      </c>
      <c r="AN88" s="11"/>
      <c r="AO88" s="10"/>
      <c r="AP88" s="7">
        <v>2</v>
      </c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68"/>
        <v>2</v>
      </c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69"/>
        <v>0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70"/>
        <v>0</v>
      </c>
    </row>
    <row r="89" spans="1:86" x14ac:dyDescent="0.25">
      <c r="A89" s="13">
        <v>4</v>
      </c>
      <c r="B89" s="13">
        <v>1</v>
      </c>
      <c r="C89" s="13"/>
      <c r="D89" s="6" t="s">
        <v>178</v>
      </c>
      <c r="E89" s="3" t="s">
        <v>179</v>
      </c>
      <c r="F89" s="6">
        <f t="shared" si="55"/>
        <v>0</v>
      </c>
      <c r="G89" s="6">
        <f t="shared" si="56"/>
        <v>2</v>
      </c>
      <c r="H89" s="6">
        <f t="shared" si="57"/>
        <v>30</v>
      </c>
      <c r="I89" s="6">
        <f t="shared" si="58"/>
        <v>15</v>
      </c>
      <c r="J89" s="6">
        <f t="shared" si="59"/>
        <v>15</v>
      </c>
      <c r="K89" s="6">
        <f t="shared" si="60"/>
        <v>0</v>
      </c>
      <c r="L89" s="6">
        <f t="shared" si="61"/>
        <v>0</v>
      </c>
      <c r="M89" s="6">
        <f t="shared" si="62"/>
        <v>0</v>
      </c>
      <c r="N89" s="6">
        <f t="shared" si="63"/>
        <v>0</v>
      </c>
      <c r="O89" s="6">
        <f t="shared" si="64"/>
        <v>0</v>
      </c>
      <c r="P89" s="7">
        <f t="shared" si="65"/>
        <v>2</v>
      </c>
      <c r="Q89" s="7">
        <f t="shared" si="66"/>
        <v>0</v>
      </c>
      <c r="R89" s="7">
        <v>1.2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67"/>
        <v>0</v>
      </c>
      <c r="AJ89" s="11">
        <v>15</v>
      </c>
      <c r="AK89" s="10" t="s">
        <v>53</v>
      </c>
      <c r="AL89" s="11">
        <v>15</v>
      </c>
      <c r="AM89" s="10" t="s">
        <v>53</v>
      </c>
      <c r="AN89" s="11"/>
      <c r="AO89" s="10"/>
      <c r="AP89" s="7">
        <v>2</v>
      </c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68"/>
        <v>2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69"/>
        <v>0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70"/>
        <v>0</v>
      </c>
    </row>
    <row r="90" spans="1:86" x14ac:dyDescent="0.25">
      <c r="A90" s="13">
        <v>5</v>
      </c>
      <c r="B90" s="13">
        <v>2</v>
      </c>
      <c r="C90" s="13"/>
      <c r="D90" s="6" t="s">
        <v>180</v>
      </c>
      <c r="E90" s="3" t="s">
        <v>181</v>
      </c>
      <c r="F90" s="6">
        <f t="shared" si="55"/>
        <v>0</v>
      </c>
      <c r="G90" s="6">
        <f t="shared" si="56"/>
        <v>2</v>
      </c>
      <c r="H90" s="6">
        <f t="shared" si="57"/>
        <v>30</v>
      </c>
      <c r="I90" s="6">
        <f t="shared" si="58"/>
        <v>15</v>
      </c>
      <c r="J90" s="6">
        <f t="shared" si="59"/>
        <v>15</v>
      </c>
      <c r="K90" s="6">
        <f t="shared" si="60"/>
        <v>0</v>
      </c>
      <c r="L90" s="6">
        <f t="shared" si="61"/>
        <v>0</v>
      </c>
      <c r="M90" s="6">
        <f t="shared" si="62"/>
        <v>0</v>
      </c>
      <c r="N90" s="6">
        <f t="shared" si="63"/>
        <v>0</v>
      </c>
      <c r="O90" s="6">
        <f t="shared" si="64"/>
        <v>0</v>
      </c>
      <c r="P90" s="7">
        <f t="shared" si="65"/>
        <v>2</v>
      </c>
      <c r="Q90" s="7">
        <f t="shared" si="66"/>
        <v>0</v>
      </c>
      <c r="R90" s="7">
        <v>1.2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67"/>
        <v>0</v>
      </c>
      <c r="AJ90" s="11">
        <v>15</v>
      </c>
      <c r="AK90" s="10" t="s">
        <v>53</v>
      </c>
      <c r="AL90" s="11">
        <v>15</v>
      </c>
      <c r="AM90" s="10" t="s">
        <v>53</v>
      </c>
      <c r="AN90" s="11"/>
      <c r="AO90" s="10"/>
      <c r="AP90" s="7">
        <v>2</v>
      </c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68"/>
        <v>2</v>
      </c>
      <c r="BA90" s="11"/>
      <c r="BB90" s="10"/>
      <c r="BC90" s="11"/>
      <c r="BD90" s="10"/>
      <c r="BE90" s="11"/>
      <c r="BF90" s="10"/>
      <c r="BG90" s="7"/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69"/>
        <v>0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0"/>
        <v>0</v>
      </c>
    </row>
    <row r="91" spans="1:86" x14ac:dyDescent="0.25">
      <c r="A91" s="13">
        <v>5</v>
      </c>
      <c r="B91" s="13">
        <v>2</v>
      </c>
      <c r="C91" s="13"/>
      <c r="D91" s="6" t="s">
        <v>182</v>
      </c>
      <c r="E91" s="3" t="s">
        <v>183</v>
      </c>
      <c r="F91" s="6">
        <f t="shared" si="55"/>
        <v>0</v>
      </c>
      <c r="G91" s="6">
        <f t="shared" si="56"/>
        <v>2</v>
      </c>
      <c r="H91" s="6">
        <f t="shared" si="57"/>
        <v>30</v>
      </c>
      <c r="I91" s="6">
        <f t="shared" si="58"/>
        <v>15</v>
      </c>
      <c r="J91" s="6">
        <f t="shared" si="59"/>
        <v>15</v>
      </c>
      <c r="K91" s="6">
        <f t="shared" si="60"/>
        <v>0</v>
      </c>
      <c r="L91" s="6">
        <f t="shared" si="61"/>
        <v>0</v>
      </c>
      <c r="M91" s="6">
        <f t="shared" si="62"/>
        <v>0</v>
      </c>
      <c r="N91" s="6">
        <f t="shared" si="63"/>
        <v>0</v>
      </c>
      <c r="O91" s="6">
        <f t="shared" si="64"/>
        <v>0</v>
      </c>
      <c r="P91" s="7">
        <f t="shared" si="65"/>
        <v>2</v>
      </c>
      <c r="Q91" s="7">
        <f t="shared" si="66"/>
        <v>0</v>
      </c>
      <c r="R91" s="7">
        <v>1.2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67"/>
        <v>0</v>
      </c>
      <c r="AJ91" s="11">
        <v>15</v>
      </c>
      <c r="AK91" s="10" t="s">
        <v>53</v>
      </c>
      <c r="AL91" s="11">
        <v>15</v>
      </c>
      <c r="AM91" s="10" t="s">
        <v>53</v>
      </c>
      <c r="AN91" s="11"/>
      <c r="AO91" s="10"/>
      <c r="AP91" s="7">
        <v>2</v>
      </c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68"/>
        <v>2</v>
      </c>
      <c r="BA91" s="11"/>
      <c r="BB91" s="10"/>
      <c r="BC91" s="11"/>
      <c r="BD91" s="10"/>
      <c r="BE91" s="11"/>
      <c r="BF91" s="10"/>
      <c r="BG91" s="7"/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69"/>
        <v>0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0"/>
        <v>0</v>
      </c>
    </row>
    <row r="92" spans="1:86" x14ac:dyDescent="0.25">
      <c r="A92" s="13">
        <v>5</v>
      </c>
      <c r="B92" s="13">
        <v>2</v>
      </c>
      <c r="C92" s="13"/>
      <c r="D92" s="6" t="s">
        <v>184</v>
      </c>
      <c r="E92" s="3" t="s">
        <v>185</v>
      </c>
      <c r="F92" s="6">
        <f t="shared" si="55"/>
        <v>0</v>
      </c>
      <c r="G92" s="6">
        <f t="shared" si="56"/>
        <v>2</v>
      </c>
      <c r="H92" s="6">
        <f t="shared" si="57"/>
        <v>30</v>
      </c>
      <c r="I92" s="6">
        <f t="shared" si="58"/>
        <v>15</v>
      </c>
      <c r="J92" s="6">
        <f t="shared" si="59"/>
        <v>15</v>
      </c>
      <c r="K92" s="6">
        <f t="shared" si="60"/>
        <v>0</v>
      </c>
      <c r="L92" s="6">
        <f t="shared" si="61"/>
        <v>0</v>
      </c>
      <c r="M92" s="6">
        <f t="shared" si="62"/>
        <v>0</v>
      </c>
      <c r="N92" s="6">
        <f t="shared" si="63"/>
        <v>0</v>
      </c>
      <c r="O92" s="6">
        <f t="shared" si="64"/>
        <v>0</v>
      </c>
      <c r="P92" s="7">
        <f t="shared" si="65"/>
        <v>2</v>
      </c>
      <c r="Q92" s="7">
        <f t="shared" si="66"/>
        <v>0</v>
      </c>
      <c r="R92" s="7">
        <v>1.2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67"/>
        <v>0</v>
      </c>
      <c r="AJ92" s="11">
        <v>15</v>
      </c>
      <c r="AK92" s="10" t="s">
        <v>53</v>
      </c>
      <c r="AL92" s="11">
        <v>15</v>
      </c>
      <c r="AM92" s="10" t="s">
        <v>53</v>
      </c>
      <c r="AN92" s="11"/>
      <c r="AO92" s="10"/>
      <c r="AP92" s="7">
        <v>2</v>
      </c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68"/>
        <v>2</v>
      </c>
      <c r="BA92" s="11"/>
      <c r="BB92" s="10"/>
      <c r="BC92" s="11"/>
      <c r="BD92" s="10"/>
      <c r="BE92" s="11"/>
      <c r="BF92" s="10"/>
      <c r="BG92" s="7"/>
      <c r="BH92" s="11"/>
      <c r="BI92" s="10"/>
      <c r="BJ92" s="11"/>
      <c r="BK92" s="10"/>
      <c r="BL92" s="11"/>
      <c r="BM92" s="10"/>
      <c r="BN92" s="11"/>
      <c r="BO92" s="10"/>
      <c r="BP92" s="7"/>
      <c r="BQ92" s="7">
        <f t="shared" si="69"/>
        <v>0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0"/>
        <v>0</v>
      </c>
    </row>
    <row r="93" spans="1:86" x14ac:dyDescent="0.25">
      <c r="A93" s="13">
        <v>5</v>
      </c>
      <c r="B93" s="13">
        <v>2</v>
      </c>
      <c r="C93" s="13"/>
      <c r="D93" s="6" t="s">
        <v>186</v>
      </c>
      <c r="E93" s="3" t="s">
        <v>187</v>
      </c>
      <c r="F93" s="6">
        <f t="shared" si="55"/>
        <v>0</v>
      </c>
      <c r="G93" s="6">
        <f t="shared" si="56"/>
        <v>2</v>
      </c>
      <c r="H93" s="6">
        <f t="shared" si="57"/>
        <v>30</v>
      </c>
      <c r="I93" s="6">
        <f t="shared" si="58"/>
        <v>15</v>
      </c>
      <c r="J93" s="6">
        <f t="shared" si="59"/>
        <v>15</v>
      </c>
      <c r="K93" s="6">
        <f t="shared" si="60"/>
        <v>0</v>
      </c>
      <c r="L93" s="6">
        <f t="shared" si="61"/>
        <v>0</v>
      </c>
      <c r="M93" s="6">
        <f t="shared" si="62"/>
        <v>0</v>
      </c>
      <c r="N93" s="6">
        <f t="shared" si="63"/>
        <v>0</v>
      </c>
      <c r="O93" s="6">
        <f t="shared" si="64"/>
        <v>0</v>
      </c>
      <c r="P93" s="7">
        <f t="shared" si="65"/>
        <v>2</v>
      </c>
      <c r="Q93" s="7">
        <f t="shared" si="66"/>
        <v>0</v>
      </c>
      <c r="R93" s="7">
        <v>1.2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67"/>
        <v>0</v>
      </c>
      <c r="AJ93" s="11">
        <v>15</v>
      </c>
      <c r="AK93" s="10" t="s">
        <v>53</v>
      </c>
      <c r="AL93" s="11">
        <v>15</v>
      </c>
      <c r="AM93" s="10" t="s">
        <v>53</v>
      </c>
      <c r="AN93" s="11"/>
      <c r="AO93" s="10"/>
      <c r="AP93" s="7">
        <v>2</v>
      </c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68"/>
        <v>2</v>
      </c>
      <c r="BA93" s="11"/>
      <c r="BB93" s="10"/>
      <c r="BC93" s="11"/>
      <c r="BD93" s="10"/>
      <c r="BE93" s="11"/>
      <c r="BF93" s="10"/>
      <c r="BG93" s="7"/>
      <c r="BH93" s="11"/>
      <c r="BI93" s="10"/>
      <c r="BJ93" s="11"/>
      <c r="BK93" s="10"/>
      <c r="BL93" s="11"/>
      <c r="BM93" s="10"/>
      <c r="BN93" s="11"/>
      <c r="BO93" s="10"/>
      <c r="BP93" s="7"/>
      <c r="BQ93" s="7">
        <f t="shared" si="69"/>
        <v>0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0"/>
        <v>0</v>
      </c>
    </row>
    <row r="94" spans="1:86" x14ac:dyDescent="0.25">
      <c r="A94" s="13">
        <v>5</v>
      </c>
      <c r="B94" s="13">
        <v>2</v>
      </c>
      <c r="C94" s="13"/>
      <c r="D94" s="6" t="s">
        <v>188</v>
      </c>
      <c r="E94" s="3" t="s">
        <v>189</v>
      </c>
      <c r="F94" s="6">
        <f t="shared" si="55"/>
        <v>0</v>
      </c>
      <c r="G94" s="6">
        <f t="shared" si="56"/>
        <v>2</v>
      </c>
      <c r="H94" s="6">
        <f t="shared" si="57"/>
        <v>30</v>
      </c>
      <c r="I94" s="6">
        <f t="shared" si="58"/>
        <v>15</v>
      </c>
      <c r="J94" s="6">
        <f t="shared" si="59"/>
        <v>15</v>
      </c>
      <c r="K94" s="6">
        <f t="shared" si="60"/>
        <v>0</v>
      </c>
      <c r="L94" s="6">
        <f t="shared" si="61"/>
        <v>0</v>
      </c>
      <c r="M94" s="6">
        <f t="shared" si="62"/>
        <v>0</v>
      </c>
      <c r="N94" s="6">
        <f t="shared" si="63"/>
        <v>0</v>
      </c>
      <c r="O94" s="6">
        <f t="shared" si="64"/>
        <v>0</v>
      </c>
      <c r="P94" s="7">
        <f t="shared" si="65"/>
        <v>2</v>
      </c>
      <c r="Q94" s="7">
        <f t="shared" si="66"/>
        <v>0</v>
      </c>
      <c r="R94" s="7">
        <v>1.2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67"/>
        <v>0</v>
      </c>
      <c r="AJ94" s="11">
        <v>15</v>
      </c>
      <c r="AK94" s="10" t="s">
        <v>53</v>
      </c>
      <c r="AL94" s="11">
        <v>15</v>
      </c>
      <c r="AM94" s="10" t="s">
        <v>53</v>
      </c>
      <c r="AN94" s="11"/>
      <c r="AO94" s="10"/>
      <c r="AP94" s="7">
        <v>2</v>
      </c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68"/>
        <v>2</v>
      </c>
      <c r="BA94" s="11"/>
      <c r="BB94" s="10"/>
      <c r="BC94" s="11"/>
      <c r="BD94" s="10"/>
      <c r="BE94" s="11"/>
      <c r="BF94" s="10"/>
      <c r="BG94" s="7"/>
      <c r="BH94" s="11"/>
      <c r="BI94" s="10"/>
      <c r="BJ94" s="11"/>
      <c r="BK94" s="10"/>
      <c r="BL94" s="11"/>
      <c r="BM94" s="10"/>
      <c r="BN94" s="11"/>
      <c r="BO94" s="10"/>
      <c r="BP94" s="7"/>
      <c r="BQ94" s="7">
        <f t="shared" si="69"/>
        <v>0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0"/>
        <v>0</v>
      </c>
    </row>
    <row r="95" spans="1:86" x14ac:dyDescent="0.25">
      <c r="A95" s="13">
        <v>5</v>
      </c>
      <c r="B95" s="13">
        <v>2</v>
      </c>
      <c r="C95" s="13"/>
      <c r="D95" s="6" t="s">
        <v>190</v>
      </c>
      <c r="E95" s="3" t="s">
        <v>191</v>
      </c>
      <c r="F95" s="6">
        <f t="shared" si="55"/>
        <v>0</v>
      </c>
      <c r="G95" s="6">
        <f t="shared" si="56"/>
        <v>2</v>
      </c>
      <c r="H95" s="6">
        <f t="shared" si="57"/>
        <v>30</v>
      </c>
      <c r="I95" s="6">
        <f t="shared" si="58"/>
        <v>15</v>
      </c>
      <c r="J95" s="6">
        <f t="shared" si="59"/>
        <v>15</v>
      </c>
      <c r="K95" s="6">
        <f t="shared" si="60"/>
        <v>0</v>
      </c>
      <c r="L95" s="6">
        <f t="shared" si="61"/>
        <v>0</v>
      </c>
      <c r="M95" s="6">
        <f t="shared" si="62"/>
        <v>0</v>
      </c>
      <c r="N95" s="6">
        <f t="shared" si="63"/>
        <v>0</v>
      </c>
      <c r="O95" s="6">
        <f t="shared" si="64"/>
        <v>0</v>
      </c>
      <c r="P95" s="7">
        <f t="shared" si="65"/>
        <v>2</v>
      </c>
      <c r="Q95" s="7">
        <f t="shared" si="66"/>
        <v>0</v>
      </c>
      <c r="R95" s="7">
        <v>1.2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67"/>
        <v>0</v>
      </c>
      <c r="AJ95" s="11">
        <v>15</v>
      </c>
      <c r="AK95" s="10" t="s">
        <v>53</v>
      </c>
      <c r="AL95" s="11">
        <v>15</v>
      </c>
      <c r="AM95" s="10" t="s">
        <v>53</v>
      </c>
      <c r="AN95" s="11"/>
      <c r="AO95" s="10"/>
      <c r="AP95" s="7">
        <v>2</v>
      </c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68"/>
        <v>2</v>
      </c>
      <c r="BA95" s="11"/>
      <c r="BB95" s="10"/>
      <c r="BC95" s="11"/>
      <c r="BD95" s="10"/>
      <c r="BE95" s="11"/>
      <c r="BF95" s="10"/>
      <c r="BG95" s="7"/>
      <c r="BH95" s="11"/>
      <c r="BI95" s="10"/>
      <c r="BJ95" s="11"/>
      <c r="BK95" s="10"/>
      <c r="BL95" s="11"/>
      <c r="BM95" s="10"/>
      <c r="BN95" s="11"/>
      <c r="BO95" s="10"/>
      <c r="BP95" s="7"/>
      <c r="BQ95" s="7">
        <f t="shared" si="69"/>
        <v>0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0"/>
        <v>0</v>
      </c>
    </row>
    <row r="96" spans="1:86" x14ac:dyDescent="0.25">
      <c r="A96" s="13">
        <v>6</v>
      </c>
      <c r="B96" s="13">
        <v>1</v>
      </c>
      <c r="C96" s="13"/>
      <c r="D96" s="6" t="s">
        <v>192</v>
      </c>
      <c r="E96" s="3" t="s">
        <v>193</v>
      </c>
      <c r="F96" s="6">
        <f t="shared" si="55"/>
        <v>0</v>
      </c>
      <c r="G96" s="6">
        <f t="shared" si="56"/>
        <v>2</v>
      </c>
      <c r="H96" s="6">
        <f t="shared" si="57"/>
        <v>30</v>
      </c>
      <c r="I96" s="6">
        <f t="shared" si="58"/>
        <v>15</v>
      </c>
      <c r="J96" s="6">
        <f t="shared" si="59"/>
        <v>15</v>
      </c>
      <c r="K96" s="6">
        <f t="shared" si="60"/>
        <v>0</v>
      </c>
      <c r="L96" s="6">
        <f t="shared" si="61"/>
        <v>0</v>
      </c>
      <c r="M96" s="6">
        <f t="shared" si="62"/>
        <v>0</v>
      </c>
      <c r="N96" s="6">
        <f t="shared" si="63"/>
        <v>0</v>
      </c>
      <c r="O96" s="6">
        <f t="shared" si="64"/>
        <v>0</v>
      </c>
      <c r="P96" s="7">
        <f t="shared" si="65"/>
        <v>2</v>
      </c>
      <c r="Q96" s="7">
        <f t="shared" si="66"/>
        <v>0</v>
      </c>
      <c r="R96" s="7">
        <v>1.2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67"/>
        <v>0</v>
      </c>
      <c r="AJ96" s="11">
        <v>15</v>
      </c>
      <c r="AK96" s="10" t="s">
        <v>53</v>
      </c>
      <c r="AL96" s="11">
        <v>15</v>
      </c>
      <c r="AM96" s="10" t="s">
        <v>53</v>
      </c>
      <c r="AN96" s="11"/>
      <c r="AO96" s="10"/>
      <c r="AP96" s="7">
        <v>2</v>
      </c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68"/>
        <v>2</v>
      </c>
      <c r="BA96" s="11"/>
      <c r="BB96" s="10"/>
      <c r="BC96" s="11"/>
      <c r="BD96" s="10"/>
      <c r="BE96" s="11"/>
      <c r="BF96" s="10"/>
      <c r="BG96" s="7"/>
      <c r="BH96" s="11"/>
      <c r="BI96" s="10"/>
      <c r="BJ96" s="11"/>
      <c r="BK96" s="10"/>
      <c r="BL96" s="11"/>
      <c r="BM96" s="10"/>
      <c r="BN96" s="11"/>
      <c r="BO96" s="10"/>
      <c r="BP96" s="7"/>
      <c r="BQ96" s="7">
        <f t="shared" si="69"/>
        <v>0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0"/>
        <v>0</v>
      </c>
    </row>
    <row r="97" spans="1:86" x14ac:dyDescent="0.25">
      <c r="A97" s="13">
        <v>6</v>
      </c>
      <c r="B97" s="13">
        <v>1</v>
      </c>
      <c r="C97" s="13"/>
      <c r="D97" s="6" t="s">
        <v>194</v>
      </c>
      <c r="E97" s="3" t="s">
        <v>195</v>
      </c>
      <c r="F97" s="6">
        <f t="shared" si="55"/>
        <v>0</v>
      </c>
      <c r="G97" s="6">
        <f t="shared" si="56"/>
        <v>2</v>
      </c>
      <c r="H97" s="6">
        <f t="shared" si="57"/>
        <v>30</v>
      </c>
      <c r="I97" s="6">
        <f t="shared" si="58"/>
        <v>15</v>
      </c>
      <c r="J97" s="6">
        <f t="shared" si="59"/>
        <v>15</v>
      </c>
      <c r="K97" s="6">
        <f t="shared" si="60"/>
        <v>0</v>
      </c>
      <c r="L97" s="6">
        <f t="shared" si="61"/>
        <v>0</v>
      </c>
      <c r="M97" s="6">
        <f t="shared" si="62"/>
        <v>0</v>
      </c>
      <c r="N97" s="6">
        <f t="shared" si="63"/>
        <v>0</v>
      </c>
      <c r="O97" s="6">
        <f t="shared" si="64"/>
        <v>0</v>
      </c>
      <c r="P97" s="7">
        <f t="shared" si="65"/>
        <v>2</v>
      </c>
      <c r="Q97" s="7">
        <f t="shared" si="66"/>
        <v>0</v>
      </c>
      <c r="R97" s="7">
        <v>1.2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67"/>
        <v>0</v>
      </c>
      <c r="AJ97" s="11">
        <v>15</v>
      </c>
      <c r="AK97" s="10" t="s">
        <v>53</v>
      </c>
      <c r="AL97" s="11">
        <v>15</v>
      </c>
      <c r="AM97" s="10" t="s">
        <v>53</v>
      </c>
      <c r="AN97" s="11"/>
      <c r="AO97" s="10"/>
      <c r="AP97" s="7">
        <v>2</v>
      </c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68"/>
        <v>2</v>
      </c>
      <c r="BA97" s="11"/>
      <c r="BB97" s="10"/>
      <c r="BC97" s="11"/>
      <c r="BD97" s="10"/>
      <c r="BE97" s="11"/>
      <c r="BF97" s="10"/>
      <c r="BG97" s="7"/>
      <c r="BH97" s="11"/>
      <c r="BI97" s="10"/>
      <c r="BJ97" s="11"/>
      <c r="BK97" s="10"/>
      <c r="BL97" s="11"/>
      <c r="BM97" s="10"/>
      <c r="BN97" s="11"/>
      <c r="BO97" s="10"/>
      <c r="BP97" s="7"/>
      <c r="BQ97" s="7">
        <f t="shared" si="69"/>
        <v>0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0"/>
        <v>0</v>
      </c>
    </row>
    <row r="98" spans="1:86" x14ac:dyDescent="0.25">
      <c r="A98" s="13">
        <v>6</v>
      </c>
      <c r="B98" s="13">
        <v>1</v>
      </c>
      <c r="C98" s="13"/>
      <c r="D98" s="6" t="s">
        <v>196</v>
      </c>
      <c r="E98" s="3" t="s">
        <v>197</v>
      </c>
      <c r="F98" s="6">
        <f t="shared" si="55"/>
        <v>0</v>
      </c>
      <c r="G98" s="6">
        <f t="shared" si="56"/>
        <v>2</v>
      </c>
      <c r="H98" s="6">
        <f t="shared" si="57"/>
        <v>30</v>
      </c>
      <c r="I98" s="6">
        <f t="shared" si="58"/>
        <v>15</v>
      </c>
      <c r="J98" s="6">
        <f t="shared" si="59"/>
        <v>15</v>
      </c>
      <c r="K98" s="6">
        <f t="shared" si="60"/>
        <v>0</v>
      </c>
      <c r="L98" s="6">
        <f t="shared" si="61"/>
        <v>0</v>
      </c>
      <c r="M98" s="6">
        <f t="shared" si="62"/>
        <v>0</v>
      </c>
      <c r="N98" s="6">
        <f t="shared" si="63"/>
        <v>0</v>
      </c>
      <c r="O98" s="6">
        <f t="shared" si="64"/>
        <v>0</v>
      </c>
      <c r="P98" s="7">
        <f t="shared" si="65"/>
        <v>2</v>
      </c>
      <c r="Q98" s="7">
        <f t="shared" si="66"/>
        <v>0</v>
      </c>
      <c r="R98" s="7">
        <v>1.2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67"/>
        <v>0</v>
      </c>
      <c r="AJ98" s="11">
        <v>15</v>
      </c>
      <c r="AK98" s="10" t="s">
        <v>53</v>
      </c>
      <c r="AL98" s="11">
        <v>15</v>
      </c>
      <c r="AM98" s="10" t="s">
        <v>53</v>
      </c>
      <c r="AN98" s="11"/>
      <c r="AO98" s="10"/>
      <c r="AP98" s="7">
        <v>2</v>
      </c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68"/>
        <v>2</v>
      </c>
      <c r="BA98" s="11"/>
      <c r="BB98" s="10"/>
      <c r="BC98" s="11"/>
      <c r="BD98" s="10"/>
      <c r="BE98" s="11"/>
      <c r="BF98" s="10"/>
      <c r="BG98" s="7"/>
      <c r="BH98" s="11"/>
      <c r="BI98" s="10"/>
      <c r="BJ98" s="11"/>
      <c r="BK98" s="10"/>
      <c r="BL98" s="11"/>
      <c r="BM98" s="10"/>
      <c r="BN98" s="11"/>
      <c r="BO98" s="10"/>
      <c r="BP98" s="7"/>
      <c r="BQ98" s="7">
        <f t="shared" si="69"/>
        <v>0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0"/>
        <v>0</v>
      </c>
    </row>
    <row r="99" spans="1:86" x14ac:dyDescent="0.25">
      <c r="A99" s="13">
        <v>6</v>
      </c>
      <c r="B99" s="13">
        <v>1</v>
      </c>
      <c r="C99" s="13"/>
      <c r="D99" s="6" t="s">
        <v>198</v>
      </c>
      <c r="E99" s="3" t="s">
        <v>199</v>
      </c>
      <c r="F99" s="6">
        <f t="shared" si="55"/>
        <v>0</v>
      </c>
      <c r="G99" s="6">
        <f t="shared" si="56"/>
        <v>2</v>
      </c>
      <c r="H99" s="6">
        <f t="shared" si="57"/>
        <v>30</v>
      </c>
      <c r="I99" s="6">
        <f t="shared" si="58"/>
        <v>15</v>
      </c>
      <c r="J99" s="6">
        <f t="shared" si="59"/>
        <v>15</v>
      </c>
      <c r="K99" s="6">
        <f t="shared" si="60"/>
        <v>0</v>
      </c>
      <c r="L99" s="6">
        <f t="shared" si="61"/>
        <v>0</v>
      </c>
      <c r="M99" s="6">
        <f t="shared" si="62"/>
        <v>0</v>
      </c>
      <c r="N99" s="6">
        <f t="shared" si="63"/>
        <v>0</v>
      </c>
      <c r="O99" s="6">
        <f t="shared" si="64"/>
        <v>0</v>
      </c>
      <c r="P99" s="7">
        <f t="shared" si="65"/>
        <v>2</v>
      </c>
      <c r="Q99" s="7">
        <f t="shared" si="66"/>
        <v>0</v>
      </c>
      <c r="R99" s="7">
        <v>1.2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67"/>
        <v>0</v>
      </c>
      <c r="AJ99" s="11">
        <v>15</v>
      </c>
      <c r="AK99" s="10" t="s">
        <v>53</v>
      </c>
      <c r="AL99" s="11">
        <v>15</v>
      </c>
      <c r="AM99" s="10" t="s">
        <v>53</v>
      </c>
      <c r="AN99" s="11"/>
      <c r="AO99" s="10"/>
      <c r="AP99" s="7">
        <v>2</v>
      </c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68"/>
        <v>2</v>
      </c>
      <c r="BA99" s="11"/>
      <c r="BB99" s="10"/>
      <c r="BC99" s="11"/>
      <c r="BD99" s="10"/>
      <c r="BE99" s="11"/>
      <c r="BF99" s="10"/>
      <c r="BG99" s="7"/>
      <c r="BH99" s="11"/>
      <c r="BI99" s="10"/>
      <c r="BJ99" s="11"/>
      <c r="BK99" s="10"/>
      <c r="BL99" s="11"/>
      <c r="BM99" s="10"/>
      <c r="BN99" s="11"/>
      <c r="BO99" s="10"/>
      <c r="BP99" s="7"/>
      <c r="BQ99" s="7">
        <f t="shared" si="69"/>
        <v>0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0"/>
        <v>0</v>
      </c>
    </row>
    <row r="100" spans="1:86" x14ac:dyDescent="0.25">
      <c r="A100" s="13">
        <v>7</v>
      </c>
      <c r="B100" s="13">
        <v>1</v>
      </c>
      <c r="C100" s="13"/>
      <c r="D100" s="6" t="s">
        <v>200</v>
      </c>
      <c r="E100" s="3" t="s">
        <v>201</v>
      </c>
      <c r="F100" s="6">
        <f t="shared" si="55"/>
        <v>0</v>
      </c>
      <c r="G100" s="6">
        <f t="shared" si="56"/>
        <v>2</v>
      </c>
      <c r="H100" s="6">
        <f t="shared" si="57"/>
        <v>30</v>
      </c>
      <c r="I100" s="6">
        <f t="shared" si="58"/>
        <v>15</v>
      </c>
      <c r="J100" s="6">
        <f t="shared" si="59"/>
        <v>0</v>
      </c>
      <c r="K100" s="6">
        <f t="shared" si="60"/>
        <v>0</v>
      </c>
      <c r="L100" s="6">
        <f t="shared" si="61"/>
        <v>15</v>
      </c>
      <c r="M100" s="6">
        <f t="shared" si="62"/>
        <v>0</v>
      </c>
      <c r="N100" s="6">
        <f t="shared" si="63"/>
        <v>0</v>
      </c>
      <c r="O100" s="6">
        <f t="shared" si="64"/>
        <v>0</v>
      </c>
      <c r="P100" s="7">
        <f t="shared" si="65"/>
        <v>2</v>
      </c>
      <c r="Q100" s="7">
        <f t="shared" si="66"/>
        <v>1</v>
      </c>
      <c r="R100" s="7">
        <v>1.2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67"/>
        <v>0</v>
      </c>
      <c r="AJ100" s="11">
        <v>15</v>
      </c>
      <c r="AK100" s="10" t="s">
        <v>53</v>
      </c>
      <c r="AL100" s="11"/>
      <c r="AM100" s="10"/>
      <c r="AN100" s="11"/>
      <c r="AO100" s="10"/>
      <c r="AP100" s="7">
        <v>1</v>
      </c>
      <c r="AQ100" s="11">
        <v>15</v>
      </c>
      <c r="AR100" s="10" t="s">
        <v>53</v>
      </c>
      <c r="AS100" s="11"/>
      <c r="AT100" s="10"/>
      <c r="AU100" s="11"/>
      <c r="AV100" s="10"/>
      <c r="AW100" s="11"/>
      <c r="AX100" s="10"/>
      <c r="AY100" s="7">
        <v>1</v>
      </c>
      <c r="AZ100" s="7">
        <f t="shared" si="68"/>
        <v>2</v>
      </c>
      <c r="BA100" s="11"/>
      <c r="BB100" s="10"/>
      <c r="BC100" s="11"/>
      <c r="BD100" s="10"/>
      <c r="BE100" s="11"/>
      <c r="BF100" s="10"/>
      <c r="BG100" s="7"/>
      <c r="BH100" s="11"/>
      <c r="BI100" s="10"/>
      <c r="BJ100" s="11"/>
      <c r="BK100" s="10"/>
      <c r="BL100" s="11"/>
      <c r="BM100" s="10"/>
      <c r="BN100" s="11"/>
      <c r="BO100" s="10"/>
      <c r="BP100" s="7"/>
      <c r="BQ100" s="7">
        <f t="shared" si="69"/>
        <v>0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0"/>
        <v>0</v>
      </c>
    </row>
    <row r="101" spans="1:86" x14ac:dyDescent="0.25">
      <c r="A101" s="13">
        <v>7</v>
      </c>
      <c r="B101" s="13">
        <v>1</v>
      </c>
      <c r="C101" s="13"/>
      <c r="D101" s="6" t="s">
        <v>202</v>
      </c>
      <c r="E101" s="3" t="s">
        <v>203</v>
      </c>
      <c r="F101" s="6">
        <f t="shared" si="55"/>
        <v>0</v>
      </c>
      <c r="G101" s="6">
        <f t="shared" si="56"/>
        <v>2</v>
      </c>
      <c r="H101" s="6">
        <f t="shared" si="57"/>
        <v>30</v>
      </c>
      <c r="I101" s="6">
        <f t="shared" si="58"/>
        <v>15</v>
      </c>
      <c r="J101" s="6">
        <f t="shared" si="59"/>
        <v>0</v>
      </c>
      <c r="K101" s="6">
        <f t="shared" si="60"/>
        <v>0</v>
      </c>
      <c r="L101" s="6">
        <f t="shared" si="61"/>
        <v>15</v>
      </c>
      <c r="M101" s="6">
        <f t="shared" si="62"/>
        <v>0</v>
      </c>
      <c r="N101" s="6">
        <f t="shared" si="63"/>
        <v>0</v>
      </c>
      <c r="O101" s="6">
        <f t="shared" si="64"/>
        <v>0</v>
      </c>
      <c r="P101" s="7">
        <f t="shared" si="65"/>
        <v>2</v>
      </c>
      <c r="Q101" s="7">
        <f t="shared" si="66"/>
        <v>1</v>
      </c>
      <c r="R101" s="7">
        <v>1.2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si="67"/>
        <v>0</v>
      </c>
      <c r="AJ101" s="11">
        <v>15</v>
      </c>
      <c r="AK101" s="10" t="s">
        <v>53</v>
      </c>
      <c r="AL101" s="11"/>
      <c r="AM101" s="10"/>
      <c r="AN101" s="11"/>
      <c r="AO101" s="10"/>
      <c r="AP101" s="7">
        <v>1</v>
      </c>
      <c r="AQ101" s="11">
        <v>15</v>
      </c>
      <c r="AR101" s="10" t="s">
        <v>53</v>
      </c>
      <c r="AS101" s="11"/>
      <c r="AT101" s="10"/>
      <c r="AU101" s="11"/>
      <c r="AV101" s="10"/>
      <c r="AW101" s="11"/>
      <c r="AX101" s="10"/>
      <c r="AY101" s="7">
        <v>1</v>
      </c>
      <c r="AZ101" s="7">
        <f t="shared" si="68"/>
        <v>2</v>
      </c>
      <c r="BA101" s="11"/>
      <c r="BB101" s="10"/>
      <c r="BC101" s="11"/>
      <c r="BD101" s="10"/>
      <c r="BE101" s="11"/>
      <c r="BF101" s="10"/>
      <c r="BG101" s="7"/>
      <c r="BH101" s="11"/>
      <c r="BI101" s="10"/>
      <c r="BJ101" s="11"/>
      <c r="BK101" s="10"/>
      <c r="BL101" s="11"/>
      <c r="BM101" s="10"/>
      <c r="BN101" s="11"/>
      <c r="BO101" s="10"/>
      <c r="BP101" s="7"/>
      <c r="BQ101" s="7">
        <f t="shared" si="69"/>
        <v>0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si="70"/>
        <v>0</v>
      </c>
    </row>
    <row r="102" spans="1:86" x14ac:dyDescent="0.25">
      <c r="A102" s="13">
        <v>7</v>
      </c>
      <c r="B102" s="13">
        <v>1</v>
      </c>
      <c r="C102" s="13"/>
      <c r="D102" s="6" t="s">
        <v>204</v>
      </c>
      <c r="E102" s="3" t="s">
        <v>205</v>
      </c>
      <c r="F102" s="6">
        <f t="shared" si="55"/>
        <v>0</v>
      </c>
      <c r="G102" s="6">
        <f t="shared" si="56"/>
        <v>2</v>
      </c>
      <c r="H102" s="6">
        <f t="shared" si="57"/>
        <v>30</v>
      </c>
      <c r="I102" s="6">
        <f t="shared" si="58"/>
        <v>15</v>
      </c>
      <c r="J102" s="6">
        <f t="shared" si="59"/>
        <v>0</v>
      </c>
      <c r="K102" s="6">
        <f t="shared" si="60"/>
        <v>0</v>
      </c>
      <c r="L102" s="6">
        <f t="shared" si="61"/>
        <v>15</v>
      </c>
      <c r="M102" s="6">
        <f t="shared" si="62"/>
        <v>0</v>
      </c>
      <c r="N102" s="6">
        <f t="shared" si="63"/>
        <v>0</v>
      </c>
      <c r="O102" s="6">
        <f t="shared" si="64"/>
        <v>0</v>
      </c>
      <c r="P102" s="7">
        <f t="shared" si="65"/>
        <v>2</v>
      </c>
      <c r="Q102" s="7">
        <f t="shared" si="66"/>
        <v>1</v>
      </c>
      <c r="R102" s="7">
        <v>1.2</v>
      </c>
      <c r="S102" s="11"/>
      <c r="T102" s="10"/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7"/>
      <c r="AI102" s="7">
        <f t="shared" si="67"/>
        <v>0</v>
      </c>
      <c r="AJ102" s="11">
        <v>15</v>
      </c>
      <c r="AK102" s="10" t="s">
        <v>53</v>
      </c>
      <c r="AL102" s="11"/>
      <c r="AM102" s="10"/>
      <c r="AN102" s="11"/>
      <c r="AO102" s="10"/>
      <c r="AP102" s="7">
        <v>1</v>
      </c>
      <c r="AQ102" s="11">
        <v>15</v>
      </c>
      <c r="AR102" s="10" t="s">
        <v>53</v>
      </c>
      <c r="AS102" s="11"/>
      <c r="AT102" s="10"/>
      <c r="AU102" s="11"/>
      <c r="AV102" s="10"/>
      <c r="AW102" s="11"/>
      <c r="AX102" s="10"/>
      <c r="AY102" s="7">
        <v>1</v>
      </c>
      <c r="AZ102" s="7">
        <f t="shared" si="68"/>
        <v>2</v>
      </c>
      <c r="BA102" s="11"/>
      <c r="BB102" s="10"/>
      <c r="BC102" s="11"/>
      <c r="BD102" s="10"/>
      <c r="BE102" s="11"/>
      <c r="BF102" s="10"/>
      <c r="BG102" s="7"/>
      <c r="BH102" s="11"/>
      <c r="BI102" s="10"/>
      <c r="BJ102" s="11"/>
      <c r="BK102" s="10"/>
      <c r="BL102" s="11"/>
      <c r="BM102" s="10"/>
      <c r="BN102" s="11"/>
      <c r="BO102" s="10"/>
      <c r="BP102" s="7"/>
      <c r="BQ102" s="7">
        <f t="shared" si="69"/>
        <v>0</v>
      </c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7"/>
      <c r="CH102" s="7">
        <f t="shared" si="70"/>
        <v>0</v>
      </c>
    </row>
    <row r="103" spans="1:86" x14ac:dyDescent="0.25">
      <c r="A103" s="13">
        <v>8</v>
      </c>
      <c r="B103" s="13">
        <v>1</v>
      </c>
      <c r="C103" s="13"/>
      <c r="D103" s="6" t="s">
        <v>206</v>
      </c>
      <c r="E103" s="3" t="s">
        <v>207</v>
      </c>
      <c r="F103" s="6">
        <f t="shared" si="55"/>
        <v>0</v>
      </c>
      <c r="G103" s="6">
        <f t="shared" si="56"/>
        <v>2</v>
      </c>
      <c r="H103" s="6">
        <f t="shared" si="57"/>
        <v>30</v>
      </c>
      <c r="I103" s="6">
        <f t="shared" si="58"/>
        <v>15</v>
      </c>
      <c r="J103" s="6">
        <f t="shared" si="59"/>
        <v>0</v>
      </c>
      <c r="K103" s="6">
        <f t="shared" si="60"/>
        <v>0</v>
      </c>
      <c r="L103" s="6">
        <f t="shared" si="61"/>
        <v>15</v>
      </c>
      <c r="M103" s="6">
        <f t="shared" si="62"/>
        <v>0</v>
      </c>
      <c r="N103" s="6">
        <f t="shared" si="63"/>
        <v>0</v>
      </c>
      <c r="O103" s="6">
        <f t="shared" si="64"/>
        <v>0</v>
      </c>
      <c r="P103" s="7">
        <f t="shared" si="65"/>
        <v>2</v>
      </c>
      <c r="Q103" s="7">
        <f t="shared" si="66"/>
        <v>1</v>
      </c>
      <c r="R103" s="7">
        <v>1.2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 t="shared" si="67"/>
        <v>0</v>
      </c>
      <c r="AJ103" s="11">
        <v>15</v>
      </c>
      <c r="AK103" s="10" t="s">
        <v>53</v>
      </c>
      <c r="AL103" s="11"/>
      <c r="AM103" s="10"/>
      <c r="AN103" s="11"/>
      <c r="AO103" s="10"/>
      <c r="AP103" s="7">
        <v>1</v>
      </c>
      <c r="AQ103" s="11">
        <v>15</v>
      </c>
      <c r="AR103" s="10" t="s">
        <v>53</v>
      </c>
      <c r="AS103" s="11"/>
      <c r="AT103" s="10"/>
      <c r="AU103" s="11"/>
      <c r="AV103" s="10"/>
      <c r="AW103" s="11"/>
      <c r="AX103" s="10"/>
      <c r="AY103" s="7">
        <v>1</v>
      </c>
      <c r="AZ103" s="7">
        <f t="shared" si="68"/>
        <v>2</v>
      </c>
      <c r="BA103" s="11"/>
      <c r="BB103" s="10"/>
      <c r="BC103" s="11"/>
      <c r="BD103" s="10"/>
      <c r="BE103" s="11"/>
      <c r="BF103" s="10"/>
      <c r="BG103" s="7"/>
      <c r="BH103" s="11"/>
      <c r="BI103" s="10"/>
      <c r="BJ103" s="11"/>
      <c r="BK103" s="10"/>
      <c r="BL103" s="11"/>
      <c r="BM103" s="10"/>
      <c r="BN103" s="11"/>
      <c r="BO103" s="10"/>
      <c r="BP103" s="7"/>
      <c r="BQ103" s="7">
        <f t="shared" si="69"/>
        <v>0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 t="shared" si="70"/>
        <v>0</v>
      </c>
    </row>
    <row r="104" spans="1:86" x14ac:dyDescent="0.25">
      <c r="A104" s="13">
        <v>8</v>
      </c>
      <c r="B104" s="13">
        <v>1</v>
      </c>
      <c r="C104" s="13"/>
      <c r="D104" s="6" t="s">
        <v>208</v>
      </c>
      <c r="E104" s="3" t="s">
        <v>209</v>
      </c>
      <c r="F104" s="6">
        <f t="shared" si="55"/>
        <v>0</v>
      </c>
      <c r="G104" s="6">
        <f t="shared" si="56"/>
        <v>2</v>
      </c>
      <c r="H104" s="6">
        <f t="shared" si="57"/>
        <v>30</v>
      </c>
      <c r="I104" s="6">
        <f t="shared" si="58"/>
        <v>15</v>
      </c>
      <c r="J104" s="6">
        <f t="shared" si="59"/>
        <v>0</v>
      </c>
      <c r="K104" s="6">
        <f t="shared" si="60"/>
        <v>0</v>
      </c>
      <c r="L104" s="6">
        <f t="shared" si="61"/>
        <v>15</v>
      </c>
      <c r="M104" s="6">
        <f t="shared" si="62"/>
        <v>0</v>
      </c>
      <c r="N104" s="6">
        <f t="shared" si="63"/>
        <v>0</v>
      </c>
      <c r="O104" s="6">
        <f t="shared" si="64"/>
        <v>0</v>
      </c>
      <c r="P104" s="7">
        <f t="shared" si="65"/>
        <v>2</v>
      </c>
      <c r="Q104" s="7">
        <f t="shared" si="66"/>
        <v>1</v>
      </c>
      <c r="R104" s="7">
        <v>1.2</v>
      </c>
      <c r="S104" s="11"/>
      <c r="T104" s="10"/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7"/>
      <c r="AI104" s="7">
        <f t="shared" si="67"/>
        <v>0</v>
      </c>
      <c r="AJ104" s="11">
        <v>15</v>
      </c>
      <c r="AK104" s="10" t="s">
        <v>53</v>
      </c>
      <c r="AL104" s="11"/>
      <c r="AM104" s="10"/>
      <c r="AN104" s="11"/>
      <c r="AO104" s="10"/>
      <c r="AP104" s="7">
        <v>1</v>
      </c>
      <c r="AQ104" s="11">
        <v>15</v>
      </c>
      <c r="AR104" s="10" t="s">
        <v>53</v>
      </c>
      <c r="AS104" s="11"/>
      <c r="AT104" s="10"/>
      <c r="AU104" s="11"/>
      <c r="AV104" s="10"/>
      <c r="AW104" s="11"/>
      <c r="AX104" s="10"/>
      <c r="AY104" s="7">
        <v>1</v>
      </c>
      <c r="AZ104" s="7">
        <f t="shared" si="68"/>
        <v>2</v>
      </c>
      <c r="BA104" s="11"/>
      <c r="BB104" s="10"/>
      <c r="BC104" s="11"/>
      <c r="BD104" s="10"/>
      <c r="BE104" s="11"/>
      <c r="BF104" s="10"/>
      <c r="BG104" s="7"/>
      <c r="BH104" s="11"/>
      <c r="BI104" s="10"/>
      <c r="BJ104" s="11"/>
      <c r="BK104" s="10"/>
      <c r="BL104" s="11"/>
      <c r="BM104" s="10"/>
      <c r="BN104" s="11"/>
      <c r="BO104" s="10"/>
      <c r="BP104" s="7"/>
      <c r="BQ104" s="7">
        <f t="shared" si="69"/>
        <v>0</v>
      </c>
      <c r="BR104" s="11"/>
      <c r="BS104" s="10"/>
      <c r="BT104" s="11"/>
      <c r="BU104" s="10"/>
      <c r="BV104" s="11"/>
      <c r="BW104" s="10"/>
      <c r="BX104" s="7"/>
      <c r="BY104" s="11"/>
      <c r="BZ104" s="10"/>
      <c r="CA104" s="11"/>
      <c r="CB104" s="10"/>
      <c r="CC104" s="11"/>
      <c r="CD104" s="10"/>
      <c r="CE104" s="11"/>
      <c r="CF104" s="10"/>
      <c r="CG104" s="7"/>
      <c r="CH104" s="7">
        <f t="shared" si="70"/>
        <v>0</v>
      </c>
    </row>
    <row r="105" spans="1:86" x14ac:dyDescent="0.25">
      <c r="A105" s="13">
        <v>8</v>
      </c>
      <c r="B105" s="13">
        <v>1</v>
      </c>
      <c r="C105" s="13"/>
      <c r="D105" s="6" t="s">
        <v>210</v>
      </c>
      <c r="E105" s="3" t="s">
        <v>211</v>
      </c>
      <c r="F105" s="6">
        <f t="shared" si="55"/>
        <v>0</v>
      </c>
      <c r="G105" s="6">
        <f t="shared" si="56"/>
        <v>2</v>
      </c>
      <c r="H105" s="6">
        <f t="shared" si="57"/>
        <v>30</v>
      </c>
      <c r="I105" s="6">
        <f t="shared" si="58"/>
        <v>15</v>
      </c>
      <c r="J105" s="6">
        <f t="shared" si="59"/>
        <v>0</v>
      </c>
      <c r="K105" s="6">
        <f t="shared" si="60"/>
        <v>0</v>
      </c>
      <c r="L105" s="6">
        <f t="shared" si="61"/>
        <v>15</v>
      </c>
      <c r="M105" s="6">
        <f t="shared" si="62"/>
        <v>0</v>
      </c>
      <c r="N105" s="6">
        <f t="shared" si="63"/>
        <v>0</v>
      </c>
      <c r="O105" s="6">
        <f t="shared" si="64"/>
        <v>0</v>
      </c>
      <c r="P105" s="7">
        <f t="shared" si="65"/>
        <v>2</v>
      </c>
      <c r="Q105" s="7">
        <f t="shared" si="66"/>
        <v>1</v>
      </c>
      <c r="R105" s="7">
        <v>1.2</v>
      </c>
      <c r="S105" s="11"/>
      <c r="T105" s="10"/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7"/>
      <c r="AI105" s="7">
        <f t="shared" si="67"/>
        <v>0</v>
      </c>
      <c r="AJ105" s="11">
        <v>15</v>
      </c>
      <c r="AK105" s="10" t="s">
        <v>53</v>
      </c>
      <c r="AL105" s="11"/>
      <c r="AM105" s="10"/>
      <c r="AN105" s="11"/>
      <c r="AO105" s="10"/>
      <c r="AP105" s="7">
        <v>1</v>
      </c>
      <c r="AQ105" s="11">
        <v>15</v>
      </c>
      <c r="AR105" s="10" t="s">
        <v>53</v>
      </c>
      <c r="AS105" s="11"/>
      <c r="AT105" s="10"/>
      <c r="AU105" s="11"/>
      <c r="AV105" s="10"/>
      <c r="AW105" s="11"/>
      <c r="AX105" s="10"/>
      <c r="AY105" s="7">
        <v>1</v>
      </c>
      <c r="AZ105" s="7">
        <f t="shared" si="68"/>
        <v>2</v>
      </c>
      <c r="BA105" s="11"/>
      <c r="BB105" s="10"/>
      <c r="BC105" s="11"/>
      <c r="BD105" s="10"/>
      <c r="BE105" s="11"/>
      <c r="BF105" s="10"/>
      <c r="BG105" s="7"/>
      <c r="BH105" s="11"/>
      <c r="BI105" s="10"/>
      <c r="BJ105" s="11"/>
      <c r="BK105" s="10"/>
      <c r="BL105" s="11"/>
      <c r="BM105" s="10"/>
      <c r="BN105" s="11"/>
      <c r="BO105" s="10"/>
      <c r="BP105" s="7"/>
      <c r="BQ105" s="7">
        <f t="shared" si="69"/>
        <v>0</v>
      </c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7"/>
      <c r="CH105" s="7">
        <f t="shared" si="70"/>
        <v>0</v>
      </c>
    </row>
    <row r="106" spans="1:86" x14ac:dyDescent="0.25">
      <c r="A106" s="13">
        <v>8</v>
      </c>
      <c r="B106" s="13">
        <v>1</v>
      </c>
      <c r="C106" s="13"/>
      <c r="D106" s="6" t="s">
        <v>212</v>
      </c>
      <c r="E106" s="3" t="s">
        <v>213</v>
      </c>
      <c r="F106" s="6">
        <f t="shared" si="55"/>
        <v>0</v>
      </c>
      <c r="G106" s="6">
        <f t="shared" si="56"/>
        <v>2</v>
      </c>
      <c r="H106" s="6">
        <f t="shared" si="57"/>
        <v>30</v>
      </c>
      <c r="I106" s="6">
        <f t="shared" si="58"/>
        <v>15</v>
      </c>
      <c r="J106" s="6">
        <f t="shared" si="59"/>
        <v>0</v>
      </c>
      <c r="K106" s="6">
        <f t="shared" si="60"/>
        <v>0</v>
      </c>
      <c r="L106" s="6">
        <f t="shared" si="61"/>
        <v>15</v>
      </c>
      <c r="M106" s="6">
        <f t="shared" si="62"/>
        <v>0</v>
      </c>
      <c r="N106" s="6">
        <f t="shared" si="63"/>
        <v>0</v>
      </c>
      <c r="O106" s="6">
        <f t="shared" si="64"/>
        <v>0</v>
      </c>
      <c r="P106" s="7">
        <f t="shared" si="65"/>
        <v>2</v>
      </c>
      <c r="Q106" s="7">
        <f t="shared" si="66"/>
        <v>1</v>
      </c>
      <c r="R106" s="7">
        <v>1.2</v>
      </c>
      <c r="S106" s="11"/>
      <c r="T106" s="10"/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7"/>
      <c r="AI106" s="7">
        <f t="shared" si="67"/>
        <v>0</v>
      </c>
      <c r="AJ106" s="11">
        <v>15</v>
      </c>
      <c r="AK106" s="10" t="s">
        <v>53</v>
      </c>
      <c r="AL106" s="11"/>
      <c r="AM106" s="10"/>
      <c r="AN106" s="11"/>
      <c r="AO106" s="10"/>
      <c r="AP106" s="7">
        <v>1</v>
      </c>
      <c r="AQ106" s="11">
        <v>15</v>
      </c>
      <c r="AR106" s="10" t="s">
        <v>53</v>
      </c>
      <c r="AS106" s="11"/>
      <c r="AT106" s="10"/>
      <c r="AU106" s="11"/>
      <c r="AV106" s="10"/>
      <c r="AW106" s="11"/>
      <c r="AX106" s="10"/>
      <c r="AY106" s="7">
        <v>1</v>
      </c>
      <c r="AZ106" s="7">
        <f t="shared" si="68"/>
        <v>2</v>
      </c>
      <c r="BA106" s="11"/>
      <c r="BB106" s="10"/>
      <c r="BC106" s="11"/>
      <c r="BD106" s="10"/>
      <c r="BE106" s="11"/>
      <c r="BF106" s="10"/>
      <c r="BG106" s="7"/>
      <c r="BH106" s="11"/>
      <c r="BI106" s="10"/>
      <c r="BJ106" s="11"/>
      <c r="BK106" s="10"/>
      <c r="BL106" s="11"/>
      <c r="BM106" s="10"/>
      <c r="BN106" s="11"/>
      <c r="BO106" s="10"/>
      <c r="BP106" s="7"/>
      <c r="BQ106" s="7">
        <f t="shared" si="69"/>
        <v>0</v>
      </c>
      <c r="BR106" s="11"/>
      <c r="BS106" s="10"/>
      <c r="BT106" s="11"/>
      <c r="BU106" s="10"/>
      <c r="BV106" s="11"/>
      <c r="BW106" s="10"/>
      <c r="BX106" s="7"/>
      <c r="BY106" s="11"/>
      <c r="BZ106" s="10"/>
      <c r="CA106" s="11"/>
      <c r="CB106" s="10"/>
      <c r="CC106" s="11"/>
      <c r="CD106" s="10"/>
      <c r="CE106" s="11"/>
      <c r="CF106" s="10"/>
      <c r="CG106" s="7"/>
      <c r="CH106" s="7">
        <f t="shared" si="70"/>
        <v>0</v>
      </c>
    </row>
    <row r="107" spans="1:86" x14ac:dyDescent="0.25">
      <c r="A107" s="13">
        <v>9</v>
      </c>
      <c r="B107" s="13">
        <v>1</v>
      </c>
      <c r="C107" s="13"/>
      <c r="D107" s="6" t="s">
        <v>214</v>
      </c>
      <c r="E107" s="3" t="s">
        <v>215</v>
      </c>
      <c r="F107" s="6">
        <f t="shared" si="55"/>
        <v>0</v>
      </c>
      <c r="G107" s="6">
        <f t="shared" si="56"/>
        <v>2</v>
      </c>
      <c r="H107" s="6">
        <f t="shared" si="57"/>
        <v>20</v>
      </c>
      <c r="I107" s="6">
        <f t="shared" si="58"/>
        <v>10</v>
      </c>
      <c r="J107" s="6">
        <f t="shared" si="59"/>
        <v>10</v>
      </c>
      <c r="K107" s="6">
        <f t="shared" si="60"/>
        <v>0</v>
      </c>
      <c r="L107" s="6">
        <f t="shared" si="61"/>
        <v>0</v>
      </c>
      <c r="M107" s="6">
        <f t="shared" si="62"/>
        <v>0</v>
      </c>
      <c r="N107" s="6">
        <f t="shared" si="63"/>
        <v>0</v>
      </c>
      <c r="O107" s="6">
        <f t="shared" si="64"/>
        <v>0</v>
      </c>
      <c r="P107" s="7">
        <f t="shared" si="65"/>
        <v>1</v>
      </c>
      <c r="Q107" s="7">
        <f t="shared" si="66"/>
        <v>0</v>
      </c>
      <c r="R107" s="7">
        <v>0.8</v>
      </c>
      <c r="S107" s="11"/>
      <c r="T107" s="10"/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7"/>
      <c r="AI107" s="7">
        <f t="shared" si="67"/>
        <v>0</v>
      </c>
      <c r="AJ107" s="11">
        <v>10</v>
      </c>
      <c r="AK107" s="10" t="s">
        <v>53</v>
      </c>
      <c r="AL107" s="11">
        <v>10</v>
      </c>
      <c r="AM107" s="10" t="s">
        <v>53</v>
      </c>
      <c r="AN107" s="11"/>
      <c r="AO107" s="10"/>
      <c r="AP107" s="7">
        <v>1</v>
      </c>
      <c r="AQ107" s="11"/>
      <c r="AR107" s="10"/>
      <c r="AS107" s="11"/>
      <c r="AT107" s="10"/>
      <c r="AU107" s="11"/>
      <c r="AV107" s="10"/>
      <c r="AW107" s="11"/>
      <c r="AX107" s="10"/>
      <c r="AY107" s="7"/>
      <c r="AZ107" s="7">
        <f t="shared" si="68"/>
        <v>1</v>
      </c>
      <c r="BA107" s="11"/>
      <c r="BB107" s="10"/>
      <c r="BC107" s="11"/>
      <c r="BD107" s="10"/>
      <c r="BE107" s="11"/>
      <c r="BF107" s="10"/>
      <c r="BG107" s="7"/>
      <c r="BH107" s="11"/>
      <c r="BI107" s="10"/>
      <c r="BJ107" s="11"/>
      <c r="BK107" s="10"/>
      <c r="BL107" s="11"/>
      <c r="BM107" s="10"/>
      <c r="BN107" s="11"/>
      <c r="BO107" s="10"/>
      <c r="BP107" s="7"/>
      <c r="BQ107" s="7">
        <f t="shared" si="69"/>
        <v>0</v>
      </c>
      <c r="BR107" s="11"/>
      <c r="BS107" s="10"/>
      <c r="BT107" s="11"/>
      <c r="BU107" s="10"/>
      <c r="BV107" s="11"/>
      <c r="BW107" s="10"/>
      <c r="BX107" s="7"/>
      <c r="BY107" s="11"/>
      <c r="BZ107" s="10"/>
      <c r="CA107" s="11"/>
      <c r="CB107" s="10"/>
      <c r="CC107" s="11"/>
      <c r="CD107" s="10"/>
      <c r="CE107" s="11"/>
      <c r="CF107" s="10"/>
      <c r="CG107" s="7"/>
      <c r="CH107" s="7">
        <f t="shared" si="70"/>
        <v>0</v>
      </c>
    </row>
    <row r="108" spans="1:86" x14ac:dyDescent="0.25">
      <c r="A108" s="13">
        <v>9</v>
      </c>
      <c r="B108" s="13">
        <v>1</v>
      </c>
      <c r="C108" s="13"/>
      <c r="D108" s="6" t="s">
        <v>216</v>
      </c>
      <c r="E108" s="3" t="s">
        <v>217</v>
      </c>
      <c r="F108" s="6">
        <f t="shared" si="55"/>
        <v>0</v>
      </c>
      <c r="G108" s="6">
        <f t="shared" si="56"/>
        <v>2</v>
      </c>
      <c r="H108" s="6">
        <f t="shared" si="57"/>
        <v>20</v>
      </c>
      <c r="I108" s="6">
        <f t="shared" si="58"/>
        <v>10</v>
      </c>
      <c r="J108" s="6">
        <f t="shared" si="59"/>
        <v>10</v>
      </c>
      <c r="K108" s="6">
        <f t="shared" si="60"/>
        <v>0</v>
      </c>
      <c r="L108" s="6">
        <f t="shared" si="61"/>
        <v>0</v>
      </c>
      <c r="M108" s="6">
        <f t="shared" si="62"/>
        <v>0</v>
      </c>
      <c r="N108" s="6">
        <f t="shared" si="63"/>
        <v>0</v>
      </c>
      <c r="O108" s="6">
        <f t="shared" si="64"/>
        <v>0</v>
      </c>
      <c r="P108" s="7">
        <f t="shared" si="65"/>
        <v>1</v>
      </c>
      <c r="Q108" s="7">
        <f t="shared" si="66"/>
        <v>0</v>
      </c>
      <c r="R108" s="7">
        <v>0.8</v>
      </c>
      <c r="S108" s="11"/>
      <c r="T108" s="10"/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7"/>
      <c r="AI108" s="7">
        <f t="shared" si="67"/>
        <v>0</v>
      </c>
      <c r="AJ108" s="11">
        <v>10</v>
      </c>
      <c r="AK108" s="10" t="s">
        <v>53</v>
      </c>
      <c r="AL108" s="11">
        <v>10</v>
      </c>
      <c r="AM108" s="10" t="s">
        <v>53</v>
      </c>
      <c r="AN108" s="11"/>
      <c r="AO108" s="10"/>
      <c r="AP108" s="7">
        <v>1</v>
      </c>
      <c r="AQ108" s="11"/>
      <c r="AR108" s="10"/>
      <c r="AS108" s="11"/>
      <c r="AT108" s="10"/>
      <c r="AU108" s="11"/>
      <c r="AV108" s="10"/>
      <c r="AW108" s="11"/>
      <c r="AX108" s="10"/>
      <c r="AY108" s="7"/>
      <c r="AZ108" s="7">
        <f t="shared" si="68"/>
        <v>1</v>
      </c>
      <c r="BA108" s="11"/>
      <c r="BB108" s="10"/>
      <c r="BC108" s="11"/>
      <c r="BD108" s="10"/>
      <c r="BE108" s="11"/>
      <c r="BF108" s="10"/>
      <c r="BG108" s="7"/>
      <c r="BH108" s="11"/>
      <c r="BI108" s="10"/>
      <c r="BJ108" s="11"/>
      <c r="BK108" s="10"/>
      <c r="BL108" s="11"/>
      <c r="BM108" s="10"/>
      <c r="BN108" s="11"/>
      <c r="BO108" s="10"/>
      <c r="BP108" s="7"/>
      <c r="BQ108" s="7">
        <f t="shared" si="69"/>
        <v>0</v>
      </c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7"/>
      <c r="CH108" s="7">
        <f t="shared" si="70"/>
        <v>0</v>
      </c>
    </row>
    <row r="109" spans="1:86" x14ac:dyDescent="0.25">
      <c r="A109" s="13">
        <v>9</v>
      </c>
      <c r="B109" s="13">
        <v>1</v>
      </c>
      <c r="C109" s="13"/>
      <c r="D109" s="6" t="s">
        <v>218</v>
      </c>
      <c r="E109" s="3" t="s">
        <v>219</v>
      </c>
      <c r="F109" s="6">
        <f t="shared" si="55"/>
        <v>0</v>
      </c>
      <c r="G109" s="6">
        <f t="shared" si="56"/>
        <v>2</v>
      </c>
      <c r="H109" s="6">
        <f t="shared" si="57"/>
        <v>20</v>
      </c>
      <c r="I109" s="6">
        <f t="shared" si="58"/>
        <v>10</v>
      </c>
      <c r="J109" s="6">
        <f t="shared" si="59"/>
        <v>10</v>
      </c>
      <c r="K109" s="6">
        <f t="shared" si="60"/>
        <v>0</v>
      </c>
      <c r="L109" s="6">
        <f t="shared" si="61"/>
        <v>0</v>
      </c>
      <c r="M109" s="6">
        <f t="shared" si="62"/>
        <v>0</v>
      </c>
      <c r="N109" s="6">
        <f t="shared" si="63"/>
        <v>0</v>
      </c>
      <c r="O109" s="6">
        <f t="shared" si="64"/>
        <v>0</v>
      </c>
      <c r="P109" s="7">
        <f t="shared" si="65"/>
        <v>1</v>
      </c>
      <c r="Q109" s="7">
        <f t="shared" si="66"/>
        <v>0</v>
      </c>
      <c r="R109" s="7">
        <v>0.8</v>
      </c>
      <c r="S109" s="11"/>
      <c r="T109" s="10"/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7"/>
      <c r="AI109" s="7">
        <f t="shared" si="67"/>
        <v>0</v>
      </c>
      <c r="AJ109" s="11">
        <v>10</v>
      </c>
      <c r="AK109" s="10" t="s">
        <v>53</v>
      </c>
      <c r="AL109" s="11">
        <v>10</v>
      </c>
      <c r="AM109" s="10" t="s">
        <v>53</v>
      </c>
      <c r="AN109" s="11"/>
      <c r="AO109" s="10"/>
      <c r="AP109" s="7">
        <v>1</v>
      </c>
      <c r="AQ109" s="11"/>
      <c r="AR109" s="10"/>
      <c r="AS109" s="11"/>
      <c r="AT109" s="10"/>
      <c r="AU109" s="11"/>
      <c r="AV109" s="10"/>
      <c r="AW109" s="11"/>
      <c r="AX109" s="10"/>
      <c r="AY109" s="7"/>
      <c r="AZ109" s="7">
        <f t="shared" si="68"/>
        <v>1</v>
      </c>
      <c r="BA109" s="11"/>
      <c r="BB109" s="10"/>
      <c r="BC109" s="11"/>
      <c r="BD109" s="10"/>
      <c r="BE109" s="11"/>
      <c r="BF109" s="10"/>
      <c r="BG109" s="7"/>
      <c r="BH109" s="11"/>
      <c r="BI109" s="10"/>
      <c r="BJ109" s="11"/>
      <c r="BK109" s="10"/>
      <c r="BL109" s="11"/>
      <c r="BM109" s="10"/>
      <c r="BN109" s="11"/>
      <c r="BO109" s="10"/>
      <c r="BP109" s="7"/>
      <c r="BQ109" s="7">
        <f t="shared" si="69"/>
        <v>0</v>
      </c>
      <c r="BR109" s="11"/>
      <c r="BS109" s="10"/>
      <c r="BT109" s="11"/>
      <c r="BU109" s="10"/>
      <c r="BV109" s="11"/>
      <c r="BW109" s="10"/>
      <c r="BX109" s="7"/>
      <c r="BY109" s="11"/>
      <c r="BZ109" s="10"/>
      <c r="CA109" s="11"/>
      <c r="CB109" s="10"/>
      <c r="CC109" s="11"/>
      <c r="CD109" s="10"/>
      <c r="CE109" s="11"/>
      <c r="CF109" s="10"/>
      <c r="CG109" s="7"/>
      <c r="CH109" s="7">
        <f t="shared" si="70"/>
        <v>0</v>
      </c>
    </row>
    <row r="110" spans="1:86" x14ac:dyDescent="0.25">
      <c r="A110" s="13">
        <v>9</v>
      </c>
      <c r="B110" s="13">
        <v>1</v>
      </c>
      <c r="C110" s="13"/>
      <c r="D110" s="6" t="s">
        <v>220</v>
      </c>
      <c r="E110" s="3" t="s">
        <v>221</v>
      </c>
      <c r="F110" s="6">
        <f t="shared" si="55"/>
        <v>0</v>
      </c>
      <c r="G110" s="6">
        <f t="shared" si="56"/>
        <v>2</v>
      </c>
      <c r="H110" s="6">
        <f t="shared" si="57"/>
        <v>20</v>
      </c>
      <c r="I110" s="6">
        <f t="shared" si="58"/>
        <v>10</v>
      </c>
      <c r="J110" s="6">
        <f t="shared" si="59"/>
        <v>10</v>
      </c>
      <c r="K110" s="6">
        <f t="shared" si="60"/>
        <v>0</v>
      </c>
      <c r="L110" s="6">
        <f t="shared" si="61"/>
        <v>0</v>
      </c>
      <c r="M110" s="6">
        <f t="shared" si="62"/>
        <v>0</v>
      </c>
      <c r="N110" s="6">
        <f t="shared" si="63"/>
        <v>0</v>
      </c>
      <c r="O110" s="6">
        <f t="shared" si="64"/>
        <v>0</v>
      </c>
      <c r="P110" s="7">
        <f t="shared" si="65"/>
        <v>1</v>
      </c>
      <c r="Q110" s="7">
        <f t="shared" si="66"/>
        <v>0</v>
      </c>
      <c r="R110" s="7">
        <v>0.8</v>
      </c>
      <c r="S110" s="11"/>
      <c r="T110" s="10"/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7"/>
      <c r="AI110" s="7">
        <f t="shared" si="67"/>
        <v>0</v>
      </c>
      <c r="AJ110" s="11">
        <v>10</v>
      </c>
      <c r="AK110" s="10" t="s">
        <v>53</v>
      </c>
      <c r="AL110" s="11">
        <v>10</v>
      </c>
      <c r="AM110" s="10" t="s">
        <v>53</v>
      </c>
      <c r="AN110" s="11"/>
      <c r="AO110" s="10"/>
      <c r="AP110" s="7">
        <v>1</v>
      </c>
      <c r="AQ110" s="11"/>
      <c r="AR110" s="10"/>
      <c r="AS110" s="11"/>
      <c r="AT110" s="10"/>
      <c r="AU110" s="11"/>
      <c r="AV110" s="10"/>
      <c r="AW110" s="11"/>
      <c r="AX110" s="10"/>
      <c r="AY110" s="7"/>
      <c r="AZ110" s="7">
        <f t="shared" si="68"/>
        <v>1</v>
      </c>
      <c r="BA110" s="11"/>
      <c r="BB110" s="10"/>
      <c r="BC110" s="11"/>
      <c r="BD110" s="10"/>
      <c r="BE110" s="11"/>
      <c r="BF110" s="10"/>
      <c r="BG110" s="7"/>
      <c r="BH110" s="11"/>
      <c r="BI110" s="10"/>
      <c r="BJ110" s="11"/>
      <c r="BK110" s="10"/>
      <c r="BL110" s="11"/>
      <c r="BM110" s="10"/>
      <c r="BN110" s="11"/>
      <c r="BO110" s="10"/>
      <c r="BP110" s="7"/>
      <c r="BQ110" s="7">
        <f t="shared" si="69"/>
        <v>0</v>
      </c>
      <c r="BR110" s="11"/>
      <c r="BS110" s="10"/>
      <c r="BT110" s="11"/>
      <c r="BU110" s="10"/>
      <c r="BV110" s="11"/>
      <c r="BW110" s="10"/>
      <c r="BX110" s="7"/>
      <c r="BY110" s="11"/>
      <c r="BZ110" s="10"/>
      <c r="CA110" s="11"/>
      <c r="CB110" s="10"/>
      <c r="CC110" s="11"/>
      <c r="CD110" s="10"/>
      <c r="CE110" s="11"/>
      <c r="CF110" s="10"/>
      <c r="CG110" s="7"/>
      <c r="CH110" s="7">
        <f t="shared" si="70"/>
        <v>0</v>
      </c>
    </row>
    <row r="111" spans="1:86" ht="20.100000000000001" customHeight="1" x14ac:dyDescent="0.25">
      <c r="A111" s="14" t="s">
        <v>222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4"/>
      <c r="CH111" s="15"/>
    </row>
    <row r="112" spans="1:86" x14ac:dyDescent="0.25">
      <c r="A112" s="6"/>
      <c r="B112" s="6"/>
      <c r="C112" s="6"/>
      <c r="D112" s="6" t="s">
        <v>223</v>
      </c>
      <c r="E112" s="3" t="s">
        <v>224</v>
      </c>
      <c r="F112" s="6">
        <f>COUNTIF(S112:CF112,"e")</f>
        <v>0</v>
      </c>
      <c r="G112" s="6">
        <f>COUNTIF(S112:CF112,"z")</f>
        <v>1</v>
      </c>
      <c r="H112" s="6">
        <f>SUM(I112:O112)</f>
        <v>4</v>
      </c>
      <c r="I112" s="6">
        <f>S112+AJ112+BA112+BR112</f>
        <v>0</v>
      </c>
      <c r="J112" s="6">
        <f>U112+AL112+BC112+BT112</f>
        <v>0</v>
      </c>
      <c r="K112" s="6">
        <f>W112+AN112+BE112+BV112</f>
        <v>0</v>
      </c>
      <c r="L112" s="6">
        <f>Z112+AQ112+BH112+BY112</f>
        <v>0</v>
      </c>
      <c r="M112" s="6">
        <f>AB112+AS112+BJ112+CA112</f>
        <v>0</v>
      </c>
      <c r="N112" s="6">
        <f>AD112+AU112+BL112+CC112</f>
        <v>0</v>
      </c>
      <c r="O112" s="6">
        <f>AF112+AW112+BN112+CE112</f>
        <v>4</v>
      </c>
      <c r="P112" s="7">
        <f>AI112+AZ112+BQ112+CH112</f>
        <v>4</v>
      </c>
      <c r="Q112" s="7">
        <f>AH112+AY112+BP112+CG112</f>
        <v>4</v>
      </c>
      <c r="R112" s="7">
        <v>1</v>
      </c>
      <c r="S112" s="11"/>
      <c r="T112" s="10"/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>
        <v>4</v>
      </c>
      <c r="AG112" s="10" t="s">
        <v>53</v>
      </c>
      <c r="AH112" s="7">
        <v>4</v>
      </c>
      <c r="AI112" s="7">
        <f>Y112+AH112</f>
        <v>4</v>
      </c>
      <c r="AJ112" s="11"/>
      <c r="AK112" s="10"/>
      <c r="AL112" s="11"/>
      <c r="AM112" s="10"/>
      <c r="AN112" s="11"/>
      <c r="AO112" s="10"/>
      <c r="AP112" s="7"/>
      <c r="AQ112" s="11"/>
      <c r="AR112" s="10"/>
      <c r="AS112" s="11"/>
      <c r="AT112" s="10"/>
      <c r="AU112" s="11"/>
      <c r="AV112" s="10"/>
      <c r="AW112" s="11"/>
      <c r="AX112" s="10"/>
      <c r="AY112" s="7"/>
      <c r="AZ112" s="7">
        <f>AP112+AY112</f>
        <v>0</v>
      </c>
      <c r="BA112" s="11"/>
      <c r="BB112" s="10"/>
      <c r="BC112" s="11"/>
      <c r="BD112" s="10"/>
      <c r="BE112" s="11"/>
      <c r="BF112" s="10"/>
      <c r="BG112" s="7"/>
      <c r="BH112" s="11"/>
      <c r="BI112" s="10"/>
      <c r="BJ112" s="11"/>
      <c r="BK112" s="10"/>
      <c r="BL112" s="11"/>
      <c r="BM112" s="10"/>
      <c r="BN112" s="11"/>
      <c r="BO112" s="10"/>
      <c r="BP112" s="7"/>
      <c r="BQ112" s="7">
        <f>BG112+BP112</f>
        <v>0</v>
      </c>
      <c r="BR112" s="11"/>
      <c r="BS112" s="10"/>
      <c r="BT112" s="11"/>
      <c r="BU112" s="10"/>
      <c r="BV112" s="11"/>
      <c r="BW112" s="10"/>
      <c r="BX112" s="7"/>
      <c r="BY112" s="11"/>
      <c r="BZ112" s="10"/>
      <c r="CA112" s="11"/>
      <c r="CB112" s="10"/>
      <c r="CC112" s="11"/>
      <c r="CD112" s="10"/>
      <c r="CE112" s="11"/>
      <c r="CF112" s="10"/>
      <c r="CG112" s="7"/>
      <c r="CH112" s="7">
        <f>BX112+CG112</f>
        <v>0</v>
      </c>
    </row>
    <row r="113" spans="1:86" ht="16.05" customHeight="1" x14ac:dyDescent="0.25">
      <c r="A113" s="6"/>
      <c r="B113" s="6"/>
      <c r="C113" s="6"/>
      <c r="D113" s="6"/>
      <c r="E113" s="6" t="s">
        <v>73</v>
      </c>
      <c r="F113" s="6">
        <f t="shared" ref="F113:AK113" si="71">SUM(F112:F112)</f>
        <v>0</v>
      </c>
      <c r="G113" s="6">
        <f t="shared" si="71"/>
        <v>1</v>
      </c>
      <c r="H113" s="6">
        <f t="shared" si="71"/>
        <v>4</v>
      </c>
      <c r="I113" s="6">
        <f t="shared" si="71"/>
        <v>0</v>
      </c>
      <c r="J113" s="6">
        <f t="shared" si="71"/>
        <v>0</v>
      </c>
      <c r="K113" s="6">
        <f t="shared" si="71"/>
        <v>0</v>
      </c>
      <c r="L113" s="6">
        <f t="shared" si="71"/>
        <v>0</v>
      </c>
      <c r="M113" s="6">
        <f t="shared" si="71"/>
        <v>0</v>
      </c>
      <c r="N113" s="6">
        <f t="shared" si="71"/>
        <v>0</v>
      </c>
      <c r="O113" s="6">
        <f t="shared" si="71"/>
        <v>4</v>
      </c>
      <c r="P113" s="7">
        <f t="shared" si="71"/>
        <v>4</v>
      </c>
      <c r="Q113" s="7">
        <f t="shared" si="71"/>
        <v>4</v>
      </c>
      <c r="R113" s="7">
        <f t="shared" si="71"/>
        <v>1</v>
      </c>
      <c r="S113" s="11">
        <f t="shared" si="71"/>
        <v>0</v>
      </c>
      <c r="T113" s="10">
        <f t="shared" si="71"/>
        <v>0</v>
      </c>
      <c r="U113" s="11">
        <f t="shared" si="71"/>
        <v>0</v>
      </c>
      <c r="V113" s="10">
        <f t="shared" si="71"/>
        <v>0</v>
      </c>
      <c r="W113" s="11">
        <f t="shared" si="71"/>
        <v>0</v>
      </c>
      <c r="X113" s="10">
        <f t="shared" si="71"/>
        <v>0</v>
      </c>
      <c r="Y113" s="7">
        <f t="shared" si="71"/>
        <v>0</v>
      </c>
      <c r="Z113" s="11">
        <f t="shared" si="71"/>
        <v>0</v>
      </c>
      <c r="AA113" s="10">
        <f t="shared" si="71"/>
        <v>0</v>
      </c>
      <c r="AB113" s="11">
        <f t="shared" si="71"/>
        <v>0</v>
      </c>
      <c r="AC113" s="10">
        <f t="shared" si="71"/>
        <v>0</v>
      </c>
      <c r="AD113" s="11">
        <f t="shared" si="71"/>
        <v>0</v>
      </c>
      <c r="AE113" s="10">
        <f t="shared" si="71"/>
        <v>0</v>
      </c>
      <c r="AF113" s="11">
        <f t="shared" si="71"/>
        <v>4</v>
      </c>
      <c r="AG113" s="10">
        <f t="shared" si="71"/>
        <v>0</v>
      </c>
      <c r="AH113" s="7">
        <f t="shared" si="71"/>
        <v>4</v>
      </c>
      <c r="AI113" s="7">
        <f t="shared" si="71"/>
        <v>4</v>
      </c>
      <c r="AJ113" s="11">
        <f t="shared" si="71"/>
        <v>0</v>
      </c>
      <c r="AK113" s="10">
        <f t="shared" si="71"/>
        <v>0</v>
      </c>
      <c r="AL113" s="11">
        <f t="shared" ref="AL113:BQ113" si="72">SUM(AL112:AL112)</f>
        <v>0</v>
      </c>
      <c r="AM113" s="10">
        <f t="shared" si="72"/>
        <v>0</v>
      </c>
      <c r="AN113" s="11">
        <f t="shared" si="72"/>
        <v>0</v>
      </c>
      <c r="AO113" s="10">
        <f t="shared" si="72"/>
        <v>0</v>
      </c>
      <c r="AP113" s="7">
        <f t="shared" si="72"/>
        <v>0</v>
      </c>
      <c r="AQ113" s="11">
        <f t="shared" si="72"/>
        <v>0</v>
      </c>
      <c r="AR113" s="10">
        <f t="shared" si="72"/>
        <v>0</v>
      </c>
      <c r="AS113" s="11">
        <f t="shared" si="72"/>
        <v>0</v>
      </c>
      <c r="AT113" s="10">
        <f t="shared" si="72"/>
        <v>0</v>
      </c>
      <c r="AU113" s="11">
        <f t="shared" si="72"/>
        <v>0</v>
      </c>
      <c r="AV113" s="10">
        <f t="shared" si="72"/>
        <v>0</v>
      </c>
      <c r="AW113" s="11">
        <f t="shared" si="72"/>
        <v>0</v>
      </c>
      <c r="AX113" s="10">
        <f t="shared" si="72"/>
        <v>0</v>
      </c>
      <c r="AY113" s="7">
        <f t="shared" si="72"/>
        <v>0</v>
      </c>
      <c r="AZ113" s="7">
        <f t="shared" si="72"/>
        <v>0</v>
      </c>
      <c r="BA113" s="11">
        <f t="shared" si="72"/>
        <v>0</v>
      </c>
      <c r="BB113" s="10">
        <f t="shared" si="72"/>
        <v>0</v>
      </c>
      <c r="BC113" s="11">
        <f t="shared" si="72"/>
        <v>0</v>
      </c>
      <c r="BD113" s="10">
        <f t="shared" si="72"/>
        <v>0</v>
      </c>
      <c r="BE113" s="11">
        <f t="shared" si="72"/>
        <v>0</v>
      </c>
      <c r="BF113" s="10">
        <f t="shared" si="72"/>
        <v>0</v>
      </c>
      <c r="BG113" s="7">
        <f t="shared" si="72"/>
        <v>0</v>
      </c>
      <c r="BH113" s="11">
        <f t="shared" si="72"/>
        <v>0</v>
      </c>
      <c r="BI113" s="10">
        <f t="shared" si="72"/>
        <v>0</v>
      </c>
      <c r="BJ113" s="11">
        <f t="shared" si="72"/>
        <v>0</v>
      </c>
      <c r="BK113" s="10">
        <f t="shared" si="72"/>
        <v>0</v>
      </c>
      <c r="BL113" s="11">
        <f t="shared" si="72"/>
        <v>0</v>
      </c>
      <c r="BM113" s="10">
        <f t="shared" si="72"/>
        <v>0</v>
      </c>
      <c r="BN113" s="11">
        <f t="shared" si="72"/>
        <v>0</v>
      </c>
      <c r="BO113" s="10">
        <f t="shared" si="72"/>
        <v>0</v>
      </c>
      <c r="BP113" s="7">
        <f t="shared" si="72"/>
        <v>0</v>
      </c>
      <c r="BQ113" s="7">
        <f t="shared" si="72"/>
        <v>0</v>
      </c>
      <c r="BR113" s="11">
        <f t="shared" ref="BR113:CH113" si="73">SUM(BR112:BR112)</f>
        <v>0</v>
      </c>
      <c r="BS113" s="10">
        <f t="shared" si="73"/>
        <v>0</v>
      </c>
      <c r="BT113" s="11">
        <f t="shared" si="73"/>
        <v>0</v>
      </c>
      <c r="BU113" s="10">
        <f t="shared" si="73"/>
        <v>0</v>
      </c>
      <c r="BV113" s="11">
        <f t="shared" si="73"/>
        <v>0</v>
      </c>
      <c r="BW113" s="10">
        <f t="shared" si="73"/>
        <v>0</v>
      </c>
      <c r="BX113" s="7">
        <f t="shared" si="73"/>
        <v>0</v>
      </c>
      <c r="BY113" s="11">
        <f t="shared" si="73"/>
        <v>0</v>
      </c>
      <c r="BZ113" s="10">
        <f t="shared" si="73"/>
        <v>0</v>
      </c>
      <c r="CA113" s="11">
        <f t="shared" si="73"/>
        <v>0</v>
      </c>
      <c r="CB113" s="10">
        <f t="shared" si="73"/>
        <v>0</v>
      </c>
      <c r="CC113" s="11">
        <f t="shared" si="73"/>
        <v>0</v>
      </c>
      <c r="CD113" s="10">
        <f t="shared" si="73"/>
        <v>0</v>
      </c>
      <c r="CE113" s="11">
        <f t="shared" si="73"/>
        <v>0</v>
      </c>
      <c r="CF113" s="10">
        <f t="shared" si="73"/>
        <v>0</v>
      </c>
      <c r="CG113" s="7">
        <f t="shared" si="73"/>
        <v>0</v>
      </c>
      <c r="CH113" s="7">
        <f t="shared" si="73"/>
        <v>0</v>
      </c>
    </row>
    <row r="114" spans="1:86" ht="20.100000000000001" customHeight="1" x14ac:dyDescent="0.25">
      <c r="A114" s="14" t="s">
        <v>225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4"/>
      <c r="CH114" s="15"/>
    </row>
    <row r="115" spans="1:86" x14ac:dyDescent="0.25">
      <c r="A115" s="6"/>
      <c r="B115" s="6"/>
      <c r="C115" s="6"/>
      <c r="D115" s="6" t="s">
        <v>226</v>
      </c>
      <c r="E115" s="3" t="s">
        <v>227</v>
      </c>
      <c r="F115" s="6">
        <f>COUNTIF(S115:CF115,"e")</f>
        <v>0</v>
      </c>
      <c r="G115" s="6">
        <f>COUNTIF(S115:CF115,"z")</f>
        <v>1</v>
      </c>
      <c r="H115" s="6">
        <f>SUM(I115:O115)</f>
        <v>2</v>
      </c>
      <c r="I115" s="6">
        <f>S115+AJ115+BA115+BR115</f>
        <v>2</v>
      </c>
      <c r="J115" s="6">
        <f>U115+AL115+BC115+BT115</f>
        <v>0</v>
      </c>
      <c r="K115" s="6">
        <f>W115+AN115+BE115+BV115</f>
        <v>0</v>
      </c>
      <c r="L115" s="6">
        <f>Z115+AQ115+BH115+BY115</f>
        <v>0</v>
      </c>
      <c r="M115" s="6">
        <f>AB115+AS115+BJ115+CA115</f>
        <v>0</v>
      </c>
      <c r="N115" s="6">
        <f>AD115+AU115+BL115+CC115</f>
        <v>0</v>
      </c>
      <c r="O115" s="6">
        <f>AF115+AW115+BN115+CE115</f>
        <v>0</v>
      </c>
      <c r="P115" s="7">
        <f>AI115+AZ115+BQ115+CH115</f>
        <v>0</v>
      </c>
      <c r="Q115" s="7">
        <f>AH115+AY115+BP115+CG115</f>
        <v>0</v>
      </c>
      <c r="R115" s="7">
        <v>0</v>
      </c>
      <c r="S115" s="11">
        <v>2</v>
      </c>
      <c r="T115" s="10" t="s">
        <v>53</v>
      </c>
      <c r="U115" s="11"/>
      <c r="V115" s="10"/>
      <c r="W115" s="11"/>
      <c r="X115" s="10"/>
      <c r="Y115" s="7">
        <v>0</v>
      </c>
      <c r="Z115" s="11"/>
      <c r="AA115" s="10"/>
      <c r="AB115" s="11"/>
      <c r="AC115" s="10"/>
      <c r="AD115" s="11"/>
      <c r="AE115" s="10"/>
      <c r="AF115" s="11"/>
      <c r="AG115" s="10"/>
      <c r="AH115" s="7"/>
      <c r="AI115" s="7">
        <f>Y115+AH115</f>
        <v>0</v>
      </c>
      <c r="AJ115" s="11"/>
      <c r="AK115" s="10"/>
      <c r="AL115" s="11"/>
      <c r="AM115" s="10"/>
      <c r="AN115" s="11"/>
      <c r="AO115" s="10"/>
      <c r="AP115" s="7"/>
      <c r="AQ115" s="11"/>
      <c r="AR115" s="10"/>
      <c r="AS115" s="11"/>
      <c r="AT115" s="10"/>
      <c r="AU115" s="11"/>
      <c r="AV115" s="10"/>
      <c r="AW115" s="11"/>
      <c r="AX115" s="10"/>
      <c r="AY115" s="7"/>
      <c r="AZ115" s="7">
        <f>AP115+AY115</f>
        <v>0</v>
      </c>
      <c r="BA115" s="11"/>
      <c r="BB115" s="10"/>
      <c r="BC115" s="11"/>
      <c r="BD115" s="10"/>
      <c r="BE115" s="11"/>
      <c r="BF115" s="10"/>
      <c r="BG115" s="7"/>
      <c r="BH115" s="11"/>
      <c r="BI115" s="10"/>
      <c r="BJ115" s="11"/>
      <c r="BK115" s="10"/>
      <c r="BL115" s="11"/>
      <c r="BM115" s="10"/>
      <c r="BN115" s="11"/>
      <c r="BO115" s="10"/>
      <c r="BP115" s="7"/>
      <c r="BQ115" s="7">
        <f>BG115+BP115</f>
        <v>0</v>
      </c>
      <c r="BR115" s="11"/>
      <c r="BS115" s="10"/>
      <c r="BT115" s="11"/>
      <c r="BU115" s="10"/>
      <c r="BV115" s="11"/>
      <c r="BW115" s="10"/>
      <c r="BX115" s="7"/>
      <c r="BY115" s="11"/>
      <c r="BZ115" s="10"/>
      <c r="CA115" s="11"/>
      <c r="CB115" s="10"/>
      <c r="CC115" s="11"/>
      <c r="CD115" s="10"/>
      <c r="CE115" s="11"/>
      <c r="CF115" s="10"/>
      <c r="CG115" s="7"/>
      <c r="CH115" s="7">
        <f>BX115+CG115</f>
        <v>0</v>
      </c>
    </row>
    <row r="116" spans="1:86" ht="16.05" customHeight="1" x14ac:dyDescent="0.25">
      <c r="A116" s="6"/>
      <c r="B116" s="6"/>
      <c r="C116" s="6"/>
      <c r="D116" s="6"/>
      <c r="E116" s="6" t="s">
        <v>73</v>
      </c>
      <c r="F116" s="6">
        <f t="shared" ref="F116:AK116" si="74">SUM(F115:F115)</f>
        <v>0</v>
      </c>
      <c r="G116" s="6">
        <f t="shared" si="74"/>
        <v>1</v>
      </c>
      <c r="H116" s="6">
        <f t="shared" si="74"/>
        <v>2</v>
      </c>
      <c r="I116" s="6">
        <f t="shared" si="74"/>
        <v>2</v>
      </c>
      <c r="J116" s="6">
        <f t="shared" si="74"/>
        <v>0</v>
      </c>
      <c r="K116" s="6">
        <f t="shared" si="74"/>
        <v>0</v>
      </c>
      <c r="L116" s="6">
        <f t="shared" si="74"/>
        <v>0</v>
      </c>
      <c r="M116" s="6">
        <f t="shared" si="74"/>
        <v>0</v>
      </c>
      <c r="N116" s="6">
        <f t="shared" si="74"/>
        <v>0</v>
      </c>
      <c r="O116" s="6">
        <f t="shared" si="74"/>
        <v>0</v>
      </c>
      <c r="P116" s="7">
        <f t="shared" si="74"/>
        <v>0</v>
      </c>
      <c r="Q116" s="7">
        <f t="shared" si="74"/>
        <v>0</v>
      </c>
      <c r="R116" s="7">
        <f t="shared" si="74"/>
        <v>0</v>
      </c>
      <c r="S116" s="11">
        <f t="shared" si="74"/>
        <v>2</v>
      </c>
      <c r="T116" s="10">
        <f t="shared" si="74"/>
        <v>0</v>
      </c>
      <c r="U116" s="11">
        <f t="shared" si="74"/>
        <v>0</v>
      </c>
      <c r="V116" s="10">
        <f t="shared" si="74"/>
        <v>0</v>
      </c>
      <c r="W116" s="11">
        <f t="shared" si="74"/>
        <v>0</v>
      </c>
      <c r="X116" s="10">
        <f t="shared" si="74"/>
        <v>0</v>
      </c>
      <c r="Y116" s="7">
        <f t="shared" si="74"/>
        <v>0</v>
      </c>
      <c r="Z116" s="11">
        <f t="shared" si="74"/>
        <v>0</v>
      </c>
      <c r="AA116" s="10">
        <f t="shared" si="74"/>
        <v>0</v>
      </c>
      <c r="AB116" s="11">
        <f t="shared" si="74"/>
        <v>0</v>
      </c>
      <c r="AC116" s="10">
        <f t="shared" si="74"/>
        <v>0</v>
      </c>
      <c r="AD116" s="11">
        <f t="shared" si="74"/>
        <v>0</v>
      </c>
      <c r="AE116" s="10">
        <f t="shared" si="74"/>
        <v>0</v>
      </c>
      <c r="AF116" s="11">
        <f t="shared" si="74"/>
        <v>0</v>
      </c>
      <c r="AG116" s="10">
        <f t="shared" si="74"/>
        <v>0</v>
      </c>
      <c r="AH116" s="7">
        <f t="shared" si="74"/>
        <v>0</v>
      </c>
      <c r="AI116" s="7">
        <f t="shared" si="74"/>
        <v>0</v>
      </c>
      <c r="AJ116" s="11">
        <f t="shared" si="74"/>
        <v>0</v>
      </c>
      <c r="AK116" s="10">
        <f t="shared" si="74"/>
        <v>0</v>
      </c>
      <c r="AL116" s="11">
        <f t="shared" ref="AL116:BQ116" si="75">SUM(AL115:AL115)</f>
        <v>0</v>
      </c>
      <c r="AM116" s="10">
        <f t="shared" si="75"/>
        <v>0</v>
      </c>
      <c r="AN116" s="11">
        <f t="shared" si="75"/>
        <v>0</v>
      </c>
      <c r="AO116" s="10">
        <f t="shared" si="75"/>
        <v>0</v>
      </c>
      <c r="AP116" s="7">
        <f t="shared" si="75"/>
        <v>0</v>
      </c>
      <c r="AQ116" s="11">
        <f t="shared" si="75"/>
        <v>0</v>
      </c>
      <c r="AR116" s="10">
        <f t="shared" si="75"/>
        <v>0</v>
      </c>
      <c r="AS116" s="11">
        <f t="shared" si="75"/>
        <v>0</v>
      </c>
      <c r="AT116" s="10">
        <f t="shared" si="75"/>
        <v>0</v>
      </c>
      <c r="AU116" s="11">
        <f t="shared" si="75"/>
        <v>0</v>
      </c>
      <c r="AV116" s="10">
        <f t="shared" si="75"/>
        <v>0</v>
      </c>
      <c r="AW116" s="11">
        <f t="shared" si="75"/>
        <v>0</v>
      </c>
      <c r="AX116" s="10">
        <f t="shared" si="75"/>
        <v>0</v>
      </c>
      <c r="AY116" s="7">
        <f t="shared" si="75"/>
        <v>0</v>
      </c>
      <c r="AZ116" s="7">
        <f t="shared" si="75"/>
        <v>0</v>
      </c>
      <c r="BA116" s="11">
        <f t="shared" si="75"/>
        <v>0</v>
      </c>
      <c r="BB116" s="10">
        <f t="shared" si="75"/>
        <v>0</v>
      </c>
      <c r="BC116" s="11">
        <f t="shared" si="75"/>
        <v>0</v>
      </c>
      <c r="BD116" s="10">
        <f t="shared" si="75"/>
        <v>0</v>
      </c>
      <c r="BE116" s="11">
        <f t="shared" si="75"/>
        <v>0</v>
      </c>
      <c r="BF116" s="10">
        <f t="shared" si="75"/>
        <v>0</v>
      </c>
      <c r="BG116" s="7">
        <f t="shared" si="75"/>
        <v>0</v>
      </c>
      <c r="BH116" s="11">
        <f t="shared" si="75"/>
        <v>0</v>
      </c>
      <c r="BI116" s="10">
        <f t="shared" si="75"/>
        <v>0</v>
      </c>
      <c r="BJ116" s="11">
        <f t="shared" si="75"/>
        <v>0</v>
      </c>
      <c r="BK116" s="10">
        <f t="shared" si="75"/>
        <v>0</v>
      </c>
      <c r="BL116" s="11">
        <f t="shared" si="75"/>
        <v>0</v>
      </c>
      <c r="BM116" s="10">
        <f t="shared" si="75"/>
        <v>0</v>
      </c>
      <c r="BN116" s="11">
        <f t="shared" si="75"/>
        <v>0</v>
      </c>
      <c r="BO116" s="10">
        <f t="shared" si="75"/>
        <v>0</v>
      </c>
      <c r="BP116" s="7">
        <f t="shared" si="75"/>
        <v>0</v>
      </c>
      <c r="BQ116" s="7">
        <f t="shared" si="75"/>
        <v>0</v>
      </c>
      <c r="BR116" s="11">
        <f t="shared" ref="BR116:CH116" si="76">SUM(BR115:BR115)</f>
        <v>0</v>
      </c>
      <c r="BS116" s="10">
        <f t="shared" si="76"/>
        <v>0</v>
      </c>
      <c r="BT116" s="11">
        <f t="shared" si="76"/>
        <v>0</v>
      </c>
      <c r="BU116" s="10">
        <f t="shared" si="76"/>
        <v>0</v>
      </c>
      <c r="BV116" s="11">
        <f t="shared" si="76"/>
        <v>0</v>
      </c>
      <c r="BW116" s="10">
        <f t="shared" si="76"/>
        <v>0</v>
      </c>
      <c r="BX116" s="7">
        <f t="shared" si="76"/>
        <v>0</v>
      </c>
      <c r="BY116" s="11">
        <f t="shared" si="76"/>
        <v>0</v>
      </c>
      <c r="BZ116" s="10">
        <f t="shared" si="76"/>
        <v>0</v>
      </c>
      <c r="CA116" s="11">
        <f t="shared" si="76"/>
        <v>0</v>
      </c>
      <c r="CB116" s="10">
        <f t="shared" si="76"/>
        <v>0</v>
      </c>
      <c r="CC116" s="11">
        <f t="shared" si="76"/>
        <v>0</v>
      </c>
      <c r="CD116" s="10">
        <f t="shared" si="76"/>
        <v>0</v>
      </c>
      <c r="CE116" s="11">
        <f t="shared" si="76"/>
        <v>0</v>
      </c>
      <c r="CF116" s="10">
        <f t="shared" si="76"/>
        <v>0</v>
      </c>
      <c r="CG116" s="7">
        <f t="shared" si="76"/>
        <v>0</v>
      </c>
      <c r="CH116" s="7">
        <f t="shared" si="76"/>
        <v>0</v>
      </c>
    </row>
    <row r="117" spans="1:86" ht="20.100000000000001" customHeight="1" x14ac:dyDescent="0.25">
      <c r="A117" s="6"/>
      <c r="B117" s="6"/>
      <c r="C117" s="6"/>
      <c r="D117" s="6"/>
      <c r="E117" s="8" t="s">
        <v>228</v>
      </c>
      <c r="F117" s="6">
        <f>F27+F34+F53+F113+F116</f>
        <v>4</v>
      </c>
      <c r="G117" s="6">
        <f>G27+G34+G53+G113+G116</f>
        <v>61</v>
      </c>
      <c r="H117" s="6">
        <f t="shared" ref="H117:O117" si="77">H27+H34+H53+H116</f>
        <v>1037</v>
      </c>
      <c r="I117" s="6">
        <f t="shared" si="77"/>
        <v>567</v>
      </c>
      <c r="J117" s="6">
        <f t="shared" si="77"/>
        <v>223</v>
      </c>
      <c r="K117" s="6">
        <f t="shared" si="77"/>
        <v>45</v>
      </c>
      <c r="L117" s="6">
        <f t="shared" si="77"/>
        <v>192</v>
      </c>
      <c r="M117" s="6">
        <f t="shared" si="77"/>
        <v>10</v>
      </c>
      <c r="N117" s="6">
        <f t="shared" si="77"/>
        <v>0</v>
      </c>
      <c r="O117" s="6">
        <f t="shared" si="77"/>
        <v>0</v>
      </c>
      <c r="P117" s="7">
        <f>P27+P34+P53+P113+P116</f>
        <v>90</v>
      </c>
      <c r="Q117" s="7">
        <f>Q27+Q34+Q53+Q113+Q116</f>
        <v>38.1</v>
      </c>
      <c r="R117" s="7">
        <f>R27+R34+R53+R113+R116</f>
        <v>46.97</v>
      </c>
      <c r="S117" s="11">
        <f t="shared" ref="S117:X117" si="78">S27+S34+S53+S116</f>
        <v>242</v>
      </c>
      <c r="T117" s="10">
        <f t="shared" si="78"/>
        <v>0</v>
      </c>
      <c r="U117" s="11">
        <f t="shared" si="78"/>
        <v>50</v>
      </c>
      <c r="V117" s="10">
        <f t="shared" si="78"/>
        <v>0</v>
      </c>
      <c r="W117" s="11">
        <f t="shared" si="78"/>
        <v>0</v>
      </c>
      <c r="X117" s="10">
        <f t="shared" si="78"/>
        <v>0</v>
      </c>
      <c r="Y117" s="7">
        <f>Y27+Y34+Y53+Y113+Y116</f>
        <v>18.3</v>
      </c>
      <c r="Z117" s="11">
        <f t="shared" ref="Z117:AG117" si="79">Z27+Z34+Z53+Z116</f>
        <v>95</v>
      </c>
      <c r="AA117" s="10">
        <f t="shared" si="79"/>
        <v>0</v>
      </c>
      <c r="AB117" s="11">
        <f t="shared" si="79"/>
        <v>10</v>
      </c>
      <c r="AC117" s="10">
        <f t="shared" si="79"/>
        <v>0</v>
      </c>
      <c r="AD117" s="11">
        <f t="shared" si="79"/>
        <v>0</v>
      </c>
      <c r="AE117" s="10">
        <f t="shared" si="79"/>
        <v>0</v>
      </c>
      <c r="AF117" s="11">
        <f t="shared" si="79"/>
        <v>0</v>
      </c>
      <c r="AG117" s="10">
        <f t="shared" si="79"/>
        <v>0</v>
      </c>
      <c r="AH117" s="7">
        <f>AH27+AH34+AH53+AH113+AH116</f>
        <v>11.7</v>
      </c>
      <c r="AI117" s="7">
        <f>AI27+AI34+AI53+AI113+AI116</f>
        <v>30</v>
      </c>
      <c r="AJ117" s="11">
        <f t="shared" ref="AJ117:AO117" si="80">AJ27+AJ34+AJ53+AJ116</f>
        <v>235</v>
      </c>
      <c r="AK117" s="10">
        <f t="shared" si="80"/>
        <v>0</v>
      </c>
      <c r="AL117" s="11">
        <f t="shared" si="80"/>
        <v>128</v>
      </c>
      <c r="AM117" s="10">
        <f t="shared" si="80"/>
        <v>0</v>
      </c>
      <c r="AN117" s="11">
        <f t="shared" si="80"/>
        <v>15</v>
      </c>
      <c r="AO117" s="10">
        <f t="shared" si="80"/>
        <v>0</v>
      </c>
      <c r="AP117" s="7">
        <f>AP27+AP34+AP53+AP113+AP116</f>
        <v>24.6</v>
      </c>
      <c r="AQ117" s="11">
        <f t="shared" ref="AQ117:AX117" si="81">AQ27+AQ34+AQ53+AQ116</f>
        <v>87</v>
      </c>
      <c r="AR117" s="10">
        <f t="shared" si="81"/>
        <v>0</v>
      </c>
      <c r="AS117" s="11">
        <f t="shared" si="81"/>
        <v>0</v>
      </c>
      <c r="AT117" s="10">
        <f t="shared" si="81"/>
        <v>0</v>
      </c>
      <c r="AU117" s="11">
        <f t="shared" si="81"/>
        <v>0</v>
      </c>
      <c r="AV117" s="10">
        <f t="shared" si="81"/>
        <v>0</v>
      </c>
      <c r="AW117" s="11">
        <f t="shared" si="81"/>
        <v>0</v>
      </c>
      <c r="AX117" s="10">
        <f t="shared" si="81"/>
        <v>0</v>
      </c>
      <c r="AY117" s="7">
        <f>AY27+AY34+AY53+AY113+AY116</f>
        <v>5.4</v>
      </c>
      <c r="AZ117" s="7">
        <f>AZ27+AZ34+AZ53+AZ113+AZ116</f>
        <v>30</v>
      </c>
      <c r="BA117" s="11">
        <f t="shared" ref="BA117:BF117" si="82">BA27+BA34+BA53+BA116</f>
        <v>90</v>
      </c>
      <c r="BB117" s="10">
        <f t="shared" si="82"/>
        <v>0</v>
      </c>
      <c r="BC117" s="11">
        <f t="shared" si="82"/>
        <v>45</v>
      </c>
      <c r="BD117" s="10">
        <f t="shared" si="82"/>
        <v>0</v>
      </c>
      <c r="BE117" s="11">
        <f t="shared" si="82"/>
        <v>30</v>
      </c>
      <c r="BF117" s="10">
        <f t="shared" si="82"/>
        <v>0</v>
      </c>
      <c r="BG117" s="7">
        <f>BG27+BG34+BG53+BG113+BG116</f>
        <v>9</v>
      </c>
      <c r="BH117" s="11">
        <f t="shared" ref="BH117:BO117" si="83">BH27+BH34+BH53+BH116</f>
        <v>10</v>
      </c>
      <c r="BI117" s="10">
        <f t="shared" si="83"/>
        <v>0</v>
      </c>
      <c r="BJ117" s="11">
        <f t="shared" si="83"/>
        <v>0</v>
      </c>
      <c r="BK117" s="10">
        <f t="shared" si="83"/>
        <v>0</v>
      </c>
      <c r="BL117" s="11">
        <f t="shared" si="83"/>
        <v>0</v>
      </c>
      <c r="BM117" s="10">
        <f t="shared" si="83"/>
        <v>0</v>
      </c>
      <c r="BN117" s="11">
        <f t="shared" si="83"/>
        <v>0</v>
      </c>
      <c r="BO117" s="10">
        <f t="shared" si="83"/>
        <v>0</v>
      </c>
      <c r="BP117" s="7">
        <f>BP27+BP34+BP53+BP113+BP116</f>
        <v>21</v>
      </c>
      <c r="BQ117" s="7">
        <f>BQ27+BQ34+BQ53+BQ113+BQ116</f>
        <v>30</v>
      </c>
      <c r="BR117" s="11">
        <f t="shared" ref="BR117:BW117" si="84">BR27+BR34+BR53+BR116</f>
        <v>0</v>
      </c>
      <c r="BS117" s="10">
        <f t="shared" si="84"/>
        <v>0</v>
      </c>
      <c r="BT117" s="11">
        <f t="shared" si="84"/>
        <v>0</v>
      </c>
      <c r="BU117" s="10">
        <f t="shared" si="84"/>
        <v>0</v>
      </c>
      <c r="BV117" s="11">
        <f t="shared" si="84"/>
        <v>0</v>
      </c>
      <c r="BW117" s="10">
        <f t="shared" si="84"/>
        <v>0</v>
      </c>
      <c r="BX117" s="7">
        <f>BX27+BX34+BX53+BX113+BX116</f>
        <v>0</v>
      </c>
      <c r="BY117" s="11">
        <f t="shared" ref="BY117:CF117" si="85">BY27+BY34+BY53+BY116</f>
        <v>0</v>
      </c>
      <c r="BZ117" s="10">
        <f t="shared" si="85"/>
        <v>0</v>
      </c>
      <c r="CA117" s="11">
        <f t="shared" si="85"/>
        <v>0</v>
      </c>
      <c r="CB117" s="10">
        <f t="shared" si="85"/>
        <v>0</v>
      </c>
      <c r="CC117" s="11">
        <f t="shared" si="85"/>
        <v>0</v>
      </c>
      <c r="CD117" s="10">
        <f t="shared" si="85"/>
        <v>0</v>
      </c>
      <c r="CE117" s="11">
        <f t="shared" si="85"/>
        <v>0</v>
      </c>
      <c r="CF117" s="10">
        <f t="shared" si="85"/>
        <v>0</v>
      </c>
      <c r="CG117" s="7">
        <f>CG27+CG34+CG53+CG113+CG116</f>
        <v>0</v>
      </c>
      <c r="CH117" s="7">
        <f>CH27+CH34+CH53+CH113+CH116</f>
        <v>0</v>
      </c>
    </row>
    <row r="119" spans="1:86" x14ac:dyDescent="0.25">
      <c r="D119" s="3" t="s">
        <v>22</v>
      </c>
      <c r="E119" s="3" t="s">
        <v>229</v>
      </c>
    </row>
    <row r="120" spans="1:86" x14ac:dyDescent="0.25">
      <c r="D120" s="3" t="s">
        <v>26</v>
      </c>
      <c r="E120" s="3" t="s">
        <v>230</v>
      </c>
    </row>
    <row r="121" spans="1:86" x14ac:dyDescent="0.25">
      <c r="D121" s="12" t="s">
        <v>32</v>
      </c>
      <c r="E121" s="12"/>
    </row>
    <row r="122" spans="1:86" x14ac:dyDescent="0.25">
      <c r="D122" s="3" t="s">
        <v>34</v>
      </c>
      <c r="E122" s="3" t="s">
        <v>231</v>
      </c>
    </row>
    <row r="123" spans="1:86" x14ac:dyDescent="0.25">
      <c r="D123" s="3" t="s">
        <v>35</v>
      </c>
      <c r="E123" s="3" t="s">
        <v>232</v>
      </c>
    </row>
    <row r="124" spans="1:86" x14ac:dyDescent="0.25">
      <c r="D124" s="3" t="s">
        <v>36</v>
      </c>
      <c r="E124" s="3" t="s">
        <v>233</v>
      </c>
    </row>
    <row r="125" spans="1:86" x14ac:dyDescent="0.25">
      <c r="D125" s="12" t="s">
        <v>33</v>
      </c>
      <c r="E125" s="12"/>
      <c r="M125" s="9"/>
      <c r="U125" s="9"/>
      <c r="AC125" s="9"/>
    </row>
    <row r="126" spans="1:86" x14ac:dyDescent="0.25">
      <c r="D126" s="3" t="s">
        <v>37</v>
      </c>
      <c r="E126" s="3" t="s">
        <v>234</v>
      </c>
    </row>
    <row r="127" spans="1:86" x14ac:dyDescent="0.25">
      <c r="D127" s="3" t="s">
        <v>38</v>
      </c>
      <c r="E127" s="3" t="s">
        <v>235</v>
      </c>
    </row>
    <row r="128" spans="1:86" x14ac:dyDescent="0.25">
      <c r="D128" s="3" t="s">
        <v>39</v>
      </c>
      <c r="E128" s="3" t="s">
        <v>236</v>
      </c>
    </row>
    <row r="129" spans="4:5" x14ac:dyDescent="0.25">
      <c r="D129" s="3" t="s">
        <v>40</v>
      </c>
      <c r="E129" s="3" t="s">
        <v>237</v>
      </c>
    </row>
  </sheetData>
  <mergeCells count="119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28:CH28"/>
    <mergeCell ref="A35:CH35"/>
    <mergeCell ref="A54:CH54"/>
    <mergeCell ref="C55:C56"/>
    <mergeCell ref="A55:A56"/>
    <mergeCell ref="B55:B56"/>
    <mergeCell ref="C57:C62"/>
    <mergeCell ref="A57:A62"/>
    <mergeCell ref="B57:B62"/>
    <mergeCell ref="C63:C65"/>
    <mergeCell ref="A63:A65"/>
    <mergeCell ref="B63:B65"/>
    <mergeCell ref="C66:C69"/>
    <mergeCell ref="A66:A69"/>
    <mergeCell ref="B66:B69"/>
    <mergeCell ref="C70:C72"/>
    <mergeCell ref="A70:A72"/>
    <mergeCell ref="B70:B72"/>
    <mergeCell ref="C73:C76"/>
    <mergeCell ref="A73:A76"/>
    <mergeCell ref="B73:B76"/>
    <mergeCell ref="C77:C82"/>
    <mergeCell ref="A77:A82"/>
    <mergeCell ref="B77:B82"/>
    <mergeCell ref="C83:C85"/>
    <mergeCell ref="A83:A85"/>
    <mergeCell ref="B83:B85"/>
    <mergeCell ref="C86:C89"/>
    <mergeCell ref="A86:A89"/>
    <mergeCell ref="B86:B89"/>
    <mergeCell ref="C90:C95"/>
    <mergeCell ref="A90:A95"/>
    <mergeCell ref="B90:B95"/>
    <mergeCell ref="C96:C99"/>
    <mergeCell ref="A96:A99"/>
    <mergeCell ref="B96:B99"/>
    <mergeCell ref="C100:C102"/>
    <mergeCell ref="A100:A102"/>
    <mergeCell ref="B100:B102"/>
    <mergeCell ref="C103:C106"/>
    <mergeCell ref="A103:A106"/>
    <mergeCell ref="B103:B106"/>
    <mergeCell ref="D125:E125"/>
    <mergeCell ref="C107:C110"/>
    <mergeCell ref="A107:A110"/>
    <mergeCell ref="B107:B110"/>
    <mergeCell ref="A111:CH111"/>
    <mergeCell ref="A114:CH114"/>
    <mergeCell ref="D121:E12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6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77734375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86</v>
      </c>
      <c r="AH8" t="s">
        <v>16</v>
      </c>
    </row>
    <row r="9" spans="1:86" x14ac:dyDescent="0.25">
      <c r="E9" t="s">
        <v>17</v>
      </c>
      <c r="F9" s="1" t="s">
        <v>18</v>
      </c>
      <c r="AH9" t="s">
        <v>384</v>
      </c>
    </row>
    <row r="11" spans="1:86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7" t="s">
        <v>46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7" t="s">
        <v>46</v>
      </c>
      <c r="AQ14" s="19" t="s">
        <v>33</v>
      </c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7" t="s">
        <v>46</v>
      </c>
      <c r="BH14" s="19" t="s">
        <v>33</v>
      </c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7" t="s">
        <v>46</v>
      </c>
      <c r="BY14" s="19" t="s">
        <v>33</v>
      </c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7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7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7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7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 t="shared" ref="H17:H26" si="0">SUM(I17:O17)</f>
        <v>10</v>
      </c>
      <c r="I17" s="6">
        <f t="shared" ref="I17:I26" si="1">S17+AJ17+BA17+BR17</f>
        <v>10</v>
      </c>
      <c r="J17" s="6">
        <f t="shared" ref="J17:J26" si="2">U17+AL17+BC17+BT17</f>
        <v>0</v>
      </c>
      <c r="K17" s="6">
        <f t="shared" ref="K17:K26" si="3">W17+AN17+BE17+BV17</f>
        <v>0</v>
      </c>
      <c r="L17" s="6">
        <f t="shared" ref="L17:L26" si="4">Z17+AQ17+BH17+BY17</f>
        <v>0</v>
      </c>
      <c r="M17" s="6">
        <f t="shared" ref="M17:M26" si="5">AB17+AS17+BJ17+CA17</f>
        <v>0</v>
      </c>
      <c r="N17" s="6">
        <f t="shared" ref="N17:N26" si="6">AD17+AU17+BL17+CC17</f>
        <v>0</v>
      </c>
      <c r="O17" s="6">
        <f t="shared" ref="O17:O26" si="7">AF17+AW17+BN17+CE17</f>
        <v>0</v>
      </c>
      <c r="P17" s="7">
        <f t="shared" ref="P17:P26" si="8">AI17+AZ17+BQ17+CH17</f>
        <v>1</v>
      </c>
      <c r="Q17" s="7">
        <f t="shared" ref="Q17:Q26" si="9">AH17+AY17+BP17+CG17</f>
        <v>0</v>
      </c>
      <c r="R17" s="7">
        <v>0.4</v>
      </c>
      <c r="S17" s="11">
        <v>10</v>
      </c>
      <c r="T17" s="10" t="s">
        <v>53</v>
      </c>
      <c r="U17" s="11"/>
      <c r="V17" s="10"/>
      <c r="W17" s="11"/>
      <c r="X17" s="10"/>
      <c r="Y17" s="7">
        <v>1</v>
      </c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6" si="10">Y17+AH17</f>
        <v>1</v>
      </c>
      <c r="AJ17" s="11"/>
      <c r="AK17" s="10"/>
      <c r="AL17" s="11"/>
      <c r="AM17" s="10"/>
      <c r="AN17" s="11"/>
      <c r="AO17" s="10"/>
      <c r="AP17" s="7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6" si="11">AP17+AY17</f>
        <v>0</v>
      </c>
      <c r="BA17" s="11"/>
      <c r="BB17" s="10"/>
      <c r="BC17" s="11"/>
      <c r="BD17" s="10"/>
      <c r="BE17" s="11"/>
      <c r="BF17" s="10"/>
      <c r="BG17" s="7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6" si="12">BG17+BP17</f>
        <v>0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6" si="13">BX17+CG17</f>
        <v>0</v>
      </c>
    </row>
    <row r="18" spans="1:86" x14ac:dyDescent="0.25">
      <c r="A18" s="6">
        <v>8</v>
      </c>
      <c r="B18" s="6">
        <v>1</v>
      </c>
      <c r="C18" s="6"/>
      <c r="D18" s="6"/>
      <c r="E18" s="3" t="s">
        <v>56</v>
      </c>
      <c r="F18" s="6">
        <f>$B$18*COUNTIF(S18:CF18,"e")</f>
        <v>0</v>
      </c>
      <c r="G18" s="6">
        <f>$B$18*COUNTIF(S18:CF18,"z")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3</v>
      </c>
      <c r="Q18" s="7">
        <f t="shared" si="9"/>
        <v>3</v>
      </c>
      <c r="R18" s="7">
        <f>$B$18*1.5</f>
        <v>1.5</v>
      </c>
      <c r="S18" s="11"/>
      <c r="T18" s="10"/>
      <c r="U18" s="11"/>
      <c r="V18" s="10"/>
      <c r="W18" s="11"/>
      <c r="X18" s="10"/>
      <c r="Y18" s="7"/>
      <c r="Z18" s="11">
        <f>$B$18*30</f>
        <v>30</v>
      </c>
      <c r="AA18" s="10" t="s">
        <v>53</v>
      </c>
      <c r="AB18" s="11"/>
      <c r="AC18" s="10"/>
      <c r="AD18" s="11"/>
      <c r="AE18" s="10"/>
      <c r="AF18" s="11"/>
      <c r="AG18" s="10"/>
      <c r="AH18" s="7">
        <f>$B$18*3</f>
        <v>3</v>
      </c>
      <c r="AI18" s="7">
        <f t="shared" si="10"/>
        <v>3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57</v>
      </c>
      <c r="E19" s="3" t="s">
        <v>58</v>
      </c>
      <c r="F19" s="6">
        <f>COUNTIF(S19:CF19,"e")</f>
        <v>0</v>
      </c>
      <c r="G19" s="6">
        <f>COUNTIF(S19:CF19,"z")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v>0.47</v>
      </c>
      <c r="S19" s="11">
        <v>10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>
        <v>1</v>
      </c>
      <c r="B20" s="6">
        <v>3</v>
      </c>
      <c r="C20" s="6"/>
      <c r="D20" s="6"/>
      <c r="E20" s="3" t="s">
        <v>59</v>
      </c>
      <c r="F20" s="6">
        <f>$B$20*COUNTIF(S20:CF20,"e")</f>
        <v>0</v>
      </c>
      <c r="G20" s="6">
        <f>$B$20*COUNTIF(S20:CF20,"z")</f>
        <v>3</v>
      </c>
      <c r="H20" s="6">
        <f t="shared" si="0"/>
        <v>45</v>
      </c>
      <c r="I20" s="6">
        <f t="shared" si="1"/>
        <v>45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3</v>
      </c>
      <c r="Q20" s="7">
        <f t="shared" si="9"/>
        <v>0</v>
      </c>
      <c r="R20" s="7">
        <f>$B$20*0.6</f>
        <v>1.7999999999999998</v>
      </c>
      <c r="S20" s="11">
        <f>$B$20*15</f>
        <v>45</v>
      </c>
      <c r="T20" s="10" t="s">
        <v>53</v>
      </c>
      <c r="U20" s="11"/>
      <c r="V20" s="10"/>
      <c r="W20" s="11"/>
      <c r="X20" s="10"/>
      <c r="Y20" s="7">
        <f>$B$20*1</f>
        <v>3</v>
      </c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3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/>
      <c r="B21" s="6"/>
      <c r="C21" s="6"/>
      <c r="D21" s="6" t="s">
        <v>61</v>
      </c>
      <c r="E21" s="3" t="s">
        <v>62</v>
      </c>
      <c r="F21" s="6">
        <f t="shared" ref="F21:F26" si="14">COUNTIF(S21:CF21,"e")</f>
        <v>1</v>
      </c>
      <c r="G21" s="6">
        <f t="shared" ref="G21:G26" si="15">COUNTIF(S21:CF21,"z")</f>
        <v>2</v>
      </c>
      <c r="H21" s="6">
        <f t="shared" si="0"/>
        <v>50</v>
      </c>
      <c r="I21" s="6">
        <f t="shared" si="1"/>
        <v>20</v>
      </c>
      <c r="J21" s="6">
        <f t="shared" si="2"/>
        <v>15</v>
      </c>
      <c r="K21" s="6">
        <f t="shared" si="3"/>
        <v>0</v>
      </c>
      <c r="L21" s="6">
        <f t="shared" si="4"/>
        <v>15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1</v>
      </c>
      <c r="R21" s="7">
        <v>2.2000000000000002</v>
      </c>
      <c r="S21" s="11">
        <v>20</v>
      </c>
      <c r="T21" s="10" t="s">
        <v>60</v>
      </c>
      <c r="U21" s="11">
        <v>15</v>
      </c>
      <c r="V21" s="10" t="s">
        <v>53</v>
      </c>
      <c r="W21" s="11"/>
      <c r="X21" s="10"/>
      <c r="Y21" s="7">
        <v>2</v>
      </c>
      <c r="Z21" s="11">
        <v>15</v>
      </c>
      <c r="AA21" s="10" t="s">
        <v>53</v>
      </c>
      <c r="AB21" s="11"/>
      <c r="AC21" s="10"/>
      <c r="AD21" s="11"/>
      <c r="AE21" s="10"/>
      <c r="AF21" s="11"/>
      <c r="AG21" s="10"/>
      <c r="AH21" s="7">
        <v>1</v>
      </c>
      <c r="AI21" s="7">
        <f t="shared" si="10"/>
        <v>3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/>
      <c r="BB21" s="10"/>
      <c r="BC21" s="11"/>
      <c r="BD21" s="10"/>
      <c r="BE21" s="11"/>
      <c r="BF21" s="10"/>
      <c r="BG21" s="7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63</v>
      </c>
      <c r="E22" s="3" t="s">
        <v>64</v>
      </c>
      <c r="F22" s="6">
        <f t="shared" si="14"/>
        <v>0</v>
      </c>
      <c r="G22" s="6">
        <f t="shared" si="15"/>
        <v>3</v>
      </c>
      <c r="H22" s="6">
        <f t="shared" si="0"/>
        <v>70</v>
      </c>
      <c r="I22" s="6">
        <f t="shared" si="1"/>
        <v>40</v>
      </c>
      <c r="J22" s="6">
        <f t="shared" si="2"/>
        <v>28</v>
      </c>
      <c r="K22" s="6">
        <f t="shared" si="3"/>
        <v>0</v>
      </c>
      <c r="L22" s="6">
        <f t="shared" si="4"/>
        <v>2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5</v>
      </c>
      <c r="Q22" s="7">
        <f t="shared" si="9"/>
        <v>0.2</v>
      </c>
      <c r="R22" s="7">
        <v>3.2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v>40</v>
      </c>
      <c r="AK22" s="10" t="s">
        <v>53</v>
      </c>
      <c r="AL22" s="11">
        <v>28</v>
      </c>
      <c r="AM22" s="10" t="s">
        <v>53</v>
      </c>
      <c r="AN22" s="11"/>
      <c r="AO22" s="10"/>
      <c r="AP22" s="7">
        <v>4.8</v>
      </c>
      <c r="AQ22" s="11">
        <v>2</v>
      </c>
      <c r="AR22" s="10" t="s">
        <v>53</v>
      </c>
      <c r="AS22" s="11"/>
      <c r="AT22" s="10"/>
      <c r="AU22" s="11"/>
      <c r="AV22" s="10"/>
      <c r="AW22" s="11"/>
      <c r="AX22" s="10"/>
      <c r="AY22" s="7">
        <v>0.2</v>
      </c>
      <c r="AZ22" s="7">
        <f t="shared" si="11"/>
        <v>5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65</v>
      </c>
      <c r="E23" s="3" t="s">
        <v>66</v>
      </c>
      <c r="F23" s="6">
        <f t="shared" si="14"/>
        <v>0</v>
      </c>
      <c r="G23" s="6">
        <f t="shared" si="15"/>
        <v>2</v>
      </c>
      <c r="H23" s="6">
        <f t="shared" si="0"/>
        <v>45</v>
      </c>
      <c r="I23" s="6">
        <f t="shared" si="1"/>
        <v>0</v>
      </c>
      <c r="J23" s="6">
        <f t="shared" si="2"/>
        <v>0</v>
      </c>
      <c r="K23" s="6">
        <f t="shared" si="3"/>
        <v>45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3</v>
      </c>
      <c r="Q23" s="7">
        <f t="shared" si="9"/>
        <v>0</v>
      </c>
      <c r="R23" s="7">
        <v>2.5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11">
        <v>15</v>
      </c>
      <c r="AO23" s="10" t="s">
        <v>53</v>
      </c>
      <c r="AP23" s="7">
        <v>1</v>
      </c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1</v>
      </c>
      <c r="BA23" s="11"/>
      <c r="BB23" s="10"/>
      <c r="BC23" s="11"/>
      <c r="BD23" s="10"/>
      <c r="BE23" s="11">
        <v>30</v>
      </c>
      <c r="BF23" s="10" t="s">
        <v>53</v>
      </c>
      <c r="BG23" s="7">
        <v>2</v>
      </c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2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/>
      <c r="B24" s="6"/>
      <c r="C24" s="6"/>
      <c r="D24" s="6" t="s">
        <v>67</v>
      </c>
      <c r="E24" s="3" t="s">
        <v>68</v>
      </c>
      <c r="F24" s="6">
        <f t="shared" si="14"/>
        <v>0</v>
      </c>
      <c r="G24" s="6">
        <f t="shared" si="15"/>
        <v>1</v>
      </c>
      <c r="H24" s="6">
        <f t="shared" si="0"/>
        <v>20</v>
      </c>
      <c r="I24" s="6">
        <f t="shared" si="1"/>
        <v>20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1</v>
      </c>
      <c r="Q24" s="7">
        <f t="shared" si="9"/>
        <v>0</v>
      </c>
      <c r="R24" s="7">
        <v>0.7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>
        <v>20</v>
      </c>
      <c r="BB24" s="10" t="s">
        <v>53</v>
      </c>
      <c r="BC24" s="11"/>
      <c r="BD24" s="10"/>
      <c r="BE24" s="11"/>
      <c r="BF24" s="10"/>
      <c r="BG24" s="7">
        <v>1</v>
      </c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1</v>
      </c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0</v>
      </c>
    </row>
    <row r="25" spans="1:86" x14ac:dyDescent="0.25">
      <c r="A25" s="6"/>
      <c r="B25" s="6"/>
      <c r="C25" s="6"/>
      <c r="D25" s="6" t="s">
        <v>69</v>
      </c>
      <c r="E25" s="3" t="s">
        <v>70</v>
      </c>
      <c r="F25" s="6">
        <f t="shared" si="14"/>
        <v>0</v>
      </c>
      <c r="G25" s="6">
        <f t="shared" si="15"/>
        <v>1</v>
      </c>
      <c r="H25" s="6">
        <f t="shared" si="0"/>
        <v>30</v>
      </c>
      <c r="I25" s="6">
        <f t="shared" si="1"/>
        <v>30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2</v>
      </c>
      <c r="Q25" s="7">
        <f t="shared" si="9"/>
        <v>0</v>
      </c>
      <c r="R25" s="7">
        <v>1.2</v>
      </c>
      <c r="S25" s="11">
        <v>30</v>
      </c>
      <c r="T25" s="10" t="s">
        <v>53</v>
      </c>
      <c r="U25" s="11"/>
      <c r="V25" s="10"/>
      <c r="W25" s="11"/>
      <c r="X25" s="10"/>
      <c r="Y25" s="7">
        <v>2</v>
      </c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2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2"/>
        <v>0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0</v>
      </c>
    </row>
    <row r="26" spans="1:86" x14ac:dyDescent="0.25">
      <c r="A26" s="6"/>
      <c r="B26" s="6"/>
      <c r="C26" s="6"/>
      <c r="D26" s="6" t="s">
        <v>71</v>
      </c>
      <c r="E26" s="3" t="s">
        <v>72</v>
      </c>
      <c r="F26" s="6">
        <f t="shared" si="14"/>
        <v>0</v>
      </c>
      <c r="G26" s="6">
        <f t="shared" si="15"/>
        <v>2</v>
      </c>
      <c r="H26" s="6">
        <f t="shared" si="0"/>
        <v>30</v>
      </c>
      <c r="I26" s="6">
        <f t="shared" si="1"/>
        <v>20</v>
      </c>
      <c r="J26" s="6">
        <f t="shared" si="2"/>
        <v>0</v>
      </c>
      <c r="K26" s="6">
        <f t="shared" si="3"/>
        <v>0</v>
      </c>
      <c r="L26" s="6">
        <f t="shared" si="4"/>
        <v>10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7">
        <f t="shared" si="8"/>
        <v>2</v>
      </c>
      <c r="Q26" s="7">
        <f t="shared" si="9"/>
        <v>1</v>
      </c>
      <c r="R26" s="7">
        <v>1.6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0"/>
        <v>0</v>
      </c>
      <c r="AJ26" s="11"/>
      <c r="AK26" s="10"/>
      <c r="AL26" s="11"/>
      <c r="AM26" s="10"/>
      <c r="AN26" s="11"/>
      <c r="AO26" s="10"/>
      <c r="AP26" s="7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 t="shared" si="11"/>
        <v>0</v>
      </c>
      <c r="BA26" s="11">
        <v>20</v>
      </c>
      <c r="BB26" s="10" t="s">
        <v>53</v>
      </c>
      <c r="BC26" s="11"/>
      <c r="BD26" s="10"/>
      <c r="BE26" s="11"/>
      <c r="BF26" s="10"/>
      <c r="BG26" s="7">
        <v>1</v>
      </c>
      <c r="BH26" s="11">
        <v>10</v>
      </c>
      <c r="BI26" s="10" t="s">
        <v>53</v>
      </c>
      <c r="BJ26" s="11"/>
      <c r="BK26" s="10"/>
      <c r="BL26" s="11"/>
      <c r="BM26" s="10"/>
      <c r="BN26" s="11"/>
      <c r="BO26" s="10"/>
      <c r="BP26" s="7">
        <v>1</v>
      </c>
      <c r="BQ26" s="7">
        <f t="shared" si="12"/>
        <v>2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3"/>
        <v>0</v>
      </c>
    </row>
    <row r="27" spans="1:86" ht="16.05" customHeight="1" x14ac:dyDescent="0.25">
      <c r="A27" s="6"/>
      <c r="B27" s="6"/>
      <c r="C27" s="6"/>
      <c r="D27" s="6"/>
      <c r="E27" s="6" t="s">
        <v>73</v>
      </c>
      <c r="F27" s="6">
        <f t="shared" ref="F27:AK27" si="16">SUM(F17:F26)</f>
        <v>1</v>
      </c>
      <c r="G27" s="6">
        <f t="shared" si="16"/>
        <v>17</v>
      </c>
      <c r="H27" s="6">
        <f t="shared" si="16"/>
        <v>340</v>
      </c>
      <c r="I27" s="6">
        <f t="shared" si="16"/>
        <v>195</v>
      </c>
      <c r="J27" s="6">
        <f t="shared" si="16"/>
        <v>43</v>
      </c>
      <c r="K27" s="6">
        <f t="shared" si="16"/>
        <v>45</v>
      </c>
      <c r="L27" s="6">
        <f t="shared" si="16"/>
        <v>57</v>
      </c>
      <c r="M27" s="6">
        <f t="shared" si="16"/>
        <v>0</v>
      </c>
      <c r="N27" s="6">
        <f t="shared" si="16"/>
        <v>0</v>
      </c>
      <c r="O27" s="6">
        <f t="shared" si="16"/>
        <v>0</v>
      </c>
      <c r="P27" s="7">
        <f t="shared" si="16"/>
        <v>24</v>
      </c>
      <c r="Q27" s="7">
        <f t="shared" si="16"/>
        <v>5.2</v>
      </c>
      <c r="R27" s="7">
        <f t="shared" si="16"/>
        <v>15.569999999999999</v>
      </c>
      <c r="S27" s="11">
        <f t="shared" si="16"/>
        <v>115</v>
      </c>
      <c r="T27" s="10">
        <f t="shared" si="16"/>
        <v>0</v>
      </c>
      <c r="U27" s="11">
        <f t="shared" si="16"/>
        <v>15</v>
      </c>
      <c r="V27" s="10">
        <f t="shared" si="16"/>
        <v>0</v>
      </c>
      <c r="W27" s="11">
        <f t="shared" si="16"/>
        <v>0</v>
      </c>
      <c r="X27" s="10">
        <f t="shared" si="16"/>
        <v>0</v>
      </c>
      <c r="Y27" s="7">
        <f t="shared" si="16"/>
        <v>9</v>
      </c>
      <c r="Z27" s="11">
        <f t="shared" si="16"/>
        <v>45</v>
      </c>
      <c r="AA27" s="10">
        <f t="shared" si="16"/>
        <v>0</v>
      </c>
      <c r="AB27" s="11">
        <f t="shared" si="16"/>
        <v>0</v>
      </c>
      <c r="AC27" s="10">
        <f t="shared" si="16"/>
        <v>0</v>
      </c>
      <c r="AD27" s="11">
        <f t="shared" si="16"/>
        <v>0</v>
      </c>
      <c r="AE27" s="10">
        <f t="shared" si="16"/>
        <v>0</v>
      </c>
      <c r="AF27" s="11">
        <f t="shared" si="16"/>
        <v>0</v>
      </c>
      <c r="AG27" s="10">
        <f t="shared" si="16"/>
        <v>0</v>
      </c>
      <c r="AH27" s="7">
        <f t="shared" si="16"/>
        <v>4</v>
      </c>
      <c r="AI27" s="7">
        <f t="shared" si="16"/>
        <v>13</v>
      </c>
      <c r="AJ27" s="11">
        <f t="shared" si="16"/>
        <v>40</v>
      </c>
      <c r="AK27" s="10">
        <f t="shared" si="16"/>
        <v>0</v>
      </c>
      <c r="AL27" s="11">
        <f t="shared" ref="AL27:BQ27" si="17">SUM(AL17:AL26)</f>
        <v>28</v>
      </c>
      <c r="AM27" s="10">
        <f t="shared" si="17"/>
        <v>0</v>
      </c>
      <c r="AN27" s="11">
        <f t="shared" si="17"/>
        <v>15</v>
      </c>
      <c r="AO27" s="10">
        <f t="shared" si="17"/>
        <v>0</v>
      </c>
      <c r="AP27" s="7">
        <f t="shared" si="17"/>
        <v>5.8</v>
      </c>
      <c r="AQ27" s="11">
        <f t="shared" si="17"/>
        <v>2</v>
      </c>
      <c r="AR27" s="10">
        <f t="shared" si="17"/>
        <v>0</v>
      </c>
      <c r="AS27" s="11">
        <f t="shared" si="17"/>
        <v>0</v>
      </c>
      <c r="AT27" s="10">
        <f t="shared" si="17"/>
        <v>0</v>
      </c>
      <c r="AU27" s="11">
        <f t="shared" si="17"/>
        <v>0</v>
      </c>
      <c r="AV27" s="10">
        <f t="shared" si="17"/>
        <v>0</v>
      </c>
      <c r="AW27" s="11">
        <f t="shared" si="17"/>
        <v>0</v>
      </c>
      <c r="AX27" s="10">
        <f t="shared" si="17"/>
        <v>0</v>
      </c>
      <c r="AY27" s="7">
        <f t="shared" si="17"/>
        <v>0.2</v>
      </c>
      <c r="AZ27" s="7">
        <f t="shared" si="17"/>
        <v>6</v>
      </c>
      <c r="BA27" s="11">
        <f t="shared" si="17"/>
        <v>40</v>
      </c>
      <c r="BB27" s="10">
        <f t="shared" si="17"/>
        <v>0</v>
      </c>
      <c r="BC27" s="11">
        <f t="shared" si="17"/>
        <v>0</v>
      </c>
      <c r="BD27" s="10">
        <f t="shared" si="17"/>
        <v>0</v>
      </c>
      <c r="BE27" s="11">
        <f t="shared" si="17"/>
        <v>30</v>
      </c>
      <c r="BF27" s="10">
        <f t="shared" si="17"/>
        <v>0</v>
      </c>
      <c r="BG27" s="7">
        <f t="shared" si="17"/>
        <v>4</v>
      </c>
      <c r="BH27" s="11">
        <f t="shared" si="17"/>
        <v>10</v>
      </c>
      <c r="BI27" s="10">
        <f t="shared" si="17"/>
        <v>0</v>
      </c>
      <c r="BJ27" s="11">
        <f t="shared" si="17"/>
        <v>0</v>
      </c>
      <c r="BK27" s="10">
        <f t="shared" si="17"/>
        <v>0</v>
      </c>
      <c r="BL27" s="11">
        <f t="shared" si="17"/>
        <v>0</v>
      </c>
      <c r="BM27" s="10">
        <f t="shared" si="17"/>
        <v>0</v>
      </c>
      <c r="BN27" s="11">
        <f t="shared" si="17"/>
        <v>0</v>
      </c>
      <c r="BO27" s="10">
        <f t="shared" si="17"/>
        <v>0</v>
      </c>
      <c r="BP27" s="7">
        <f t="shared" si="17"/>
        <v>1</v>
      </c>
      <c r="BQ27" s="7">
        <f t="shared" si="17"/>
        <v>5</v>
      </c>
      <c r="BR27" s="11">
        <f t="shared" ref="BR27:CH27" si="18">SUM(BR17:BR26)</f>
        <v>0</v>
      </c>
      <c r="BS27" s="10">
        <f t="shared" si="18"/>
        <v>0</v>
      </c>
      <c r="BT27" s="11">
        <f t="shared" si="18"/>
        <v>0</v>
      </c>
      <c r="BU27" s="10">
        <f t="shared" si="18"/>
        <v>0</v>
      </c>
      <c r="BV27" s="11">
        <f t="shared" si="18"/>
        <v>0</v>
      </c>
      <c r="BW27" s="10">
        <f t="shared" si="18"/>
        <v>0</v>
      </c>
      <c r="BX27" s="7">
        <f t="shared" si="18"/>
        <v>0</v>
      </c>
      <c r="BY27" s="11">
        <f t="shared" si="18"/>
        <v>0</v>
      </c>
      <c r="BZ27" s="10">
        <f t="shared" si="18"/>
        <v>0</v>
      </c>
      <c r="CA27" s="11">
        <f t="shared" si="18"/>
        <v>0</v>
      </c>
      <c r="CB27" s="10">
        <f t="shared" si="18"/>
        <v>0</v>
      </c>
      <c r="CC27" s="11">
        <f t="shared" si="18"/>
        <v>0</v>
      </c>
      <c r="CD27" s="10">
        <f t="shared" si="18"/>
        <v>0</v>
      </c>
      <c r="CE27" s="11">
        <f t="shared" si="18"/>
        <v>0</v>
      </c>
      <c r="CF27" s="10">
        <f t="shared" si="18"/>
        <v>0</v>
      </c>
      <c r="CG27" s="7">
        <f t="shared" si="18"/>
        <v>0</v>
      </c>
      <c r="CH27" s="7">
        <f t="shared" si="18"/>
        <v>0</v>
      </c>
    </row>
    <row r="28" spans="1:86" ht="20.100000000000001" customHeight="1" x14ac:dyDescent="0.25">
      <c r="A28" s="14" t="s">
        <v>74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4"/>
      <c r="CH28" s="15"/>
    </row>
    <row r="29" spans="1:86" x14ac:dyDescent="0.25">
      <c r="A29" s="6"/>
      <c r="B29" s="6"/>
      <c r="C29" s="6"/>
      <c r="D29" s="6" t="s">
        <v>75</v>
      </c>
      <c r="E29" s="3" t="s">
        <v>76</v>
      </c>
      <c r="F29" s="6">
        <f>COUNTIF(S29:CF29,"e")</f>
        <v>0</v>
      </c>
      <c r="G29" s="6">
        <f>COUNTIF(S29:CF29,"z")</f>
        <v>2</v>
      </c>
      <c r="H29" s="6">
        <f>SUM(I29:O29)</f>
        <v>35</v>
      </c>
      <c r="I29" s="6">
        <f>S29+AJ29+BA29+BR29</f>
        <v>15</v>
      </c>
      <c r="J29" s="6">
        <f>U29+AL29+BC29+BT29</f>
        <v>0</v>
      </c>
      <c r="K29" s="6">
        <f>W29+AN29+BE29+BV29</f>
        <v>0</v>
      </c>
      <c r="L29" s="6">
        <f>Z29+AQ29+BH29+BY29</f>
        <v>20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1</v>
      </c>
      <c r="R29" s="7">
        <v>1.4</v>
      </c>
      <c r="S29" s="11">
        <v>15</v>
      </c>
      <c r="T29" s="10" t="s">
        <v>53</v>
      </c>
      <c r="U29" s="11"/>
      <c r="V29" s="10"/>
      <c r="W29" s="11"/>
      <c r="X29" s="10"/>
      <c r="Y29" s="7">
        <v>1</v>
      </c>
      <c r="Z29" s="11">
        <v>20</v>
      </c>
      <c r="AA29" s="10" t="s">
        <v>53</v>
      </c>
      <c r="AB29" s="11"/>
      <c r="AC29" s="10"/>
      <c r="AD29" s="11"/>
      <c r="AE29" s="10"/>
      <c r="AF29" s="11"/>
      <c r="AG29" s="10"/>
      <c r="AH29" s="7">
        <v>1</v>
      </c>
      <c r="AI29" s="7">
        <f>Y29+AH29</f>
        <v>2</v>
      </c>
      <c r="AJ29" s="11"/>
      <c r="AK29" s="10"/>
      <c r="AL29" s="11"/>
      <c r="AM29" s="10"/>
      <c r="AN29" s="11"/>
      <c r="AO29" s="10"/>
      <c r="AP29" s="7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AP29+AY29</f>
        <v>0</v>
      </c>
      <c r="BA29" s="11"/>
      <c r="BB29" s="10"/>
      <c r="BC29" s="11"/>
      <c r="BD29" s="10"/>
      <c r="BE29" s="11"/>
      <c r="BF29" s="10"/>
      <c r="BG29" s="7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BG29+BP29</f>
        <v>0</v>
      </c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BX29+CG29</f>
        <v>0</v>
      </c>
    </row>
    <row r="30" spans="1:86" x14ac:dyDescent="0.25">
      <c r="A30" s="6"/>
      <c r="B30" s="6"/>
      <c r="C30" s="6"/>
      <c r="D30" s="6" t="s">
        <v>77</v>
      </c>
      <c r="E30" s="3" t="s">
        <v>78</v>
      </c>
      <c r="F30" s="6">
        <f>COUNTIF(S30:CF30,"e")</f>
        <v>0</v>
      </c>
      <c r="G30" s="6">
        <f>COUNTIF(S30:CF30,"z")</f>
        <v>2</v>
      </c>
      <c r="H30" s="6">
        <f>SUM(I30:O30)</f>
        <v>35</v>
      </c>
      <c r="I30" s="6">
        <f>S30+AJ30+BA30+BR30</f>
        <v>20</v>
      </c>
      <c r="J30" s="6">
        <f>U30+AL30+BC30+BT30</f>
        <v>0</v>
      </c>
      <c r="K30" s="6">
        <f>W30+AN30+BE30+BV30</f>
        <v>0</v>
      </c>
      <c r="L30" s="6">
        <f>Z30+AQ30+BH30+BY30</f>
        <v>15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1.6</v>
      </c>
      <c r="S30" s="11">
        <v>20</v>
      </c>
      <c r="T30" s="10" t="s">
        <v>53</v>
      </c>
      <c r="U30" s="11"/>
      <c r="V30" s="10"/>
      <c r="W30" s="11"/>
      <c r="X30" s="10"/>
      <c r="Y30" s="7">
        <v>1</v>
      </c>
      <c r="Z30" s="11">
        <v>15</v>
      </c>
      <c r="AA30" s="10" t="s">
        <v>53</v>
      </c>
      <c r="AB30" s="11"/>
      <c r="AC30" s="10"/>
      <c r="AD30" s="11"/>
      <c r="AE30" s="10"/>
      <c r="AF30" s="11"/>
      <c r="AG30" s="10"/>
      <c r="AH30" s="7">
        <v>1</v>
      </c>
      <c r="AI30" s="7">
        <f>Y30+AH30</f>
        <v>2</v>
      </c>
      <c r="AJ30" s="11"/>
      <c r="AK30" s="10"/>
      <c r="AL30" s="11"/>
      <c r="AM30" s="10"/>
      <c r="AN30" s="11"/>
      <c r="AO30" s="10"/>
      <c r="AP30" s="7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>AP30+AY30</f>
        <v>0</v>
      </c>
      <c r="BA30" s="11"/>
      <c r="BB30" s="10"/>
      <c r="BC30" s="11"/>
      <c r="BD30" s="10"/>
      <c r="BE30" s="11"/>
      <c r="BF30" s="10"/>
      <c r="BG30" s="7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BG30+BP30</f>
        <v>0</v>
      </c>
      <c r="BR30" s="11"/>
      <c r="BS30" s="10"/>
      <c r="BT30" s="11"/>
      <c r="BU30" s="10"/>
      <c r="BV30" s="11"/>
      <c r="BW30" s="10"/>
      <c r="BX30" s="7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BX30+CG30</f>
        <v>0</v>
      </c>
    </row>
    <row r="31" spans="1:86" x14ac:dyDescent="0.25">
      <c r="A31" s="6"/>
      <c r="B31" s="6"/>
      <c r="C31" s="6"/>
      <c r="D31" s="6" t="s">
        <v>79</v>
      </c>
      <c r="E31" s="3" t="s">
        <v>80</v>
      </c>
      <c r="F31" s="6">
        <f>COUNTIF(S31:CF31,"e")</f>
        <v>0</v>
      </c>
      <c r="G31" s="6">
        <f>COUNTIF(S31:CF31,"z")</f>
        <v>1</v>
      </c>
      <c r="H31" s="6">
        <f>SUM(I31:O31)</f>
        <v>20</v>
      </c>
      <c r="I31" s="6">
        <f>S31+AJ31+BA31+BR31</f>
        <v>20</v>
      </c>
      <c r="J31" s="6">
        <f>U31+AL31+BC31+BT31</f>
        <v>0</v>
      </c>
      <c r="K31" s="6">
        <f>W31+AN31+BE31+BV31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0</v>
      </c>
      <c r="P31" s="7">
        <f>AI31+AZ31+BQ31+CH31</f>
        <v>1</v>
      </c>
      <c r="Q31" s="7">
        <f>AH31+AY31+BP31+CG31</f>
        <v>0</v>
      </c>
      <c r="R31" s="7">
        <v>0.7</v>
      </c>
      <c r="S31" s="11">
        <v>20</v>
      </c>
      <c r="T31" s="10" t="s">
        <v>53</v>
      </c>
      <c r="U31" s="11"/>
      <c r="V31" s="10"/>
      <c r="W31" s="11"/>
      <c r="X31" s="10"/>
      <c r="Y31" s="7">
        <v>1</v>
      </c>
      <c r="Z31" s="11"/>
      <c r="AA31" s="10"/>
      <c r="AB31" s="11"/>
      <c r="AC31" s="10"/>
      <c r="AD31" s="11"/>
      <c r="AE31" s="10"/>
      <c r="AF31" s="11"/>
      <c r="AG31" s="10"/>
      <c r="AH31" s="7"/>
      <c r="AI31" s="7">
        <f>Y31+AH31</f>
        <v>1</v>
      </c>
      <c r="AJ31" s="11"/>
      <c r="AK31" s="10"/>
      <c r="AL31" s="11"/>
      <c r="AM31" s="10"/>
      <c r="AN31" s="11"/>
      <c r="AO31" s="10"/>
      <c r="AP31" s="7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AP31+AY31</f>
        <v>0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>BG31+BP31</f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BX31+CG31</f>
        <v>0</v>
      </c>
    </row>
    <row r="32" spans="1:86" x14ac:dyDescent="0.25">
      <c r="A32" s="6"/>
      <c r="B32" s="6"/>
      <c r="C32" s="6"/>
      <c r="D32" s="6" t="s">
        <v>81</v>
      </c>
      <c r="E32" s="3" t="s">
        <v>82</v>
      </c>
      <c r="F32" s="6">
        <f>COUNTIF(S32:CF32,"e")</f>
        <v>0</v>
      </c>
      <c r="G32" s="6">
        <f>COUNTIF(S32:CF32,"z")</f>
        <v>3</v>
      </c>
      <c r="H32" s="6">
        <f>SUM(I32:O32)</f>
        <v>35</v>
      </c>
      <c r="I32" s="6">
        <f>S32+AJ32+BA32+BR32</f>
        <v>20</v>
      </c>
      <c r="J32" s="6">
        <f>U32+AL32+BC32+BT32</f>
        <v>5</v>
      </c>
      <c r="K32" s="6">
        <f>W32+AN32+BE32+BV32</f>
        <v>0</v>
      </c>
      <c r="L32" s="6">
        <f>Z32+AQ32+BH32+BY32</f>
        <v>0</v>
      </c>
      <c r="M32" s="6">
        <f>AB32+AS32+BJ32+CA32</f>
        <v>10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0.7</v>
      </c>
      <c r="R32" s="7">
        <v>1.3</v>
      </c>
      <c r="S32" s="11">
        <v>20</v>
      </c>
      <c r="T32" s="10" t="s">
        <v>53</v>
      </c>
      <c r="U32" s="11">
        <v>5</v>
      </c>
      <c r="V32" s="10" t="s">
        <v>53</v>
      </c>
      <c r="W32" s="11"/>
      <c r="X32" s="10"/>
      <c r="Y32" s="7">
        <v>1.3</v>
      </c>
      <c r="Z32" s="11"/>
      <c r="AA32" s="10"/>
      <c r="AB32" s="11">
        <v>10</v>
      </c>
      <c r="AC32" s="10" t="s">
        <v>53</v>
      </c>
      <c r="AD32" s="11"/>
      <c r="AE32" s="10"/>
      <c r="AF32" s="11"/>
      <c r="AG32" s="10"/>
      <c r="AH32" s="7">
        <v>0.7</v>
      </c>
      <c r="AI32" s="7">
        <f>Y32+AH32</f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x14ac:dyDescent="0.25">
      <c r="A33" s="6"/>
      <c r="B33" s="6"/>
      <c r="C33" s="6"/>
      <c r="D33" s="6" t="s">
        <v>83</v>
      </c>
      <c r="E33" s="3" t="s">
        <v>84</v>
      </c>
      <c r="F33" s="6">
        <f>COUNTIF(S33:CF33,"e")</f>
        <v>1</v>
      </c>
      <c r="G33" s="6">
        <f>COUNTIF(S33:CF33,"z")</f>
        <v>0</v>
      </c>
      <c r="H33" s="6">
        <f>SUM(I33:O33)</f>
        <v>0</v>
      </c>
      <c r="I33" s="6">
        <f>S33+AJ33+BA33+BR33</f>
        <v>0</v>
      </c>
      <c r="J33" s="6">
        <f>U33+AL33+BC33+BT33</f>
        <v>0</v>
      </c>
      <c r="K33" s="6">
        <f>W33+AN33+BE33+BV33</f>
        <v>0</v>
      </c>
      <c r="L33" s="6">
        <f>Z33+AQ33+BH33+BY33</f>
        <v>0</v>
      </c>
      <c r="M33" s="6">
        <f>AB33+AS33+BJ33+CA33</f>
        <v>0</v>
      </c>
      <c r="N33" s="6">
        <f>AD33+AU33+BL33+CC33</f>
        <v>0</v>
      </c>
      <c r="O33" s="6">
        <f>AF33+AW33+BN33+CE33</f>
        <v>0</v>
      </c>
      <c r="P33" s="7">
        <f>AI33+AZ33+BQ33+CH33</f>
        <v>20</v>
      </c>
      <c r="Q33" s="7">
        <f>AH33+AY33+BP33+CG33</f>
        <v>20</v>
      </c>
      <c r="R33" s="7">
        <v>3</v>
      </c>
      <c r="S33" s="11"/>
      <c r="T33" s="10"/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7"/>
      <c r="AI33" s="7">
        <f>Y33+AH33</f>
        <v>0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>AP33+AY33</f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>
        <v>0</v>
      </c>
      <c r="BM33" s="10" t="s">
        <v>60</v>
      </c>
      <c r="BN33" s="11"/>
      <c r="BO33" s="10"/>
      <c r="BP33" s="7">
        <v>20</v>
      </c>
      <c r="BQ33" s="7">
        <f>BG33+BP33</f>
        <v>20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>BX33+CG33</f>
        <v>0</v>
      </c>
    </row>
    <row r="34" spans="1:86" ht="16.05" customHeight="1" x14ac:dyDescent="0.25">
      <c r="A34" s="6"/>
      <c r="B34" s="6"/>
      <c r="C34" s="6"/>
      <c r="D34" s="6"/>
      <c r="E34" s="6" t="s">
        <v>73</v>
      </c>
      <c r="F34" s="6">
        <f t="shared" ref="F34:AK34" si="19">SUM(F29:F33)</f>
        <v>1</v>
      </c>
      <c r="G34" s="6">
        <f t="shared" si="19"/>
        <v>8</v>
      </c>
      <c r="H34" s="6">
        <f t="shared" si="19"/>
        <v>125</v>
      </c>
      <c r="I34" s="6">
        <f t="shared" si="19"/>
        <v>75</v>
      </c>
      <c r="J34" s="6">
        <f t="shared" si="19"/>
        <v>5</v>
      </c>
      <c r="K34" s="6">
        <f t="shared" si="19"/>
        <v>0</v>
      </c>
      <c r="L34" s="6">
        <f t="shared" si="19"/>
        <v>35</v>
      </c>
      <c r="M34" s="6">
        <f t="shared" si="19"/>
        <v>10</v>
      </c>
      <c r="N34" s="6">
        <f t="shared" si="19"/>
        <v>0</v>
      </c>
      <c r="O34" s="6">
        <f t="shared" si="19"/>
        <v>0</v>
      </c>
      <c r="P34" s="7">
        <f t="shared" si="19"/>
        <v>27</v>
      </c>
      <c r="Q34" s="7">
        <f t="shared" si="19"/>
        <v>22.7</v>
      </c>
      <c r="R34" s="7">
        <f t="shared" si="19"/>
        <v>8</v>
      </c>
      <c r="S34" s="11">
        <f t="shared" si="19"/>
        <v>75</v>
      </c>
      <c r="T34" s="10">
        <f t="shared" si="19"/>
        <v>0</v>
      </c>
      <c r="U34" s="11">
        <f t="shared" si="19"/>
        <v>5</v>
      </c>
      <c r="V34" s="10">
        <f t="shared" si="19"/>
        <v>0</v>
      </c>
      <c r="W34" s="11">
        <f t="shared" si="19"/>
        <v>0</v>
      </c>
      <c r="X34" s="10">
        <f t="shared" si="19"/>
        <v>0</v>
      </c>
      <c r="Y34" s="7">
        <f t="shared" si="19"/>
        <v>4.3</v>
      </c>
      <c r="Z34" s="11">
        <f t="shared" si="19"/>
        <v>35</v>
      </c>
      <c r="AA34" s="10">
        <f t="shared" si="19"/>
        <v>0</v>
      </c>
      <c r="AB34" s="11">
        <f t="shared" si="19"/>
        <v>10</v>
      </c>
      <c r="AC34" s="10">
        <f t="shared" si="19"/>
        <v>0</v>
      </c>
      <c r="AD34" s="11">
        <f t="shared" si="19"/>
        <v>0</v>
      </c>
      <c r="AE34" s="10">
        <f t="shared" si="19"/>
        <v>0</v>
      </c>
      <c r="AF34" s="11">
        <f t="shared" si="19"/>
        <v>0</v>
      </c>
      <c r="AG34" s="10">
        <f t="shared" si="19"/>
        <v>0</v>
      </c>
      <c r="AH34" s="7">
        <f t="shared" si="19"/>
        <v>2.7</v>
      </c>
      <c r="AI34" s="7">
        <f t="shared" si="19"/>
        <v>7</v>
      </c>
      <c r="AJ34" s="11">
        <f t="shared" si="19"/>
        <v>0</v>
      </c>
      <c r="AK34" s="10">
        <f t="shared" si="19"/>
        <v>0</v>
      </c>
      <c r="AL34" s="11">
        <f t="shared" ref="AL34:BQ34" si="20">SUM(AL29:AL33)</f>
        <v>0</v>
      </c>
      <c r="AM34" s="10">
        <f t="shared" si="20"/>
        <v>0</v>
      </c>
      <c r="AN34" s="11">
        <f t="shared" si="20"/>
        <v>0</v>
      </c>
      <c r="AO34" s="10">
        <f t="shared" si="20"/>
        <v>0</v>
      </c>
      <c r="AP34" s="7">
        <f t="shared" si="20"/>
        <v>0</v>
      </c>
      <c r="AQ34" s="11">
        <f t="shared" si="20"/>
        <v>0</v>
      </c>
      <c r="AR34" s="10">
        <f t="shared" si="20"/>
        <v>0</v>
      </c>
      <c r="AS34" s="11">
        <f t="shared" si="20"/>
        <v>0</v>
      </c>
      <c r="AT34" s="10">
        <f t="shared" si="20"/>
        <v>0</v>
      </c>
      <c r="AU34" s="11">
        <f t="shared" si="20"/>
        <v>0</v>
      </c>
      <c r="AV34" s="10">
        <f t="shared" si="20"/>
        <v>0</v>
      </c>
      <c r="AW34" s="11">
        <f t="shared" si="20"/>
        <v>0</v>
      </c>
      <c r="AX34" s="10">
        <f t="shared" si="20"/>
        <v>0</v>
      </c>
      <c r="AY34" s="7">
        <f t="shared" si="20"/>
        <v>0</v>
      </c>
      <c r="AZ34" s="7">
        <f t="shared" si="20"/>
        <v>0</v>
      </c>
      <c r="BA34" s="11">
        <f t="shared" si="20"/>
        <v>0</v>
      </c>
      <c r="BB34" s="10">
        <f t="shared" si="20"/>
        <v>0</v>
      </c>
      <c r="BC34" s="11">
        <f t="shared" si="20"/>
        <v>0</v>
      </c>
      <c r="BD34" s="10">
        <f t="shared" si="20"/>
        <v>0</v>
      </c>
      <c r="BE34" s="11">
        <f t="shared" si="20"/>
        <v>0</v>
      </c>
      <c r="BF34" s="10">
        <f t="shared" si="20"/>
        <v>0</v>
      </c>
      <c r="BG34" s="7">
        <f t="shared" si="20"/>
        <v>0</v>
      </c>
      <c r="BH34" s="11">
        <f t="shared" si="20"/>
        <v>0</v>
      </c>
      <c r="BI34" s="10">
        <f t="shared" si="20"/>
        <v>0</v>
      </c>
      <c r="BJ34" s="11">
        <f t="shared" si="20"/>
        <v>0</v>
      </c>
      <c r="BK34" s="10">
        <f t="shared" si="20"/>
        <v>0</v>
      </c>
      <c r="BL34" s="11">
        <f t="shared" si="20"/>
        <v>0</v>
      </c>
      <c r="BM34" s="10">
        <f t="shared" si="20"/>
        <v>0</v>
      </c>
      <c r="BN34" s="11">
        <f t="shared" si="20"/>
        <v>0</v>
      </c>
      <c r="BO34" s="10">
        <f t="shared" si="20"/>
        <v>0</v>
      </c>
      <c r="BP34" s="7">
        <f t="shared" si="20"/>
        <v>20</v>
      </c>
      <c r="BQ34" s="7">
        <f t="shared" si="20"/>
        <v>20</v>
      </c>
      <c r="BR34" s="11">
        <f t="shared" ref="BR34:CH34" si="21">SUM(BR29:BR33)</f>
        <v>0</v>
      </c>
      <c r="BS34" s="10">
        <f t="shared" si="21"/>
        <v>0</v>
      </c>
      <c r="BT34" s="11">
        <f t="shared" si="21"/>
        <v>0</v>
      </c>
      <c r="BU34" s="10">
        <f t="shared" si="21"/>
        <v>0</v>
      </c>
      <c r="BV34" s="11">
        <f t="shared" si="21"/>
        <v>0</v>
      </c>
      <c r="BW34" s="10">
        <f t="shared" si="21"/>
        <v>0</v>
      </c>
      <c r="BX34" s="7">
        <f t="shared" si="21"/>
        <v>0</v>
      </c>
      <c r="BY34" s="11">
        <f t="shared" si="21"/>
        <v>0</v>
      </c>
      <c r="BZ34" s="10">
        <f t="shared" si="21"/>
        <v>0</v>
      </c>
      <c r="CA34" s="11">
        <f t="shared" si="21"/>
        <v>0</v>
      </c>
      <c r="CB34" s="10">
        <f t="shared" si="21"/>
        <v>0</v>
      </c>
      <c r="CC34" s="11">
        <f t="shared" si="21"/>
        <v>0</v>
      </c>
      <c r="CD34" s="10">
        <f t="shared" si="21"/>
        <v>0</v>
      </c>
      <c r="CE34" s="11">
        <f t="shared" si="21"/>
        <v>0</v>
      </c>
      <c r="CF34" s="10">
        <f t="shared" si="21"/>
        <v>0</v>
      </c>
      <c r="CG34" s="7">
        <f t="shared" si="21"/>
        <v>0</v>
      </c>
      <c r="CH34" s="7">
        <f t="shared" si="21"/>
        <v>0</v>
      </c>
    </row>
    <row r="35" spans="1:86" ht="20.100000000000001" customHeight="1" x14ac:dyDescent="0.25">
      <c r="A35" s="14" t="s">
        <v>85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4"/>
      <c r="CH35" s="15"/>
    </row>
    <row r="36" spans="1:86" x14ac:dyDescent="0.25">
      <c r="A36" s="6"/>
      <c r="B36" s="6"/>
      <c r="C36" s="6"/>
      <c r="D36" s="6" t="s">
        <v>238</v>
      </c>
      <c r="E36" s="3" t="s">
        <v>169</v>
      </c>
      <c r="F36" s="6">
        <f>COUNTIF(S36:CF36,"e")</f>
        <v>0</v>
      </c>
      <c r="G36" s="6">
        <f>COUNTIF(S36:CF36,"z")</f>
        <v>2</v>
      </c>
      <c r="H36" s="6">
        <f t="shared" ref="H36:H49" si="22">SUM(I36:O36)</f>
        <v>50</v>
      </c>
      <c r="I36" s="6">
        <f t="shared" ref="I36:I49" si="23">S36+AJ36+BA36+BR36</f>
        <v>35</v>
      </c>
      <c r="J36" s="6">
        <f t="shared" ref="J36:J49" si="24">U36+AL36+BC36+BT36</f>
        <v>0</v>
      </c>
      <c r="K36" s="6">
        <f t="shared" ref="K36:K49" si="25">W36+AN36+BE36+BV36</f>
        <v>0</v>
      </c>
      <c r="L36" s="6">
        <f t="shared" ref="L36:L49" si="26">Z36+AQ36+BH36+BY36</f>
        <v>15</v>
      </c>
      <c r="M36" s="6">
        <f t="shared" ref="M36:M49" si="27">AB36+AS36+BJ36+CA36</f>
        <v>0</v>
      </c>
      <c r="N36" s="6">
        <f t="shared" ref="N36:N49" si="28">AD36+AU36+BL36+CC36</f>
        <v>0</v>
      </c>
      <c r="O36" s="6">
        <f t="shared" ref="O36:O49" si="29">AF36+AW36+BN36+CE36</f>
        <v>0</v>
      </c>
      <c r="P36" s="7">
        <f t="shared" ref="P36:P49" si="30">AI36+AZ36+BQ36+CH36</f>
        <v>3</v>
      </c>
      <c r="Q36" s="7">
        <f t="shared" ref="Q36:Q49" si="31">AH36+AY36+BP36+CG36</f>
        <v>1</v>
      </c>
      <c r="R36" s="7">
        <v>2</v>
      </c>
      <c r="S36" s="11"/>
      <c r="T36" s="10"/>
      <c r="U36" s="11"/>
      <c r="V36" s="10"/>
      <c r="W36" s="11"/>
      <c r="X36" s="10"/>
      <c r="Y36" s="7"/>
      <c r="Z36" s="11"/>
      <c r="AA36" s="10"/>
      <c r="AB36" s="11"/>
      <c r="AC36" s="10"/>
      <c r="AD36" s="11"/>
      <c r="AE36" s="10"/>
      <c r="AF36" s="11"/>
      <c r="AG36" s="10"/>
      <c r="AH36" s="7"/>
      <c r="AI36" s="7">
        <f t="shared" ref="AI36:AI49" si="32">Y36+AH36</f>
        <v>0</v>
      </c>
      <c r="AJ36" s="11">
        <v>35</v>
      </c>
      <c r="AK36" s="10" t="s">
        <v>53</v>
      </c>
      <c r="AL36" s="11"/>
      <c r="AM36" s="10"/>
      <c r="AN36" s="11"/>
      <c r="AO36" s="10"/>
      <c r="AP36" s="7">
        <v>2</v>
      </c>
      <c r="AQ36" s="11">
        <v>15</v>
      </c>
      <c r="AR36" s="10" t="s">
        <v>53</v>
      </c>
      <c r="AS36" s="11"/>
      <c r="AT36" s="10"/>
      <c r="AU36" s="11"/>
      <c r="AV36" s="10"/>
      <c r="AW36" s="11"/>
      <c r="AX36" s="10"/>
      <c r="AY36" s="7">
        <v>1</v>
      </c>
      <c r="AZ36" s="7">
        <f t="shared" ref="AZ36:AZ49" si="33">AP36+AY36</f>
        <v>3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ref="BQ36:BQ49" si="34">BG36+BP36</f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ref="CH36:CH49" si="35">BX36+CG36</f>
        <v>0</v>
      </c>
    </row>
    <row r="37" spans="1:86" x14ac:dyDescent="0.25">
      <c r="A37" s="6"/>
      <c r="B37" s="6"/>
      <c r="C37" s="6"/>
      <c r="D37" s="6" t="s">
        <v>239</v>
      </c>
      <c r="E37" s="3" t="s">
        <v>240</v>
      </c>
      <c r="F37" s="6">
        <f>COUNTIF(S37:CF37,"e")</f>
        <v>1</v>
      </c>
      <c r="G37" s="6">
        <f>COUNTIF(S37:CF37,"z")</f>
        <v>1</v>
      </c>
      <c r="H37" s="6">
        <f t="shared" si="22"/>
        <v>125</v>
      </c>
      <c r="I37" s="6">
        <f t="shared" si="23"/>
        <v>65</v>
      </c>
      <c r="J37" s="6">
        <f t="shared" si="24"/>
        <v>60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7">
        <f t="shared" si="30"/>
        <v>7</v>
      </c>
      <c r="Q37" s="7">
        <f t="shared" si="31"/>
        <v>0</v>
      </c>
      <c r="R37" s="7">
        <v>4.8</v>
      </c>
      <c r="S37" s="11"/>
      <c r="T37" s="10"/>
      <c r="U37" s="11"/>
      <c r="V37" s="10"/>
      <c r="W37" s="11"/>
      <c r="X37" s="10"/>
      <c r="Y37" s="7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32"/>
        <v>0</v>
      </c>
      <c r="AJ37" s="11">
        <v>65</v>
      </c>
      <c r="AK37" s="10" t="s">
        <v>60</v>
      </c>
      <c r="AL37" s="11">
        <v>60</v>
      </c>
      <c r="AM37" s="10" t="s">
        <v>53</v>
      </c>
      <c r="AN37" s="11"/>
      <c r="AO37" s="10"/>
      <c r="AP37" s="7">
        <v>7</v>
      </c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7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4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/>
      <c r="B38" s="6"/>
      <c r="C38" s="6"/>
      <c r="D38" s="6" t="s">
        <v>241</v>
      </c>
      <c r="E38" s="3" t="s">
        <v>242</v>
      </c>
      <c r="F38" s="6">
        <f>COUNTIF(S38:CF38,"e")</f>
        <v>0</v>
      </c>
      <c r="G38" s="6">
        <f>COUNTIF(S38:CF38,"z")</f>
        <v>2</v>
      </c>
      <c r="H38" s="6">
        <f t="shared" si="22"/>
        <v>35</v>
      </c>
      <c r="I38" s="6">
        <f t="shared" si="23"/>
        <v>15</v>
      </c>
      <c r="J38" s="6">
        <f t="shared" si="24"/>
        <v>0</v>
      </c>
      <c r="K38" s="6">
        <f t="shared" si="25"/>
        <v>0</v>
      </c>
      <c r="L38" s="6">
        <f t="shared" si="26"/>
        <v>20</v>
      </c>
      <c r="M38" s="6">
        <f t="shared" si="27"/>
        <v>0</v>
      </c>
      <c r="N38" s="6">
        <f t="shared" si="28"/>
        <v>0</v>
      </c>
      <c r="O38" s="6">
        <f t="shared" si="29"/>
        <v>0</v>
      </c>
      <c r="P38" s="7">
        <f t="shared" si="30"/>
        <v>2</v>
      </c>
      <c r="Q38" s="7">
        <f t="shared" si="31"/>
        <v>1</v>
      </c>
      <c r="R38" s="7">
        <v>1.5</v>
      </c>
      <c r="S38" s="11">
        <v>15</v>
      </c>
      <c r="T38" s="10" t="s">
        <v>53</v>
      </c>
      <c r="U38" s="11"/>
      <c r="V38" s="10"/>
      <c r="W38" s="11"/>
      <c r="X38" s="10"/>
      <c r="Y38" s="7">
        <v>1</v>
      </c>
      <c r="Z38" s="11">
        <v>20</v>
      </c>
      <c r="AA38" s="10" t="s">
        <v>53</v>
      </c>
      <c r="AB38" s="11"/>
      <c r="AC38" s="10"/>
      <c r="AD38" s="11"/>
      <c r="AE38" s="10"/>
      <c r="AF38" s="11"/>
      <c r="AG38" s="10"/>
      <c r="AH38" s="7">
        <v>1</v>
      </c>
      <c r="AI38" s="7">
        <f t="shared" si="32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3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/>
      <c r="B39" s="6"/>
      <c r="C39" s="6"/>
      <c r="D39" s="6" t="s">
        <v>243</v>
      </c>
      <c r="E39" s="3" t="s">
        <v>155</v>
      </c>
      <c r="F39" s="6">
        <f>COUNTIF(S39:CF39,"e")</f>
        <v>0</v>
      </c>
      <c r="G39" s="6">
        <f>COUNTIF(S39:CF39,"z")</f>
        <v>2</v>
      </c>
      <c r="H39" s="6">
        <f t="shared" si="22"/>
        <v>30</v>
      </c>
      <c r="I39" s="6">
        <f t="shared" si="23"/>
        <v>15</v>
      </c>
      <c r="J39" s="6">
        <f t="shared" si="24"/>
        <v>15</v>
      </c>
      <c r="K39" s="6">
        <f t="shared" si="25"/>
        <v>0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0</v>
      </c>
      <c r="P39" s="7">
        <f t="shared" si="30"/>
        <v>2</v>
      </c>
      <c r="Q39" s="7">
        <f t="shared" si="31"/>
        <v>0</v>
      </c>
      <c r="R39" s="7">
        <v>1.2</v>
      </c>
      <c r="S39" s="11"/>
      <c r="T39" s="10"/>
      <c r="U39" s="11"/>
      <c r="V39" s="10"/>
      <c r="W39" s="11"/>
      <c r="X39" s="10"/>
      <c r="Y39" s="7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3"/>
        <v>0</v>
      </c>
      <c r="BA39" s="11">
        <v>15</v>
      </c>
      <c r="BB39" s="10" t="s">
        <v>53</v>
      </c>
      <c r="BC39" s="11">
        <v>15</v>
      </c>
      <c r="BD39" s="10" t="s">
        <v>53</v>
      </c>
      <c r="BE39" s="11"/>
      <c r="BF39" s="10"/>
      <c r="BG39" s="7">
        <v>2</v>
      </c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4"/>
        <v>2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5"/>
        <v>0</v>
      </c>
    </row>
    <row r="40" spans="1:86" x14ac:dyDescent="0.25">
      <c r="A40" s="6">
        <v>2</v>
      </c>
      <c r="B40" s="6">
        <v>1</v>
      </c>
      <c r="C40" s="6"/>
      <c r="D40" s="6"/>
      <c r="E40" s="3" t="s">
        <v>96</v>
      </c>
      <c r="F40" s="6">
        <f>$B$40*COUNTIF(S40:CF40,"e")</f>
        <v>0</v>
      </c>
      <c r="G40" s="6">
        <f>$B$40*COUNTIF(S40:CF40,"z")</f>
        <v>2</v>
      </c>
      <c r="H40" s="6">
        <f t="shared" si="22"/>
        <v>30</v>
      </c>
      <c r="I40" s="6">
        <f t="shared" si="23"/>
        <v>15</v>
      </c>
      <c r="J40" s="6">
        <f t="shared" si="24"/>
        <v>15</v>
      </c>
      <c r="K40" s="6">
        <f t="shared" si="25"/>
        <v>0</v>
      </c>
      <c r="L40" s="6">
        <f t="shared" si="26"/>
        <v>0</v>
      </c>
      <c r="M40" s="6">
        <f t="shared" si="27"/>
        <v>0</v>
      </c>
      <c r="N40" s="6">
        <f t="shared" si="28"/>
        <v>0</v>
      </c>
      <c r="O40" s="6">
        <f t="shared" si="29"/>
        <v>0</v>
      </c>
      <c r="P40" s="7">
        <f t="shared" si="30"/>
        <v>2</v>
      </c>
      <c r="Q40" s="7">
        <f t="shared" si="31"/>
        <v>0</v>
      </c>
      <c r="R40" s="7">
        <f>$B$40*1.2</f>
        <v>1.2</v>
      </c>
      <c r="S40" s="11">
        <f>$B$40*15</f>
        <v>15</v>
      </c>
      <c r="T40" s="10" t="s">
        <v>53</v>
      </c>
      <c r="U40" s="11">
        <f>$B$40*15</f>
        <v>15</v>
      </c>
      <c r="V40" s="10" t="s">
        <v>53</v>
      </c>
      <c r="W40" s="11"/>
      <c r="X40" s="10"/>
      <c r="Y40" s="7">
        <f>$B$40*2</f>
        <v>2</v>
      </c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2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3"/>
        <v>0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4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>
        <v>3</v>
      </c>
      <c r="B41" s="6">
        <v>1</v>
      </c>
      <c r="C41" s="6"/>
      <c r="D41" s="6"/>
      <c r="E41" s="3" t="s">
        <v>97</v>
      </c>
      <c r="F41" s="6">
        <f>$B$41*COUNTIF(S41:CF41,"e")</f>
        <v>0</v>
      </c>
      <c r="G41" s="6">
        <f>$B$41*COUNTIF(S41:CF41,"z")</f>
        <v>2</v>
      </c>
      <c r="H41" s="6">
        <f t="shared" si="22"/>
        <v>30</v>
      </c>
      <c r="I41" s="6">
        <f t="shared" si="23"/>
        <v>15</v>
      </c>
      <c r="J41" s="6">
        <f t="shared" si="24"/>
        <v>15</v>
      </c>
      <c r="K41" s="6">
        <f t="shared" si="25"/>
        <v>0</v>
      </c>
      <c r="L41" s="6">
        <f t="shared" si="26"/>
        <v>0</v>
      </c>
      <c r="M41" s="6">
        <f t="shared" si="27"/>
        <v>0</v>
      </c>
      <c r="N41" s="6">
        <f t="shared" si="28"/>
        <v>0</v>
      </c>
      <c r="O41" s="6">
        <f t="shared" si="29"/>
        <v>0</v>
      </c>
      <c r="P41" s="7">
        <f t="shared" si="30"/>
        <v>2</v>
      </c>
      <c r="Q41" s="7">
        <f t="shared" si="31"/>
        <v>0</v>
      </c>
      <c r="R41" s="7">
        <f>$B$41*1.2</f>
        <v>1.2</v>
      </c>
      <c r="S41" s="11"/>
      <c r="T41" s="10"/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>
        <f>$B$41*15</f>
        <v>15</v>
      </c>
      <c r="AK41" s="10" t="s">
        <v>53</v>
      </c>
      <c r="AL41" s="11">
        <f>$B$41*15</f>
        <v>15</v>
      </c>
      <c r="AM41" s="10" t="s">
        <v>53</v>
      </c>
      <c r="AN41" s="11"/>
      <c r="AO41" s="10"/>
      <c r="AP41" s="7">
        <f>$B$41*2</f>
        <v>2</v>
      </c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3"/>
        <v>2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>
        <v>4</v>
      </c>
      <c r="B42" s="6">
        <v>1</v>
      </c>
      <c r="C42" s="6"/>
      <c r="D42" s="6"/>
      <c r="E42" s="3" t="s">
        <v>98</v>
      </c>
      <c r="F42" s="6">
        <f>$B$42*COUNTIF(S42:CF42,"e")</f>
        <v>0</v>
      </c>
      <c r="G42" s="6">
        <f>$B$42*COUNTIF(S42:CF42,"z")</f>
        <v>2</v>
      </c>
      <c r="H42" s="6">
        <f t="shared" si="22"/>
        <v>30</v>
      </c>
      <c r="I42" s="6">
        <f t="shared" si="23"/>
        <v>15</v>
      </c>
      <c r="J42" s="6">
        <f t="shared" si="24"/>
        <v>15</v>
      </c>
      <c r="K42" s="6">
        <f t="shared" si="25"/>
        <v>0</v>
      </c>
      <c r="L42" s="6">
        <f t="shared" si="26"/>
        <v>0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7">
        <f t="shared" si="30"/>
        <v>2</v>
      </c>
      <c r="Q42" s="7">
        <f t="shared" si="31"/>
        <v>0</v>
      </c>
      <c r="R42" s="7">
        <f>$B$42*1.2</f>
        <v>1.2</v>
      </c>
      <c r="S42" s="11"/>
      <c r="T42" s="10"/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>
        <f>$B$42*15</f>
        <v>15</v>
      </c>
      <c r="AK42" s="10" t="s">
        <v>53</v>
      </c>
      <c r="AL42" s="11">
        <f>$B$42*15</f>
        <v>15</v>
      </c>
      <c r="AM42" s="10" t="s">
        <v>53</v>
      </c>
      <c r="AN42" s="11"/>
      <c r="AO42" s="10"/>
      <c r="AP42" s="7">
        <f>$B$42*2</f>
        <v>2</v>
      </c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33"/>
        <v>2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4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>
        <v>5</v>
      </c>
      <c r="B43" s="6">
        <v>1</v>
      </c>
      <c r="C43" s="6"/>
      <c r="D43" s="6"/>
      <c r="E43" s="3" t="s">
        <v>99</v>
      </c>
      <c r="F43" s="6">
        <f>$B$43*COUNTIF(S43:CF43,"e")</f>
        <v>0</v>
      </c>
      <c r="G43" s="6">
        <f>$B$43*COUNTIF(S43:CF43,"z")</f>
        <v>2</v>
      </c>
      <c r="H43" s="6">
        <f t="shared" si="22"/>
        <v>30</v>
      </c>
      <c r="I43" s="6">
        <f t="shared" si="23"/>
        <v>15</v>
      </c>
      <c r="J43" s="6">
        <f t="shared" si="24"/>
        <v>15</v>
      </c>
      <c r="K43" s="6">
        <f t="shared" si="25"/>
        <v>0</v>
      </c>
      <c r="L43" s="6">
        <f t="shared" si="26"/>
        <v>0</v>
      </c>
      <c r="M43" s="6">
        <f t="shared" si="27"/>
        <v>0</v>
      </c>
      <c r="N43" s="6">
        <f t="shared" si="28"/>
        <v>0</v>
      </c>
      <c r="O43" s="6">
        <f t="shared" si="29"/>
        <v>0</v>
      </c>
      <c r="P43" s="7">
        <f t="shared" si="30"/>
        <v>2</v>
      </c>
      <c r="Q43" s="7">
        <f t="shared" si="31"/>
        <v>0</v>
      </c>
      <c r="R43" s="7">
        <f>$B$43*1.2</f>
        <v>1.2</v>
      </c>
      <c r="S43" s="11"/>
      <c r="T43" s="10"/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>
        <f>$B$43*15</f>
        <v>15</v>
      </c>
      <c r="AK43" s="10" t="s">
        <v>53</v>
      </c>
      <c r="AL43" s="11">
        <f>$B$43*15</f>
        <v>15</v>
      </c>
      <c r="AM43" s="10" t="s">
        <v>53</v>
      </c>
      <c r="AN43" s="11"/>
      <c r="AO43" s="10"/>
      <c r="AP43" s="7">
        <f>$B$43*2</f>
        <v>2</v>
      </c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3"/>
        <v>2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0</v>
      </c>
    </row>
    <row r="44" spans="1:86" x14ac:dyDescent="0.25">
      <c r="A44" s="6">
        <v>6</v>
      </c>
      <c r="B44" s="6">
        <v>1</v>
      </c>
      <c r="C44" s="6"/>
      <c r="D44" s="6"/>
      <c r="E44" s="3" t="s">
        <v>100</v>
      </c>
      <c r="F44" s="6">
        <f>$B$44*COUNTIF(S44:CF44,"e")</f>
        <v>0</v>
      </c>
      <c r="G44" s="6">
        <f>$B$44*COUNTIF(S44:CF44,"z")</f>
        <v>2</v>
      </c>
      <c r="H44" s="6">
        <f t="shared" si="22"/>
        <v>30</v>
      </c>
      <c r="I44" s="6">
        <f t="shared" si="23"/>
        <v>15</v>
      </c>
      <c r="J44" s="6">
        <f t="shared" si="24"/>
        <v>0</v>
      </c>
      <c r="K44" s="6">
        <f t="shared" si="25"/>
        <v>0</v>
      </c>
      <c r="L44" s="6">
        <f t="shared" si="26"/>
        <v>15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2</v>
      </c>
      <c r="Q44" s="7">
        <f t="shared" si="31"/>
        <v>1</v>
      </c>
      <c r="R44" s="7">
        <f>$B$44*1.2</f>
        <v>1.2</v>
      </c>
      <c r="S44" s="11"/>
      <c r="T44" s="10"/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>
        <f>$B$44*15</f>
        <v>15</v>
      </c>
      <c r="AK44" s="10" t="s">
        <v>53</v>
      </c>
      <c r="AL44" s="11"/>
      <c r="AM44" s="10"/>
      <c r="AN44" s="11"/>
      <c r="AO44" s="10"/>
      <c r="AP44" s="7">
        <f>$B$44*1</f>
        <v>1</v>
      </c>
      <c r="AQ44" s="11">
        <f>$B$44*15</f>
        <v>15</v>
      </c>
      <c r="AR44" s="10" t="s">
        <v>53</v>
      </c>
      <c r="AS44" s="11"/>
      <c r="AT44" s="10"/>
      <c r="AU44" s="11"/>
      <c r="AV44" s="10"/>
      <c r="AW44" s="11"/>
      <c r="AX44" s="10"/>
      <c r="AY44" s="7">
        <f>$B$44*1</f>
        <v>1</v>
      </c>
      <c r="AZ44" s="7">
        <f t="shared" si="33"/>
        <v>2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0</v>
      </c>
    </row>
    <row r="45" spans="1:86" x14ac:dyDescent="0.25">
      <c r="A45" s="6">
        <v>7</v>
      </c>
      <c r="B45" s="6">
        <v>1</v>
      </c>
      <c r="C45" s="6"/>
      <c r="D45" s="6"/>
      <c r="E45" s="3" t="s">
        <v>101</v>
      </c>
      <c r="F45" s="6">
        <f>$B$45*COUNTIF(S45:CF45,"e")</f>
        <v>0</v>
      </c>
      <c r="G45" s="6">
        <f>$B$45*COUNTIF(S45:CF45,"z")</f>
        <v>2</v>
      </c>
      <c r="H45" s="6">
        <f t="shared" si="22"/>
        <v>30</v>
      </c>
      <c r="I45" s="6">
        <f t="shared" si="23"/>
        <v>15</v>
      </c>
      <c r="J45" s="6">
        <f t="shared" si="24"/>
        <v>0</v>
      </c>
      <c r="K45" s="6">
        <f t="shared" si="25"/>
        <v>0</v>
      </c>
      <c r="L45" s="6">
        <f t="shared" si="26"/>
        <v>15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2</v>
      </c>
      <c r="Q45" s="7">
        <f t="shared" si="31"/>
        <v>1</v>
      </c>
      <c r="R45" s="7">
        <f>$B$45*1.2</f>
        <v>1.2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>
        <f>$B$45*15</f>
        <v>15</v>
      </c>
      <c r="AK45" s="10" t="s">
        <v>53</v>
      </c>
      <c r="AL45" s="11"/>
      <c r="AM45" s="10"/>
      <c r="AN45" s="11"/>
      <c r="AO45" s="10"/>
      <c r="AP45" s="7">
        <f>$B$45*1</f>
        <v>1</v>
      </c>
      <c r="AQ45" s="11">
        <f>$B$45*15</f>
        <v>15</v>
      </c>
      <c r="AR45" s="10" t="s">
        <v>53</v>
      </c>
      <c r="AS45" s="11"/>
      <c r="AT45" s="10"/>
      <c r="AU45" s="11"/>
      <c r="AV45" s="10"/>
      <c r="AW45" s="11"/>
      <c r="AX45" s="10"/>
      <c r="AY45" s="7">
        <f>$B$45*1</f>
        <v>1</v>
      </c>
      <c r="AZ45" s="7">
        <f t="shared" si="33"/>
        <v>2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0</v>
      </c>
    </row>
    <row r="46" spans="1:86" x14ac:dyDescent="0.25">
      <c r="A46" s="6">
        <v>8</v>
      </c>
      <c r="B46" s="6">
        <v>1</v>
      </c>
      <c r="C46" s="6"/>
      <c r="D46" s="6"/>
      <c r="E46" s="3" t="s">
        <v>56</v>
      </c>
      <c r="F46" s="6">
        <f>$B$46*COUNTIF(S46:CF46,"e")</f>
        <v>0</v>
      </c>
      <c r="G46" s="6">
        <f>$B$46*COUNTIF(S46:CF46,"z")</f>
        <v>2</v>
      </c>
      <c r="H46" s="6">
        <f t="shared" si="22"/>
        <v>30</v>
      </c>
      <c r="I46" s="6">
        <f t="shared" si="23"/>
        <v>15</v>
      </c>
      <c r="J46" s="6">
        <f t="shared" si="24"/>
        <v>0</v>
      </c>
      <c r="K46" s="6">
        <f t="shared" si="25"/>
        <v>0</v>
      </c>
      <c r="L46" s="6">
        <f t="shared" si="26"/>
        <v>15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</v>
      </c>
      <c r="Q46" s="7">
        <f t="shared" si="31"/>
        <v>1</v>
      </c>
      <c r="R46" s="7">
        <f>$B$46*1.2</f>
        <v>1.2</v>
      </c>
      <c r="S46" s="11"/>
      <c r="T46" s="10"/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>
        <f>$B$46*15</f>
        <v>15</v>
      </c>
      <c r="AK46" s="10" t="s">
        <v>53</v>
      </c>
      <c r="AL46" s="11"/>
      <c r="AM46" s="10"/>
      <c r="AN46" s="11"/>
      <c r="AO46" s="10"/>
      <c r="AP46" s="7">
        <f>$B$46*1</f>
        <v>1</v>
      </c>
      <c r="AQ46" s="11">
        <f>$B$46*15</f>
        <v>15</v>
      </c>
      <c r="AR46" s="10" t="s">
        <v>53</v>
      </c>
      <c r="AS46" s="11"/>
      <c r="AT46" s="10"/>
      <c r="AU46" s="11"/>
      <c r="AV46" s="10"/>
      <c r="AW46" s="11"/>
      <c r="AX46" s="10"/>
      <c r="AY46" s="7">
        <f>$B$46*1</f>
        <v>1</v>
      </c>
      <c r="AZ46" s="7">
        <f t="shared" si="33"/>
        <v>2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4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5"/>
        <v>0</v>
      </c>
    </row>
    <row r="47" spans="1:86" x14ac:dyDescent="0.25">
      <c r="A47" s="6"/>
      <c r="B47" s="6"/>
      <c r="C47" s="6"/>
      <c r="D47" s="6" t="s">
        <v>244</v>
      </c>
      <c r="E47" s="3" t="s">
        <v>104</v>
      </c>
      <c r="F47" s="6">
        <f>COUNTIF(S47:CF47,"e")</f>
        <v>0</v>
      </c>
      <c r="G47" s="6">
        <f>COUNTIF(S47:CF47,"z")</f>
        <v>2</v>
      </c>
      <c r="H47" s="6">
        <f t="shared" si="22"/>
        <v>35</v>
      </c>
      <c r="I47" s="6">
        <f t="shared" si="23"/>
        <v>20</v>
      </c>
      <c r="J47" s="6">
        <f t="shared" si="24"/>
        <v>15</v>
      </c>
      <c r="K47" s="6">
        <f t="shared" si="25"/>
        <v>0</v>
      </c>
      <c r="L47" s="6">
        <f t="shared" si="26"/>
        <v>0</v>
      </c>
      <c r="M47" s="6">
        <f t="shared" si="27"/>
        <v>0</v>
      </c>
      <c r="N47" s="6">
        <f t="shared" si="28"/>
        <v>0</v>
      </c>
      <c r="O47" s="6">
        <f t="shared" si="29"/>
        <v>0</v>
      </c>
      <c r="P47" s="7">
        <f t="shared" si="30"/>
        <v>2</v>
      </c>
      <c r="Q47" s="7">
        <f t="shared" si="31"/>
        <v>0</v>
      </c>
      <c r="R47" s="7">
        <v>1.3</v>
      </c>
      <c r="S47" s="11"/>
      <c r="T47" s="10"/>
      <c r="U47" s="11"/>
      <c r="V47" s="10"/>
      <c r="W47" s="11"/>
      <c r="X47" s="10"/>
      <c r="Y47" s="7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>
        <v>20</v>
      </c>
      <c r="AK47" s="10" t="s">
        <v>53</v>
      </c>
      <c r="AL47" s="11">
        <v>15</v>
      </c>
      <c r="AM47" s="10" t="s">
        <v>53</v>
      </c>
      <c r="AN47" s="11"/>
      <c r="AO47" s="10"/>
      <c r="AP47" s="7">
        <v>2</v>
      </c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3"/>
        <v>2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0</v>
      </c>
    </row>
    <row r="48" spans="1:86" x14ac:dyDescent="0.25">
      <c r="A48" s="6"/>
      <c r="B48" s="6"/>
      <c r="C48" s="6"/>
      <c r="D48" s="6" t="s">
        <v>245</v>
      </c>
      <c r="E48" s="3" t="s">
        <v>106</v>
      </c>
      <c r="F48" s="6">
        <f>COUNTIF(S48:CF48,"e")</f>
        <v>0</v>
      </c>
      <c r="G48" s="6">
        <f>COUNTIF(S48:CF48,"z")</f>
        <v>2</v>
      </c>
      <c r="H48" s="6">
        <f t="shared" si="22"/>
        <v>35</v>
      </c>
      <c r="I48" s="6">
        <f t="shared" si="23"/>
        <v>20</v>
      </c>
      <c r="J48" s="6">
        <f t="shared" si="24"/>
        <v>15</v>
      </c>
      <c r="K48" s="6">
        <f t="shared" si="25"/>
        <v>0</v>
      </c>
      <c r="L48" s="6">
        <f t="shared" si="26"/>
        <v>0</v>
      </c>
      <c r="M48" s="6">
        <f t="shared" si="27"/>
        <v>0</v>
      </c>
      <c r="N48" s="6">
        <f t="shared" si="28"/>
        <v>0</v>
      </c>
      <c r="O48" s="6">
        <f t="shared" si="29"/>
        <v>0</v>
      </c>
      <c r="P48" s="7">
        <f t="shared" si="30"/>
        <v>2</v>
      </c>
      <c r="Q48" s="7">
        <f t="shared" si="31"/>
        <v>0</v>
      </c>
      <c r="R48" s="7">
        <v>1.4</v>
      </c>
      <c r="S48" s="11">
        <v>20</v>
      </c>
      <c r="T48" s="10" t="s">
        <v>53</v>
      </c>
      <c r="U48" s="11">
        <v>15</v>
      </c>
      <c r="V48" s="10" t="s">
        <v>53</v>
      </c>
      <c r="W48" s="11"/>
      <c r="X48" s="10"/>
      <c r="Y48" s="7">
        <v>2</v>
      </c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2"/>
        <v>2</v>
      </c>
      <c r="AJ48" s="11"/>
      <c r="AK48" s="10"/>
      <c r="AL48" s="11"/>
      <c r="AM48" s="10"/>
      <c r="AN48" s="11"/>
      <c r="AO48" s="10"/>
      <c r="AP48" s="7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3"/>
        <v>0</v>
      </c>
      <c r="BA48" s="11"/>
      <c r="BB48" s="10"/>
      <c r="BC48" s="11"/>
      <c r="BD48" s="10"/>
      <c r="BE48" s="11"/>
      <c r="BF48" s="10"/>
      <c r="BG48" s="7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4"/>
        <v>0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5"/>
        <v>0</v>
      </c>
    </row>
    <row r="49" spans="1:86" x14ac:dyDescent="0.25">
      <c r="A49" s="6"/>
      <c r="B49" s="6"/>
      <c r="C49" s="6"/>
      <c r="D49" s="6" t="s">
        <v>246</v>
      </c>
      <c r="E49" s="3" t="s">
        <v>108</v>
      </c>
      <c r="F49" s="6">
        <f>COUNTIF(S49:CF49,"e")</f>
        <v>1</v>
      </c>
      <c r="G49" s="6">
        <f>COUNTIF(S49:CF49,"z")</f>
        <v>1</v>
      </c>
      <c r="H49" s="6">
        <f t="shared" si="22"/>
        <v>65</v>
      </c>
      <c r="I49" s="6">
        <f t="shared" si="23"/>
        <v>35</v>
      </c>
      <c r="J49" s="6">
        <f t="shared" si="24"/>
        <v>30</v>
      </c>
      <c r="K49" s="6">
        <f t="shared" si="25"/>
        <v>0</v>
      </c>
      <c r="L49" s="6">
        <f t="shared" si="26"/>
        <v>0</v>
      </c>
      <c r="M49" s="6">
        <f t="shared" si="27"/>
        <v>0</v>
      </c>
      <c r="N49" s="6">
        <f t="shared" si="28"/>
        <v>0</v>
      </c>
      <c r="O49" s="6">
        <f t="shared" si="29"/>
        <v>0</v>
      </c>
      <c r="P49" s="7">
        <f t="shared" si="30"/>
        <v>3</v>
      </c>
      <c r="Q49" s="7">
        <f t="shared" si="31"/>
        <v>0</v>
      </c>
      <c r="R49" s="7">
        <v>2.4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2"/>
        <v>0</v>
      </c>
      <c r="AJ49" s="11"/>
      <c r="AK49" s="10"/>
      <c r="AL49" s="11"/>
      <c r="AM49" s="10"/>
      <c r="AN49" s="11"/>
      <c r="AO49" s="10"/>
      <c r="AP49" s="7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3"/>
        <v>0</v>
      </c>
      <c r="BA49" s="11">
        <v>35</v>
      </c>
      <c r="BB49" s="10" t="s">
        <v>60</v>
      </c>
      <c r="BC49" s="11">
        <v>30</v>
      </c>
      <c r="BD49" s="10" t="s">
        <v>53</v>
      </c>
      <c r="BE49" s="11"/>
      <c r="BF49" s="10"/>
      <c r="BG49" s="7">
        <v>3</v>
      </c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4"/>
        <v>3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5"/>
        <v>0</v>
      </c>
    </row>
    <row r="50" spans="1:86" ht="16.05" customHeight="1" x14ac:dyDescent="0.25">
      <c r="A50" s="6"/>
      <c r="B50" s="6"/>
      <c r="C50" s="6"/>
      <c r="D50" s="6"/>
      <c r="E50" s="6" t="s">
        <v>73</v>
      </c>
      <c r="F50" s="6">
        <f t="shared" ref="F50:AK50" si="36">SUM(F36:F49)</f>
        <v>2</v>
      </c>
      <c r="G50" s="6">
        <f t="shared" si="36"/>
        <v>26</v>
      </c>
      <c r="H50" s="6">
        <f t="shared" si="36"/>
        <v>585</v>
      </c>
      <c r="I50" s="6">
        <f t="shared" si="36"/>
        <v>310</v>
      </c>
      <c r="J50" s="6">
        <f t="shared" si="36"/>
        <v>195</v>
      </c>
      <c r="K50" s="6">
        <f t="shared" si="36"/>
        <v>0</v>
      </c>
      <c r="L50" s="6">
        <f t="shared" si="36"/>
        <v>80</v>
      </c>
      <c r="M50" s="6">
        <f t="shared" si="36"/>
        <v>0</v>
      </c>
      <c r="N50" s="6">
        <f t="shared" si="36"/>
        <v>0</v>
      </c>
      <c r="O50" s="6">
        <f t="shared" si="36"/>
        <v>0</v>
      </c>
      <c r="P50" s="7">
        <f t="shared" si="36"/>
        <v>35</v>
      </c>
      <c r="Q50" s="7">
        <f t="shared" si="36"/>
        <v>5</v>
      </c>
      <c r="R50" s="7">
        <f t="shared" si="36"/>
        <v>22.999999999999993</v>
      </c>
      <c r="S50" s="11">
        <f t="shared" si="36"/>
        <v>50</v>
      </c>
      <c r="T50" s="10">
        <f t="shared" si="36"/>
        <v>0</v>
      </c>
      <c r="U50" s="11">
        <f t="shared" si="36"/>
        <v>30</v>
      </c>
      <c r="V50" s="10">
        <f t="shared" si="36"/>
        <v>0</v>
      </c>
      <c r="W50" s="11">
        <f t="shared" si="36"/>
        <v>0</v>
      </c>
      <c r="X50" s="10">
        <f t="shared" si="36"/>
        <v>0</v>
      </c>
      <c r="Y50" s="7">
        <f t="shared" si="36"/>
        <v>5</v>
      </c>
      <c r="Z50" s="11">
        <f t="shared" si="36"/>
        <v>20</v>
      </c>
      <c r="AA50" s="10">
        <f t="shared" si="36"/>
        <v>0</v>
      </c>
      <c r="AB50" s="11">
        <f t="shared" si="36"/>
        <v>0</v>
      </c>
      <c r="AC50" s="10">
        <f t="shared" si="36"/>
        <v>0</v>
      </c>
      <c r="AD50" s="11">
        <f t="shared" si="36"/>
        <v>0</v>
      </c>
      <c r="AE50" s="10">
        <f t="shared" si="36"/>
        <v>0</v>
      </c>
      <c r="AF50" s="11">
        <f t="shared" si="36"/>
        <v>0</v>
      </c>
      <c r="AG50" s="10">
        <f t="shared" si="36"/>
        <v>0</v>
      </c>
      <c r="AH50" s="7">
        <f t="shared" si="36"/>
        <v>1</v>
      </c>
      <c r="AI50" s="7">
        <f t="shared" si="36"/>
        <v>6</v>
      </c>
      <c r="AJ50" s="11">
        <f t="shared" si="36"/>
        <v>210</v>
      </c>
      <c r="AK50" s="10">
        <f t="shared" si="36"/>
        <v>0</v>
      </c>
      <c r="AL50" s="11">
        <f t="shared" ref="AL50:BQ50" si="37">SUM(AL36:AL49)</f>
        <v>120</v>
      </c>
      <c r="AM50" s="10">
        <f t="shared" si="37"/>
        <v>0</v>
      </c>
      <c r="AN50" s="11">
        <f t="shared" si="37"/>
        <v>0</v>
      </c>
      <c r="AO50" s="10">
        <f t="shared" si="37"/>
        <v>0</v>
      </c>
      <c r="AP50" s="7">
        <f t="shared" si="37"/>
        <v>20</v>
      </c>
      <c r="AQ50" s="11">
        <f t="shared" si="37"/>
        <v>60</v>
      </c>
      <c r="AR50" s="10">
        <f t="shared" si="37"/>
        <v>0</v>
      </c>
      <c r="AS50" s="11">
        <f t="shared" si="37"/>
        <v>0</v>
      </c>
      <c r="AT50" s="10">
        <f t="shared" si="37"/>
        <v>0</v>
      </c>
      <c r="AU50" s="11">
        <f t="shared" si="37"/>
        <v>0</v>
      </c>
      <c r="AV50" s="10">
        <f t="shared" si="37"/>
        <v>0</v>
      </c>
      <c r="AW50" s="11">
        <f t="shared" si="37"/>
        <v>0</v>
      </c>
      <c r="AX50" s="10">
        <f t="shared" si="37"/>
        <v>0</v>
      </c>
      <c r="AY50" s="7">
        <f t="shared" si="37"/>
        <v>4</v>
      </c>
      <c r="AZ50" s="7">
        <f t="shared" si="37"/>
        <v>24</v>
      </c>
      <c r="BA50" s="11">
        <f t="shared" si="37"/>
        <v>50</v>
      </c>
      <c r="BB50" s="10">
        <f t="shared" si="37"/>
        <v>0</v>
      </c>
      <c r="BC50" s="11">
        <f t="shared" si="37"/>
        <v>45</v>
      </c>
      <c r="BD50" s="10">
        <f t="shared" si="37"/>
        <v>0</v>
      </c>
      <c r="BE50" s="11">
        <f t="shared" si="37"/>
        <v>0</v>
      </c>
      <c r="BF50" s="10">
        <f t="shared" si="37"/>
        <v>0</v>
      </c>
      <c r="BG50" s="7">
        <f t="shared" si="37"/>
        <v>5</v>
      </c>
      <c r="BH50" s="11">
        <f t="shared" si="37"/>
        <v>0</v>
      </c>
      <c r="BI50" s="10">
        <f t="shared" si="37"/>
        <v>0</v>
      </c>
      <c r="BJ50" s="11">
        <f t="shared" si="37"/>
        <v>0</v>
      </c>
      <c r="BK50" s="10">
        <f t="shared" si="37"/>
        <v>0</v>
      </c>
      <c r="BL50" s="11">
        <f t="shared" si="37"/>
        <v>0</v>
      </c>
      <c r="BM50" s="10">
        <f t="shared" si="37"/>
        <v>0</v>
      </c>
      <c r="BN50" s="11">
        <f t="shared" si="37"/>
        <v>0</v>
      </c>
      <c r="BO50" s="10">
        <f t="shared" si="37"/>
        <v>0</v>
      </c>
      <c r="BP50" s="7">
        <f t="shared" si="37"/>
        <v>0</v>
      </c>
      <c r="BQ50" s="7">
        <f t="shared" si="37"/>
        <v>5</v>
      </c>
      <c r="BR50" s="11">
        <f t="shared" ref="BR50:CH50" si="38">SUM(BR36:BR49)</f>
        <v>0</v>
      </c>
      <c r="BS50" s="10">
        <f t="shared" si="38"/>
        <v>0</v>
      </c>
      <c r="BT50" s="11">
        <f t="shared" si="38"/>
        <v>0</v>
      </c>
      <c r="BU50" s="10">
        <f t="shared" si="38"/>
        <v>0</v>
      </c>
      <c r="BV50" s="11">
        <f t="shared" si="38"/>
        <v>0</v>
      </c>
      <c r="BW50" s="10">
        <f t="shared" si="38"/>
        <v>0</v>
      </c>
      <c r="BX50" s="7">
        <f t="shared" si="38"/>
        <v>0</v>
      </c>
      <c r="BY50" s="11">
        <f t="shared" si="38"/>
        <v>0</v>
      </c>
      <c r="BZ50" s="10">
        <f t="shared" si="38"/>
        <v>0</v>
      </c>
      <c r="CA50" s="11">
        <f t="shared" si="38"/>
        <v>0</v>
      </c>
      <c r="CB50" s="10">
        <f t="shared" si="38"/>
        <v>0</v>
      </c>
      <c r="CC50" s="11">
        <f t="shared" si="38"/>
        <v>0</v>
      </c>
      <c r="CD50" s="10">
        <f t="shared" si="38"/>
        <v>0</v>
      </c>
      <c r="CE50" s="11">
        <f t="shared" si="38"/>
        <v>0</v>
      </c>
      <c r="CF50" s="10">
        <f t="shared" si="38"/>
        <v>0</v>
      </c>
      <c r="CG50" s="7">
        <f t="shared" si="38"/>
        <v>0</v>
      </c>
      <c r="CH50" s="7">
        <f t="shared" si="38"/>
        <v>0</v>
      </c>
    </row>
    <row r="51" spans="1:86" ht="20.100000000000001" customHeight="1" x14ac:dyDescent="0.25">
      <c r="A51" s="14" t="s">
        <v>109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4"/>
      <c r="CH51" s="15"/>
    </row>
    <row r="52" spans="1:86" x14ac:dyDescent="0.25">
      <c r="A52" s="13">
        <v>8</v>
      </c>
      <c r="B52" s="13">
        <v>1</v>
      </c>
      <c r="C52" s="13"/>
      <c r="D52" s="6" t="s">
        <v>110</v>
      </c>
      <c r="E52" s="3" t="s">
        <v>111</v>
      </c>
      <c r="F52" s="6">
        <f t="shared" ref="F52:F87" si="39">COUNTIF(S52:CF52,"e")</f>
        <v>0</v>
      </c>
      <c r="G52" s="6">
        <f t="shared" ref="G52:G87" si="40">COUNTIF(S52:CF52,"z")</f>
        <v>1</v>
      </c>
      <c r="H52" s="6">
        <f t="shared" ref="H52:H87" si="41">SUM(I52:O52)</f>
        <v>30</v>
      </c>
      <c r="I52" s="6">
        <f t="shared" ref="I52:I87" si="42">S52+AJ52+BA52+BR52</f>
        <v>0</v>
      </c>
      <c r="J52" s="6">
        <f t="shared" ref="J52:J87" si="43">U52+AL52+BC52+BT52</f>
        <v>0</v>
      </c>
      <c r="K52" s="6">
        <f t="shared" ref="K52:K87" si="44">W52+AN52+BE52+BV52</f>
        <v>0</v>
      </c>
      <c r="L52" s="6">
        <f t="shared" ref="L52:L87" si="45">Z52+AQ52+BH52+BY52</f>
        <v>30</v>
      </c>
      <c r="M52" s="6">
        <f t="shared" ref="M52:M87" si="46">AB52+AS52+BJ52+CA52</f>
        <v>0</v>
      </c>
      <c r="N52" s="6">
        <f t="shared" ref="N52:N87" si="47">AD52+AU52+BL52+CC52</f>
        <v>0</v>
      </c>
      <c r="O52" s="6">
        <f t="shared" ref="O52:O87" si="48">AF52+AW52+BN52+CE52</f>
        <v>0</v>
      </c>
      <c r="P52" s="7">
        <f t="shared" ref="P52:P87" si="49">AI52+AZ52+BQ52+CH52</f>
        <v>3</v>
      </c>
      <c r="Q52" s="7">
        <f t="shared" ref="Q52:Q87" si="50">AH52+AY52+BP52+CG52</f>
        <v>3</v>
      </c>
      <c r="R52" s="7">
        <v>1.5</v>
      </c>
      <c r="S52" s="11"/>
      <c r="T52" s="10"/>
      <c r="U52" s="11"/>
      <c r="V52" s="10"/>
      <c r="W52" s="11"/>
      <c r="X52" s="10"/>
      <c r="Y52" s="7"/>
      <c r="Z52" s="11">
        <v>30</v>
      </c>
      <c r="AA52" s="10" t="s">
        <v>53</v>
      </c>
      <c r="AB52" s="11"/>
      <c r="AC52" s="10"/>
      <c r="AD52" s="11"/>
      <c r="AE52" s="10"/>
      <c r="AF52" s="11"/>
      <c r="AG52" s="10"/>
      <c r="AH52" s="7">
        <v>3</v>
      </c>
      <c r="AI52" s="7">
        <f t="shared" ref="AI52:AI87" si="51">Y52+AH52</f>
        <v>3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ref="AZ52:AZ87" si="52">AP52+AY52</f>
        <v>0</v>
      </c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ref="BQ52:BQ87" si="53">BG52+BP52</f>
        <v>0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ref="CH52:CH87" si="54">BX52+CG52</f>
        <v>0</v>
      </c>
    </row>
    <row r="53" spans="1:86" x14ac:dyDescent="0.25">
      <c r="A53" s="13">
        <v>8</v>
      </c>
      <c r="B53" s="13">
        <v>1</v>
      </c>
      <c r="C53" s="13"/>
      <c r="D53" s="6" t="s">
        <v>112</v>
      </c>
      <c r="E53" s="3" t="s">
        <v>113</v>
      </c>
      <c r="F53" s="6">
        <f t="shared" si="39"/>
        <v>0</v>
      </c>
      <c r="G53" s="6">
        <f t="shared" si="40"/>
        <v>1</v>
      </c>
      <c r="H53" s="6">
        <f t="shared" si="41"/>
        <v>30</v>
      </c>
      <c r="I53" s="6">
        <f t="shared" si="42"/>
        <v>0</v>
      </c>
      <c r="J53" s="6">
        <f t="shared" si="43"/>
        <v>0</v>
      </c>
      <c r="K53" s="6">
        <f t="shared" si="44"/>
        <v>0</v>
      </c>
      <c r="L53" s="6">
        <f t="shared" si="45"/>
        <v>30</v>
      </c>
      <c r="M53" s="6">
        <f t="shared" si="46"/>
        <v>0</v>
      </c>
      <c r="N53" s="6">
        <f t="shared" si="47"/>
        <v>0</v>
      </c>
      <c r="O53" s="6">
        <f t="shared" si="48"/>
        <v>0</v>
      </c>
      <c r="P53" s="7">
        <f t="shared" si="49"/>
        <v>3</v>
      </c>
      <c r="Q53" s="7">
        <f t="shared" si="50"/>
        <v>3</v>
      </c>
      <c r="R53" s="7">
        <v>1.5</v>
      </c>
      <c r="S53" s="11"/>
      <c r="T53" s="10"/>
      <c r="U53" s="11"/>
      <c r="V53" s="10"/>
      <c r="W53" s="11"/>
      <c r="X53" s="10"/>
      <c r="Y53" s="7"/>
      <c r="Z53" s="11">
        <v>30</v>
      </c>
      <c r="AA53" s="10" t="s">
        <v>53</v>
      </c>
      <c r="AB53" s="11"/>
      <c r="AC53" s="10"/>
      <c r="AD53" s="11"/>
      <c r="AE53" s="10"/>
      <c r="AF53" s="11"/>
      <c r="AG53" s="10"/>
      <c r="AH53" s="7">
        <v>3</v>
      </c>
      <c r="AI53" s="7">
        <f t="shared" si="51"/>
        <v>3</v>
      </c>
      <c r="AJ53" s="11"/>
      <c r="AK53" s="10"/>
      <c r="AL53" s="11"/>
      <c r="AM53" s="10"/>
      <c r="AN53" s="11"/>
      <c r="AO53" s="10"/>
      <c r="AP53" s="7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52"/>
        <v>0</v>
      </c>
      <c r="BA53" s="11"/>
      <c r="BB53" s="10"/>
      <c r="BC53" s="11"/>
      <c r="BD53" s="10"/>
      <c r="BE53" s="11"/>
      <c r="BF53" s="10"/>
      <c r="BG53" s="7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53"/>
        <v>0</v>
      </c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54"/>
        <v>0</v>
      </c>
    </row>
    <row r="54" spans="1:86" x14ac:dyDescent="0.25">
      <c r="A54" s="13">
        <v>1</v>
      </c>
      <c r="B54" s="13">
        <v>3</v>
      </c>
      <c r="C54" s="13"/>
      <c r="D54" s="6" t="s">
        <v>114</v>
      </c>
      <c r="E54" s="3" t="s">
        <v>115</v>
      </c>
      <c r="F54" s="6">
        <f t="shared" si="39"/>
        <v>0</v>
      </c>
      <c r="G54" s="6">
        <f t="shared" si="40"/>
        <v>1</v>
      </c>
      <c r="H54" s="6">
        <f t="shared" si="41"/>
        <v>15</v>
      </c>
      <c r="I54" s="6">
        <f t="shared" si="42"/>
        <v>15</v>
      </c>
      <c r="J54" s="6">
        <f t="shared" si="43"/>
        <v>0</v>
      </c>
      <c r="K54" s="6">
        <f t="shared" si="44"/>
        <v>0</v>
      </c>
      <c r="L54" s="6">
        <f t="shared" si="45"/>
        <v>0</v>
      </c>
      <c r="M54" s="6">
        <f t="shared" si="46"/>
        <v>0</v>
      </c>
      <c r="N54" s="6">
        <f t="shared" si="47"/>
        <v>0</v>
      </c>
      <c r="O54" s="6">
        <f t="shared" si="48"/>
        <v>0</v>
      </c>
      <c r="P54" s="7">
        <f t="shared" si="49"/>
        <v>1</v>
      </c>
      <c r="Q54" s="7">
        <f t="shared" si="50"/>
        <v>0</v>
      </c>
      <c r="R54" s="7">
        <v>0.6</v>
      </c>
      <c r="S54" s="11">
        <v>15</v>
      </c>
      <c r="T54" s="10" t="s">
        <v>53</v>
      </c>
      <c r="U54" s="11"/>
      <c r="V54" s="10"/>
      <c r="W54" s="11"/>
      <c r="X54" s="10"/>
      <c r="Y54" s="7">
        <v>1</v>
      </c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51"/>
        <v>1</v>
      </c>
      <c r="AJ54" s="11"/>
      <c r="AK54" s="10"/>
      <c r="AL54" s="11"/>
      <c r="AM54" s="10"/>
      <c r="AN54" s="11"/>
      <c r="AO54" s="10"/>
      <c r="AP54" s="7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52"/>
        <v>0</v>
      </c>
      <c r="BA54" s="11"/>
      <c r="BB54" s="10"/>
      <c r="BC54" s="11"/>
      <c r="BD54" s="10"/>
      <c r="BE54" s="11"/>
      <c r="BF54" s="10"/>
      <c r="BG54" s="7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53"/>
        <v>0</v>
      </c>
      <c r="BR54" s="11"/>
      <c r="BS54" s="10"/>
      <c r="BT54" s="11"/>
      <c r="BU54" s="10"/>
      <c r="BV54" s="11"/>
      <c r="BW54" s="10"/>
      <c r="BX54" s="7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54"/>
        <v>0</v>
      </c>
    </row>
    <row r="55" spans="1:86" x14ac:dyDescent="0.25">
      <c r="A55" s="13">
        <v>1</v>
      </c>
      <c r="B55" s="13">
        <v>3</v>
      </c>
      <c r="C55" s="13"/>
      <c r="D55" s="6" t="s">
        <v>116</v>
      </c>
      <c r="E55" s="3" t="s">
        <v>117</v>
      </c>
      <c r="F55" s="6">
        <f t="shared" si="39"/>
        <v>0</v>
      </c>
      <c r="G55" s="6">
        <f t="shared" si="40"/>
        <v>1</v>
      </c>
      <c r="H55" s="6">
        <f t="shared" si="41"/>
        <v>15</v>
      </c>
      <c r="I55" s="6">
        <f t="shared" si="42"/>
        <v>15</v>
      </c>
      <c r="J55" s="6">
        <f t="shared" si="43"/>
        <v>0</v>
      </c>
      <c r="K55" s="6">
        <f t="shared" si="44"/>
        <v>0</v>
      </c>
      <c r="L55" s="6">
        <f t="shared" si="45"/>
        <v>0</v>
      </c>
      <c r="M55" s="6">
        <f t="shared" si="46"/>
        <v>0</v>
      </c>
      <c r="N55" s="6">
        <f t="shared" si="47"/>
        <v>0</v>
      </c>
      <c r="O55" s="6">
        <f t="shared" si="48"/>
        <v>0</v>
      </c>
      <c r="P55" s="7">
        <f t="shared" si="49"/>
        <v>1</v>
      </c>
      <c r="Q55" s="7">
        <f t="shared" si="50"/>
        <v>0</v>
      </c>
      <c r="R55" s="7">
        <v>0.6</v>
      </c>
      <c r="S55" s="11">
        <v>15</v>
      </c>
      <c r="T55" s="10" t="s">
        <v>53</v>
      </c>
      <c r="U55" s="11"/>
      <c r="V55" s="10"/>
      <c r="W55" s="11"/>
      <c r="X55" s="10"/>
      <c r="Y55" s="7">
        <v>1</v>
      </c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51"/>
        <v>1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52"/>
        <v>0</v>
      </c>
      <c r="BA55" s="11"/>
      <c r="BB55" s="10"/>
      <c r="BC55" s="11"/>
      <c r="BD55" s="10"/>
      <c r="BE55" s="11"/>
      <c r="BF55" s="10"/>
      <c r="BG55" s="7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53"/>
        <v>0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4"/>
        <v>0</v>
      </c>
    </row>
    <row r="56" spans="1:86" x14ac:dyDescent="0.25">
      <c r="A56" s="13">
        <v>1</v>
      </c>
      <c r="B56" s="13">
        <v>3</v>
      </c>
      <c r="C56" s="13"/>
      <c r="D56" s="6" t="s">
        <v>118</v>
      </c>
      <c r="E56" s="3" t="s">
        <v>119</v>
      </c>
      <c r="F56" s="6">
        <f t="shared" si="39"/>
        <v>0</v>
      </c>
      <c r="G56" s="6">
        <f t="shared" si="40"/>
        <v>1</v>
      </c>
      <c r="H56" s="6">
        <f t="shared" si="41"/>
        <v>15</v>
      </c>
      <c r="I56" s="6">
        <f t="shared" si="42"/>
        <v>15</v>
      </c>
      <c r="J56" s="6">
        <f t="shared" si="43"/>
        <v>0</v>
      </c>
      <c r="K56" s="6">
        <f t="shared" si="44"/>
        <v>0</v>
      </c>
      <c r="L56" s="6">
        <f t="shared" si="45"/>
        <v>0</v>
      </c>
      <c r="M56" s="6">
        <f t="shared" si="46"/>
        <v>0</v>
      </c>
      <c r="N56" s="6">
        <f t="shared" si="47"/>
        <v>0</v>
      </c>
      <c r="O56" s="6">
        <f t="shared" si="48"/>
        <v>0</v>
      </c>
      <c r="P56" s="7">
        <f t="shared" si="49"/>
        <v>1</v>
      </c>
      <c r="Q56" s="7">
        <f t="shared" si="50"/>
        <v>0</v>
      </c>
      <c r="R56" s="7">
        <v>0.6</v>
      </c>
      <c r="S56" s="11">
        <v>15</v>
      </c>
      <c r="T56" s="10" t="s">
        <v>53</v>
      </c>
      <c r="U56" s="11"/>
      <c r="V56" s="10"/>
      <c r="W56" s="11"/>
      <c r="X56" s="10"/>
      <c r="Y56" s="7">
        <v>1</v>
      </c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1"/>
        <v>1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/>
      <c r="BB56" s="10"/>
      <c r="BC56" s="11"/>
      <c r="BD56" s="10"/>
      <c r="BE56" s="11"/>
      <c r="BF56" s="10"/>
      <c r="BG56" s="7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3"/>
        <v>0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13">
        <v>1</v>
      </c>
      <c r="B57" s="13">
        <v>3</v>
      </c>
      <c r="C57" s="13"/>
      <c r="D57" s="6" t="s">
        <v>120</v>
      </c>
      <c r="E57" s="3" t="s">
        <v>121</v>
      </c>
      <c r="F57" s="6">
        <f t="shared" si="39"/>
        <v>0</v>
      </c>
      <c r="G57" s="6">
        <f t="shared" si="40"/>
        <v>1</v>
      </c>
      <c r="H57" s="6">
        <f t="shared" si="41"/>
        <v>15</v>
      </c>
      <c r="I57" s="6">
        <f t="shared" si="42"/>
        <v>15</v>
      </c>
      <c r="J57" s="6">
        <f t="shared" si="43"/>
        <v>0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1</v>
      </c>
      <c r="Q57" s="7">
        <f t="shared" si="50"/>
        <v>0</v>
      </c>
      <c r="R57" s="7">
        <v>0.6</v>
      </c>
      <c r="S57" s="11">
        <v>15</v>
      </c>
      <c r="T57" s="10" t="s">
        <v>53</v>
      </c>
      <c r="U57" s="11"/>
      <c r="V57" s="10"/>
      <c r="W57" s="11"/>
      <c r="X57" s="10"/>
      <c r="Y57" s="7">
        <v>1</v>
      </c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1"/>
        <v>1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2"/>
        <v>0</v>
      </c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3"/>
        <v>0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13">
        <v>1</v>
      </c>
      <c r="B58" s="13">
        <v>3</v>
      </c>
      <c r="C58" s="13"/>
      <c r="D58" s="6" t="s">
        <v>122</v>
      </c>
      <c r="E58" s="3" t="s">
        <v>123</v>
      </c>
      <c r="F58" s="6">
        <f t="shared" si="39"/>
        <v>0</v>
      </c>
      <c r="G58" s="6">
        <f t="shared" si="40"/>
        <v>1</v>
      </c>
      <c r="H58" s="6">
        <f t="shared" si="41"/>
        <v>15</v>
      </c>
      <c r="I58" s="6">
        <f t="shared" si="42"/>
        <v>15</v>
      </c>
      <c r="J58" s="6">
        <f t="shared" si="43"/>
        <v>0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1</v>
      </c>
      <c r="Q58" s="7">
        <f t="shared" si="50"/>
        <v>0</v>
      </c>
      <c r="R58" s="7">
        <v>0.67</v>
      </c>
      <c r="S58" s="11">
        <v>15</v>
      </c>
      <c r="T58" s="10" t="s">
        <v>53</v>
      </c>
      <c r="U58" s="11"/>
      <c r="V58" s="10"/>
      <c r="W58" s="11"/>
      <c r="X58" s="10"/>
      <c r="Y58" s="7">
        <v>1</v>
      </c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1"/>
        <v>1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2"/>
        <v>0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3"/>
        <v>0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13">
        <v>1</v>
      </c>
      <c r="B59" s="13">
        <v>3</v>
      </c>
      <c r="C59" s="13"/>
      <c r="D59" s="6" t="s">
        <v>124</v>
      </c>
      <c r="E59" s="3" t="s">
        <v>125</v>
      </c>
      <c r="F59" s="6">
        <f t="shared" si="39"/>
        <v>0</v>
      </c>
      <c r="G59" s="6">
        <f t="shared" si="40"/>
        <v>1</v>
      </c>
      <c r="H59" s="6">
        <f t="shared" si="41"/>
        <v>15</v>
      </c>
      <c r="I59" s="6">
        <f t="shared" si="42"/>
        <v>15</v>
      </c>
      <c r="J59" s="6">
        <f t="shared" si="43"/>
        <v>0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1</v>
      </c>
      <c r="Q59" s="7">
        <f t="shared" si="50"/>
        <v>0</v>
      </c>
      <c r="R59" s="7">
        <v>0.6</v>
      </c>
      <c r="S59" s="11">
        <v>15</v>
      </c>
      <c r="T59" s="10" t="s">
        <v>53</v>
      </c>
      <c r="U59" s="11"/>
      <c r="V59" s="10"/>
      <c r="W59" s="11"/>
      <c r="X59" s="10"/>
      <c r="Y59" s="7">
        <v>1</v>
      </c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1"/>
        <v>1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2"/>
        <v>0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3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13">
        <v>2</v>
      </c>
      <c r="B60" s="13">
        <v>1</v>
      </c>
      <c r="C60" s="13"/>
      <c r="D60" s="6" t="s">
        <v>247</v>
      </c>
      <c r="E60" s="3" t="s">
        <v>248</v>
      </c>
      <c r="F60" s="6">
        <f t="shared" si="39"/>
        <v>0</v>
      </c>
      <c r="G60" s="6">
        <f t="shared" si="40"/>
        <v>2</v>
      </c>
      <c r="H60" s="6">
        <f t="shared" si="41"/>
        <v>30</v>
      </c>
      <c r="I60" s="6">
        <f t="shared" si="42"/>
        <v>15</v>
      </c>
      <c r="J60" s="6">
        <f t="shared" si="43"/>
        <v>15</v>
      </c>
      <c r="K60" s="6">
        <f t="shared" si="44"/>
        <v>0</v>
      </c>
      <c r="L60" s="6">
        <f t="shared" si="45"/>
        <v>0</v>
      </c>
      <c r="M60" s="6">
        <f t="shared" si="46"/>
        <v>0</v>
      </c>
      <c r="N60" s="6">
        <f t="shared" si="47"/>
        <v>0</v>
      </c>
      <c r="O60" s="6">
        <f t="shared" si="48"/>
        <v>0</v>
      </c>
      <c r="P60" s="7">
        <f t="shared" si="49"/>
        <v>2</v>
      </c>
      <c r="Q60" s="7">
        <f t="shared" si="50"/>
        <v>0</v>
      </c>
      <c r="R60" s="7">
        <v>1.2</v>
      </c>
      <c r="S60" s="11">
        <v>15</v>
      </c>
      <c r="T60" s="10" t="s">
        <v>53</v>
      </c>
      <c r="U60" s="11">
        <v>15</v>
      </c>
      <c r="V60" s="10" t="s">
        <v>53</v>
      </c>
      <c r="W60" s="11"/>
      <c r="X60" s="10"/>
      <c r="Y60" s="7">
        <v>2</v>
      </c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1"/>
        <v>2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2"/>
        <v>0</v>
      </c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3"/>
        <v>0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13">
        <v>2</v>
      </c>
      <c r="B61" s="13">
        <v>1</v>
      </c>
      <c r="C61" s="13"/>
      <c r="D61" s="6" t="s">
        <v>249</v>
      </c>
      <c r="E61" s="3" t="s">
        <v>250</v>
      </c>
      <c r="F61" s="6">
        <f t="shared" si="39"/>
        <v>0</v>
      </c>
      <c r="G61" s="6">
        <f t="shared" si="40"/>
        <v>2</v>
      </c>
      <c r="H61" s="6">
        <f t="shared" si="41"/>
        <v>30</v>
      </c>
      <c r="I61" s="6">
        <f t="shared" si="42"/>
        <v>15</v>
      </c>
      <c r="J61" s="6">
        <f t="shared" si="43"/>
        <v>15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2</v>
      </c>
      <c r="Q61" s="7">
        <f t="shared" si="50"/>
        <v>0</v>
      </c>
      <c r="R61" s="7">
        <v>1.2</v>
      </c>
      <c r="S61" s="11">
        <v>15</v>
      </c>
      <c r="T61" s="10" t="s">
        <v>53</v>
      </c>
      <c r="U61" s="11">
        <v>15</v>
      </c>
      <c r="V61" s="10" t="s">
        <v>53</v>
      </c>
      <c r="W61" s="11"/>
      <c r="X61" s="10"/>
      <c r="Y61" s="7">
        <v>2</v>
      </c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1"/>
        <v>2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2"/>
        <v>0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3"/>
        <v>0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13">
        <v>2</v>
      </c>
      <c r="B62" s="13">
        <v>1</v>
      </c>
      <c r="C62" s="13"/>
      <c r="D62" s="6" t="s">
        <v>251</v>
      </c>
      <c r="E62" s="3" t="s">
        <v>252</v>
      </c>
      <c r="F62" s="6">
        <f t="shared" si="39"/>
        <v>0</v>
      </c>
      <c r="G62" s="6">
        <f t="shared" si="40"/>
        <v>2</v>
      </c>
      <c r="H62" s="6">
        <f t="shared" si="41"/>
        <v>30</v>
      </c>
      <c r="I62" s="6">
        <f t="shared" si="42"/>
        <v>15</v>
      </c>
      <c r="J62" s="6">
        <f t="shared" si="43"/>
        <v>15</v>
      </c>
      <c r="K62" s="6">
        <f t="shared" si="44"/>
        <v>0</v>
      </c>
      <c r="L62" s="6">
        <f t="shared" si="45"/>
        <v>0</v>
      </c>
      <c r="M62" s="6">
        <f t="shared" si="46"/>
        <v>0</v>
      </c>
      <c r="N62" s="6">
        <f t="shared" si="47"/>
        <v>0</v>
      </c>
      <c r="O62" s="6">
        <f t="shared" si="48"/>
        <v>0</v>
      </c>
      <c r="P62" s="7">
        <f t="shared" si="49"/>
        <v>2</v>
      </c>
      <c r="Q62" s="7">
        <f t="shared" si="50"/>
        <v>0</v>
      </c>
      <c r="R62" s="7">
        <v>1.2</v>
      </c>
      <c r="S62" s="11">
        <v>15</v>
      </c>
      <c r="T62" s="10" t="s">
        <v>53</v>
      </c>
      <c r="U62" s="11">
        <v>15</v>
      </c>
      <c r="V62" s="10" t="s">
        <v>53</v>
      </c>
      <c r="W62" s="11"/>
      <c r="X62" s="10"/>
      <c r="Y62" s="7">
        <v>2</v>
      </c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1"/>
        <v>2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3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13">
        <v>2</v>
      </c>
      <c r="B63" s="13">
        <v>1</v>
      </c>
      <c r="C63" s="13"/>
      <c r="D63" s="6" t="s">
        <v>253</v>
      </c>
      <c r="E63" s="3" t="s">
        <v>254</v>
      </c>
      <c r="F63" s="6">
        <f t="shared" si="39"/>
        <v>0</v>
      </c>
      <c r="G63" s="6">
        <f t="shared" si="40"/>
        <v>2</v>
      </c>
      <c r="H63" s="6">
        <f t="shared" si="41"/>
        <v>30</v>
      </c>
      <c r="I63" s="6">
        <f t="shared" si="42"/>
        <v>15</v>
      </c>
      <c r="J63" s="6">
        <f t="shared" si="43"/>
        <v>15</v>
      </c>
      <c r="K63" s="6">
        <f t="shared" si="44"/>
        <v>0</v>
      </c>
      <c r="L63" s="6">
        <f t="shared" si="45"/>
        <v>0</v>
      </c>
      <c r="M63" s="6">
        <f t="shared" si="46"/>
        <v>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0</v>
      </c>
      <c r="R63" s="7">
        <v>1.2</v>
      </c>
      <c r="S63" s="11">
        <v>15</v>
      </c>
      <c r="T63" s="10" t="s">
        <v>53</v>
      </c>
      <c r="U63" s="11">
        <v>15</v>
      </c>
      <c r="V63" s="10" t="s">
        <v>53</v>
      </c>
      <c r="W63" s="11"/>
      <c r="X63" s="10"/>
      <c r="Y63" s="7">
        <v>2</v>
      </c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1"/>
        <v>2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3"/>
        <v>0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13">
        <v>2</v>
      </c>
      <c r="B64" s="13">
        <v>1</v>
      </c>
      <c r="C64" s="13"/>
      <c r="D64" s="6" t="s">
        <v>255</v>
      </c>
      <c r="E64" s="3" t="s">
        <v>129</v>
      </c>
      <c r="F64" s="6">
        <f t="shared" si="39"/>
        <v>0</v>
      </c>
      <c r="G64" s="6">
        <f t="shared" si="40"/>
        <v>2</v>
      </c>
      <c r="H64" s="6">
        <f t="shared" si="41"/>
        <v>30</v>
      </c>
      <c r="I64" s="6">
        <f t="shared" si="42"/>
        <v>15</v>
      </c>
      <c r="J64" s="6">
        <f t="shared" si="43"/>
        <v>15</v>
      </c>
      <c r="K64" s="6">
        <f t="shared" si="44"/>
        <v>0</v>
      </c>
      <c r="L64" s="6">
        <f t="shared" si="45"/>
        <v>0</v>
      </c>
      <c r="M64" s="6">
        <f t="shared" si="46"/>
        <v>0</v>
      </c>
      <c r="N64" s="6">
        <f t="shared" si="47"/>
        <v>0</v>
      </c>
      <c r="O64" s="6">
        <f t="shared" si="48"/>
        <v>0</v>
      </c>
      <c r="P64" s="7">
        <f t="shared" si="49"/>
        <v>2</v>
      </c>
      <c r="Q64" s="7">
        <f t="shared" si="50"/>
        <v>0</v>
      </c>
      <c r="R64" s="7">
        <v>1.2</v>
      </c>
      <c r="S64" s="11">
        <v>15</v>
      </c>
      <c r="T64" s="10" t="s">
        <v>53</v>
      </c>
      <c r="U64" s="11">
        <v>15</v>
      </c>
      <c r="V64" s="10" t="s">
        <v>53</v>
      </c>
      <c r="W64" s="11"/>
      <c r="X64" s="10"/>
      <c r="Y64" s="7">
        <v>2</v>
      </c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1"/>
        <v>2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/>
      <c r="BB64" s="10"/>
      <c r="BC64" s="11"/>
      <c r="BD64" s="10"/>
      <c r="BE64" s="11"/>
      <c r="BF64" s="10"/>
      <c r="BG64" s="7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3"/>
        <v>0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13">
        <v>2</v>
      </c>
      <c r="B65" s="13">
        <v>1</v>
      </c>
      <c r="C65" s="13"/>
      <c r="D65" s="6" t="s">
        <v>256</v>
      </c>
      <c r="E65" s="3" t="s">
        <v>165</v>
      </c>
      <c r="F65" s="6">
        <f t="shared" si="39"/>
        <v>0</v>
      </c>
      <c r="G65" s="6">
        <f t="shared" si="40"/>
        <v>2</v>
      </c>
      <c r="H65" s="6">
        <f t="shared" si="41"/>
        <v>30</v>
      </c>
      <c r="I65" s="6">
        <f t="shared" si="42"/>
        <v>15</v>
      </c>
      <c r="J65" s="6">
        <f t="shared" si="43"/>
        <v>15</v>
      </c>
      <c r="K65" s="6">
        <f t="shared" si="44"/>
        <v>0</v>
      </c>
      <c r="L65" s="6">
        <f t="shared" si="45"/>
        <v>0</v>
      </c>
      <c r="M65" s="6">
        <f t="shared" si="46"/>
        <v>0</v>
      </c>
      <c r="N65" s="6">
        <f t="shared" si="47"/>
        <v>0</v>
      </c>
      <c r="O65" s="6">
        <f t="shared" si="48"/>
        <v>0</v>
      </c>
      <c r="P65" s="7">
        <f t="shared" si="49"/>
        <v>2</v>
      </c>
      <c r="Q65" s="7">
        <f t="shared" si="50"/>
        <v>0</v>
      </c>
      <c r="R65" s="7">
        <v>0</v>
      </c>
      <c r="S65" s="11">
        <v>15</v>
      </c>
      <c r="T65" s="10" t="s">
        <v>53</v>
      </c>
      <c r="U65" s="11">
        <v>15</v>
      </c>
      <c r="V65" s="10" t="s">
        <v>53</v>
      </c>
      <c r="W65" s="11"/>
      <c r="X65" s="10"/>
      <c r="Y65" s="7">
        <v>2</v>
      </c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1"/>
        <v>2</v>
      </c>
      <c r="AJ65" s="11"/>
      <c r="AK65" s="10"/>
      <c r="AL65" s="11"/>
      <c r="AM65" s="10"/>
      <c r="AN65" s="11"/>
      <c r="AO65" s="10"/>
      <c r="AP65" s="7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2"/>
        <v>0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3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4"/>
        <v>0</v>
      </c>
    </row>
    <row r="66" spans="1:86" x14ac:dyDescent="0.25">
      <c r="A66" s="13">
        <v>3</v>
      </c>
      <c r="B66" s="13">
        <v>1</v>
      </c>
      <c r="C66" s="13"/>
      <c r="D66" s="6" t="s">
        <v>257</v>
      </c>
      <c r="E66" s="3" t="s">
        <v>258</v>
      </c>
      <c r="F66" s="6">
        <f t="shared" si="39"/>
        <v>0</v>
      </c>
      <c r="G66" s="6">
        <f t="shared" si="40"/>
        <v>2</v>
      </c>
      <c r="H66" s="6">
        <f t="shared" si="41"/>
        <v>30</v>
      </c>
      <c r="I66" s="6">
        <f t="shared" si="42"/>
        <v>15</v>
      </c>
      <c r="J66" s="6">
        <f t="shared" si="43"/>
        <v>15</v>
      </c>
      <c r="K66" s="6">
        <f t="shared" si="44"/>
        <v>0</v>
      </c>
      <c r="L66" s="6">
        <f t="shared" si="45"/>
        <v>0</v>
      </c>
      <c r="M66" s="6">
        <f t="shared" si="46"/>
        <v>0</v>
      </c>
      <c r="N66" s="6">
        <f t="shared" si="47"/>
        <v>0</v>
      </c>
      <c r="O66" s="6">
        <f t="shared" si="48"/>
        <v>0</v>
      </c>
      <c r="P66" s="7">
        <f t="shared" si="49"/>
        <v>2</v>
      </c>
      <c r="Q66" s="7">
        <f t="shared" si="50"/>
        <v>0</v>
      </c>
      <c r="R66" s="7">
        <v>1.2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1"/>
        <v>0</v>
      </c>
      <c r="AJ66" s="11">
        <v>15</v>
      </c>
      <c r="AK66" s="10" t="s">
        <v>53</v>
      </c>
      <c r="AL66" s="11">
        <v>15</v>
      </c>
      <c r="AM66" s="10" t="s">
        <v>53</v>
      </c>
      <c r="AN66" s="11"/>
      <c r="AO66" s="10"/>
      <c r="AP66" s="7">
        <v>2</v>
      </c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2"/>
        <v>2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3"/>
        <v>0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4"/>
        <v>0</v>
      </c>
    </row>
    <row r="67" spans="1:86" x14ac:dyDescent="0.25">
      <c r="A67" s="13">
        <v>3</v>
      </c>
      <c r="B67" s="13">
        <v>1</v>
      </c>
      <c r="C67" s="13"/>
      <c r="D67" s="6" t="s">
        <v>259</v>
      </c>
      <c r="E67" s="3" t="s">
        <v>260</v>
      </c>
      <c r="F67" s="6">
        <f t="shared" si="39"/>
        <v>0</v>
      </c>
      <c r="G67" s="6">
        <f t="shared" si="40"/>
        <v>2</v>
      </c>
      <c r="H67" s="6">
        <f t="shared" si="41"/>
        <v>30</v>
      </c>
      <c r="I67" s="6">
        <f t="shared" si="42"/>
        <v>15</v>
      </c>
      <c r="J67" s="6">
        <f t="shared" si="43"/>
        <v>15</v>
      </c>
      <c r="K67" s="6">
        <f t="shared" si="44"/>
        <v>0</v>
      </c>
      <c r="L67" s="6">
        <f t="shared" si="45"/>
        <v>0</v>
      </c>
      <c r="M67" s="6">
        <f t="shared" si="46"/>
        <v>0</v>
      </c>
      <c r="N67" s="6">
        <f t="shared" si="47"/>
        <v>0</v>
      </c>
      <c r="O67" s="6">
        <f t="shared" si="48"/>
        <v>0</v>
      </c>
      <c r="P67" s="7">
        <f t="shared" si="49"/>
        <v>2</v>
      </c>
      <c r="Q67" s="7">
        <f t="shared" si="50"/>
        <v>0</v>
      </c>
      <c r="R67" s="7">
        <v>1.2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1"/>
        <v>0</v>
      </c>
      <c r="AJ67" s="11">
        <v>15</v>
      </c>
      <c r="AK67" s="10" t="s">
        <v>53</v>
      </c>
      <c r="AL67" s="11">
        <v>15</v>
      </c>
      <c r="AM67" s="10" t="s">
        <v>53</v>
      </c>
      <c r="AN67" s="11"/>
      <c r="AO67" s="10"/>
      <c r="AP67" s="7">
        <v>2</v>
      </c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2"/>
        <v>2</v>
      </c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3"/>
        <v>0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4"/>
        <v>0</v>
      </c>
    </row>
    <row r="68" spans="1:86" x14ac:dyDescent="0.25">
      <c r="A68" s="13">
        <v>3</v>
      </c>
      <c r="B68" s="13">
        <v>1</v>
      </c>
      <c r="C68" s="13"/>
      <c r="D68" s="6" t="s">
        <v>261</v>
      </c>
      <c r="E68" s="3" t="s">
        <v>262</v>
      </c>
      <c r="F68" s="6">
        <f t="shared" si="39"/>
        <v>0</v>
      </c>
      <c r="G68" s="6">
        <f t="shared" si="40"/>
        <v>2</v>
      </c>
      <c r="H68" s="6">
        <f t="shared" si="41"/>
        <v>30</v>
      </c>
      <c r="I68" s="6">
        <f t="shared" si="42"/>
        <v>15</v>
      </c>
      <c r="J68" s="6">
        <f t="shared" si="43"/>
        <v>15</v>
      </c>
      <c r="K68" s="6">
        <f t="shared" si="44"/>
        <v>0</v>
      </c>
      <c r="L68" s="6">
        <f t="shared" si="45"/>
        <v>0</v>
      </c>
      <c r="M68" s="6">
        <f t="shared" si="46"/>
        <v>0</v>
      </c>
      <c r="N68" s="6">
        <f t="shared" si="47"/>
        <v>0</v>
      </c>
      <c r="O68" s="6">
        <f t="shared" si="48"/>
        <v>0</v>
      </c>
      <c r="P68" s="7">
        <f t="shared" si="49"/>
        <v>2</v>
      </c>
      <c r="Q68" s="7">
        <f t="shared" si="50"/>
        <v>0</v>
      </c>
      <c r="R68" s="7">
        <v>1.2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1"/>
        <v>0</v>
      </c>
      <c r="AJ68" s="11">
        <v>15</v>
      </c>
      <c r="AK68" s="10" t="s">
        <v>53</v>
      </c>
      <c r="AL68" s="11">
        <v>15</v>
      </c>
      <c r="AM68" s="10" t="s">
        <v>53</v>
      </c>
      <c r="AN68" s="11"/>
      <c r="AO68" s="10"/>
      <c r="AP68" s="7">
        <v>2</v>
      </c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2"/>
        <v>2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3"/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54"/>
        <v>0</v>
      </c>
    </row>
    <row r="69" spans="1:86" x14ac:dyDescent="0.25">
      <c r="A69" s="13">
        <v>4</v>
      </c>
      <c r="B69" s="13">
        <v>1</v>
      </c>
      <c r="C69" s="13"/>
      <c r="D69" s="6" t="s">
        <v>263</v>
      </c>
      <c r="E69" s="3" t="s">
        <v>173</v>
      </c>
      <c r="F69" s="6">
        <f t="shared" si="39"/>
        <v>0</v>
      </c>
      <c r="G69" s="6">
        <f t="shared" si="40"/>
        <v>2</v>
      </c>
      <c r="H69" s="6">
        <f t="shared" si="41"/>
        <v>30</v>
      </c>
      <c r="I69" s="6">
        <f t="shared" si="42"/>
        <v>15</v>
      </c>
      <c r="J69" s="6">
        <f t="shared" si="43"/>
        <v>15</v>
      </c>
      <c r="K69" s="6">
        <f t="shared" si="44"/>
        <v>0</v>
      </c>
      <c r="L69" s="6">
        <f t="shared" si="45"/>
        <v>0</v>
      </c>
      <c r="M69" s="6">
        <f t="shared" si="46"/>
        <v>0</v>
      </c>
      <c r="N69" s="6">
        <f t="shared" si="47"/>
        <v>0</v>
      </c>
      <c r="O69" s="6">
        <f t="shared" si="48"/>
        <v>0</v>
      </c>
      <c r="P69" s="7">
        <f t="shared" si="49"/>
        <v>2</v>
      </c>
      <c r="Q69" s="7">
        <f t="shared" si="50"/>
        <v>0</v>
      </c>
      <c r="R69" s="7">
        <v>1.2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1"/>
        <v>0</v>
      </c>
      <c r="AJ69" s="11">
        <v>15</v>
      </c>
      <c r="AK69" s="10" t="s">
        <v>53</v>
      </c>
      <c r="AL69" s="11">
        <v>15</v>
      </c>
      <c r="AM69" s="10" t="s">
        <v>53</v>
      </c>
      <c r="AN69" s="11"/>
      <c r="AO69" s="10"/>
      <c r="AP69" s="7">
        <v>2</v>
      </c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2"/>
        <v>2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3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54"/>
        <v>0</v>
      </c>
    </row>
    <row r="70" spans="1:86" x14ac:dyDescent="0.25">
      <c r="A70" s="13">
        <v>4</v>
      </c>
      <c r="B70" s="13">
        <v>1</v>
      </c>
      <c r="C70" s="13"/>
      <c r="D70" s="6" t="s">
        <v>264</v>
      </c>
      <c r="E70" s="3" t="s">
        <v>175</v>
      </c>
      <c r="F70" s="6">
        <f t="shared" si="39"/>
        <v>0</v>
      </c>
      <c r="G70" s="6">
        <f t="shared" si="40"/>
        <v>2</v>
      </c>
      <c r="H70" s="6">
        <f t="shared" si="41"/>
        <v>30</v>
      </c>
      <c r="I70" s="6">
        <f t="shared" si="42"/>
        <v>15</v>
      </c>
      <c r="J70" s="6">
        <f t="shared" si="43"/>
        <v>15</v>
      </c>
      <c r="K70" s="6">
        <f t="shared" si="44"/>
        <v>0</v>
      </c>
      <c r="L70" s="6">
        <f t="shared" si="45"/>
        <v>0</v>
      </c>
      <c r="M70" s="6">
        <f t="shared" si="46"/>
        <v>0</v>
      </c>
      <c r="N70" s="6">
        <f t="shared" si="47"/>
        <v>0</v>
      </c>
      <c r="O70" s="6">
        <f t="shared" si="48"/>
        <v>0</v>
      </c>
      <c r="P70" s="7">
        <f t="shared" si="49"/>
        <v>2</v>
      </c>
      <c r="Q70" s="7">
        <f t="shared" si="50"/>
        <v>0</v>
      </c>
      <c r="R70" s="7">
        <v>1.2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1"/>
        <v>0</v>
      </c>
      <c r="AJ70" s="11">
        <v>15</v>
      </c>
      <c r="AK70" s="10" t="s">
        <v>53</v>
      </c>
      <c r="AL70" s="11">
        <v>15</v>
      </c>
      <c r="AM70" s="10" t="s">
        <v>53</v>
      </c>
      <c r="AN70" s="11"/>
      <c r="AO70" s="10"/>
      <c r="AP70" s="7">
        <v>2</v>
      </c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2"/>
        <v>2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3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54"/>
        <v>0</v>
      </c>
    </row>
    <row r="71" spans="1:86" x14ac:dyDescent="0.25">
      <c r="A71" s="13">
        <v>4</v>
      </c>
      <c r="B71" s="13">
        <v>1</v>
      </c>
      <c r="C71" s="13"/>
      <c r="D71" s="6" t="s">
        <v>265</v>
      </c>
      <c r="E71" s="3" t="s">
        <v>177</v>
      </c>
      <c r="F71" s="6">
        <f t="shared" si="39"/>
        <v>0</v>
      </c>
      <c r="G71" s="6">
        <f t="shared" si="40"/>
        <v>2</v>
      </c>
      <c r="H71" s="6">
        <f t="shared" si="41"/>
        <v>30</v>
      </c>
      <c r="I71" s="6">
        <f t="shared" si="42"/>
        <v>15</v>
      </c>
      <c r="J71" s="6">
        <f t="shared" si="43"/>
        <v>15</v>
      </c>
      <c r="K71" s="6">
        <f t="shared" si="44"/>
        <v>0</v>
      </c>
      <c r="L71" s="6">
        <f t="shared" si="45"/>
        <v>0</v>
      </c>
      <c r="M71" s="6">
        <f t="shared" si="46"/>
        <v>0</v>
      </c>
      <c r="N71" s="6">
        <f t="shared" si="47"/>
        <v>0</v>
      </c>
      <c r="O71" s="6">
        <f t="shared" si="48"/>
        <v>0</v>
      </c>
      <c r="P71" s="7">
        <f t="shared" si="49"/>
        <v>2</v>
      </c>
      <c r="Q71" s="7">
        <f t="shared" si="50"/>
        <v>0</v>
      </c>
      <c r="R71" s="7">
        <v>1.2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1"/>
        <v>0</v>
      </c>
      <c r="AJ71" s="11">
        <v>15</v>
      </c>
      <c r="AK71" s="10" t="s">
        <v>53</v>
      </c>
      <c r="AL71" s="11">
        <v>15</v>
      </c>
      <c r="AM71" s="10" t="s">
        <v>53</v>
      </c>
      <c r="AN71" s="11"/>
      <c r="AO71" s="10"/>
      <c r="AP71" s="7">
        <v>2</v>
      </c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52"/>
        <v>2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3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54"/>
        <v>0</v>
      </c>
    </row>
    <row r="72" spans="1:86" x14ac:dyDescent="0.25">
      <c r="A72" s="13">
        <v>5</v>
      </c>
      <c r="B72" s="13">
        <v>1</v>
      </c>
      <c r="C72" s="13"/>
      <c r="D72" s="6" t="s">
        <v>266</v>
      </c>
      <c r="E72" s="3" t="s">
        <v>181</v>
      </c>
      <c r="F72" s="6">
        <f t="shared" si="39"/>
        <v>0</v>
      </c>
      <c r="G72" s="6">
        <f t="shared" si="40"/>
        <v>2</v>
      </c>
      <c r="H72" s="6">
        <f t="shared" si="41"/>
        <v>30</v>
      </c>
      <c r="I72" s="6">
        <f t="shared" si="42"/>
        <v>15</v>
      </c>
      <c r="J72" s="6">
        <f t="shared" si="43"/>
        <v>15</v>
      </c>
      <c r="K72" s="6">
        <f t="shared" si="44"/>
        <v>0</v>
      </c>
      <c r="L72" s="6">
        <f t="shared" si="45"/>
        <v>0</v>
      </c>
      <c r="M72" s="6">
        <f t="shared" si="46"/>
        <v>0</v>
      </c>
      <c r="N72" s="6">
        <f t="shared" si="47"/>
        <v>0</v>
      </c>
      <c r="O72" s="6">
        <f t="shared" si="48"/>
        <v>0</v>
      </c>
      <c r="P72" s="7">
        <f t="shared" si="49"/>
        <v>2</v>
      </c>
      <c r="Q72" s="7">
        <f t="shared" si="50"/>
        <v>0</v>
      </c>
      <c r="R72" s="7">
        <v>1.2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1"/>
        <v>0</v>
      </c>
      <c r="AJ72" s="11">
        <v>15</v>
      </c>
      <c r="AK72" s="10" t="s">
        <v>53</v>
      </c>
      <c r="AL72" s="11">
        <v>15</v>
      </c>
      <c r="AM72" s="10" t="s">
        <v>53</v>
      </c>
      <c r="AN72" s="11"/>
      <c r="AO72" s="10"/>
      <c r="AP72" s="7">
        <v>2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52"/>
        <v>2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3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54"/>
        <v>0</v>
      </c>
    </row>
    <row r="73" spans="1:86" x14ac:dyDescent="0.25">
      <c r="A73" s="13">
        <v>5</v>
      </c>
      <c r="B73" s="13">
        <v>1</v>
      </c>
      <c r="C73" s="13"/>
      <c r="D73" s="6" t="s">
        <v>267</v>
      </c>
      <c r="E73" s="3" t="s">
        <v>183</v>
      </c>
      <c r="F73" s="6">
        <f t="shared" si="39"/>
        <v>0</v>
      </c>
      <c r="G73" s="6">
        <f t="shared" si="40"/>
        <v>2</v>
      </c>
      <c r="H73" s="6">
        <f t="shared" si="41"/>
        <v>30</v>
      </c>
      <c r="I73" s="6">
        <f t="shared" si="42"/>
        <v>15</v>
      </c>
      <c r="J73" s="6">
        <f t="shared" si="43"/>
        <v>15</v>
      </c>
      <c r="K73" s="6">
        <f t="shared" si="44"/>
        <v>0</v>
      </c>
      <c r="L73" s="6">
        <f t="shared" si="45"/>
        <v>0</v>
      </c>
      <c r="M73" s="6">
        <f t="shared" si="46"/>
        <v>0</v>
      </c>
      <c r="N73" s="6">
        <f t="shared" si="47"/>
        <v>0</v>
      </c>
      <c r="O73" s="6">
        <f t="shared" si="48"/>
        <v>0</v>
      </c>
      <c r="P73" s="7">
        <f t="shared" si="49"/>
        <v>2</v>
      </c>
      <c r="Q73" s="7">
        <f t="shared" si="50"/>
        <v>0</v>
      </c>
      <c r="R73" s="7">
        <v>1.2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51"/>
        <v>0</v>
      </c>
      <c r="AJ73" s="11">
        <v>15</v>
      </c>
      <c r="AK73" s="10" t="s">
        <v>53</v>
      </c>
      <c r="AL73" s="11">
        <v>15</v>
      </c>
      <c r="AM73" s="10" t="s">
        <v>53</v>
      </c>
      <c r="AN73" s="11"/>
      <c r="AO73" s="10"/>
      <c r="AP73" s="7">
        <v>2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52"/>
        <v>2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53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54"/>
        <v>0</v>
      </c>
    </row>
    <row r="74" spans="1:86" x14ac:dyDescent="0.25">
      <c r="A74" s="13">
        <v>5</v>
      </c>
      <c r="B74" s="13">
        <v>1</v>
      </c>
      <c r="C74" s="13"/>
      <c r="D74" s="6" t="s">
        <v>268</v>
      </c>
      <c r="E74" s="3" t="s">
        <v>197</v>
      </c>
      <c r="F74" s="6">
        <f t="shared" si="39"/>
        <v>0</v>
      </c>
      <c r="G74" s="6">
        <f t="shared" si="40"/>
        <v>2</v>
      </c>
      <c r="H74" s="6">
        <f t="shared" si="41"/>
        <v>30</v>
      </c>
      <c r="I74" s="6">
        <f t="shared" si="42"/>
        <v>15</v>
      </c>
      <c r="J74" s="6">
        <f t="shared" si="43"/>
        <v>15</v>
      </c>
      <c r="K74" s="6">
        <f t="shared" si="44"/>
        <v>0</v>
      </c>
      <c r="L74" s="6">
        <f t="shared" si="45"/>
        <v>0</v>
      </c>
      <c r="M74" s="6">
        <f t="shared" si="46"/>
        <v>0</v>
      </c>
      <c r="N74" s="6">
        <f t="shared" si="47"/>
        <v>0</v>
      </c>
      <c r="O74" s="6">
        <f t="shared" si="48"/>
        <v>0</v>
      </c>
      <c r="P74" s="7">
        <f t="shared" si="49"/>
        <v>2</v>
      </c>
      <c r="Q74" s="7">
        <f t="shared" si="50"/>
        <v>0</v>
      </c>
      <c r="R74" s="7">
        <v>1.2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51"/>
        <v>0</v>
      </c>
      <c r="AJ74" s="11">
        <v>15</v>
      </c>
      <c r="AK74" s="10" t="s">
        <v>53</v>
      </c>
      <c r="AL74" s="11">
        <v>15</v>
      </c>
      <c r="AM74" s="10" t="s">
        <v>53</v>
      </c>
      <c r="AN74" s="11"/>
      <c r="AO74" s="10"/>
      <c r="AP74" s="7">
        <v>2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52"/>
        <v>2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53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54"/>
        <v>0</v>
      </c>
    </row>
    <row r="75" spans="1:86" x14ac:dyDescent="0.25">
      <c r="A75" s="13">
        <v>5</v>
      </c>
      <c r="B75" s="13">
        <v>1</v>
      </c>
      <c r="C75" s="13"/>
      <c r="D75" s="6" t="s">
        <v>269</v>
      </c>
      <c r="E75" s="3" t="s">
        <v>179</v>
      </c>
      <c r="F75" s="6">
        <f t="shared" si="39"/>
        <v>0</v>
      </c>
      <c r="G75" s="6">
        <f t="shared" si="40"/>
        <v>2</v>
      </c>
      <c r="H75" s="6">
        <f t="shared" si="41"/>
        <v>30</v>
      </c>
      <c r="I75" s="6">
        <f t="shared" si="42"/>
        <v>15</v>
      </c>
      <c r="J75" s="6">
        <f t="shared" si="43"/>
        <v>15</v>
      </c>
      <c r="K75" s="6">
        <f t="shared" si="44"/>
        <v>0</v>
      </c>
      <c r="L75" s="6">
        <f t="shared" si="45"/>
        <v>0</v>
      </c>
      <c r="M75" s="6">
        <f t="shared" si="46"/>
        <v>0</v>
      </c>
      <c r="N75" s="6">
        <f t="shared" si="47"/>
        <v>0</v>
      </c>
      <c r="O75" s="6">
        <f t="shared" si="48"/>
        <v>0</v>
      </c>
      <c r="P75" s="7">
        <f t="shared" si="49"/>
        <v>2</v>
      </c>
      <c r="Q75" s="7">
        <f t="shared" si="50"/>
        <v>0</v>
      </c>
      <c r="R75" s="7">
        <v>1.2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51"/>
        <v>0</v>
      </c>
      <c r="AJ75" s="11">
        <v>15</v>
      </c>
      <c r="AK75" s="10" t="s">
        <v>53</v>
      </c>
      <c r="AL75" s="11">
        <v>15</v>
      </c>
      <c r="AM75" s="10" t="s">
        <v>53</v>
      </c>
      <c r="AN75" s="11"/>
      <c r="AO75" s="10"/>
      <c r="AP75" s="7">
        <v>2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52"/>
        <v>2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53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54"/>
        <v>0</v>
      </c>
    </row>
    <row r="76" spans="1:86" x14ac:dyDescent="0.25">
      <c r="A76" s="13">
        <v>6</v>
      </c>
      <c r="B76" s="13">
        <v>1</v>
      </c>
      <c r="C76" s="13"/>
      <c r="D76" s="6" t="s">
        <v>270</v>
      </c>
      <c r="E76" s="3" t="s">
        <v>139</v>
      </c>
      <c r="F76" s="6">
        <f t="shared" si="39"/>
        <v>0</v>
      </c>
      <c r="G76" s="6">
        <f t="shared" si="40"/>
        <v>2</v>
      </c>
      <c r="H76" s="6">
        <f t="shared" si="41"/>
        <v>30</v>
      </c>
      <c r="I76" s="6">
        <f t="shared" si="42"/>
        <v>15</v>
      </c>
      <c r="J76" s="6">
        <f t="shared" si="43"/>
        <v>0</v>
      </c>
      <c r="K76" s="6">
        <f t="shared" si="44"/>
        <v>0</v>
      </c>
      <c r="L76" s="6">
        <f t="shared" si="45"/>
        <v>15</v>
      </c>
      <c r="M76" s="6">
        <f t="shared" si="46"/>
        <v>0</v>
      </c>
      <c r="N76" s="6">
        <f t="shared" si="47"/>
        <v>0</v>
      </c>
      <c r="O76" s="6">
        <f t="shared" si="48"/>
        <v>0</v>
      </c>
      <c r="P76" s="7">
        <f t="shared" si="49"/>
        <v>2</v>
      </c>
      <c r="Q76" s="7">
        <f t="shared" si="50"/>
        <v>1</v>
      </c>
      <c r="R76" s="7">
        <v>1.2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51"/>
        <v>0</v>
      </c>
      <c r="AJ76" s="11">
        <v>15</v>
      </c>
      <c r="AK76" s="10" t="s">
        <v>53</v>
      </c>
      <c r="AL76" s="11"/>
      <c r="AM76" s="10"/>
      <c r="AN76" s="11"/>
      <c r="AO76" s="10"/>
      <c r="AP76" s="7">
        <v>1</v>
      </c>
      <c r="AQ76" s="11">
        <v>15</v>
      </c>
      <c r="AR76" s="10" t="s">
        <v>53</v>
      </c>
      <c r="AS76" s="11"/>
      <c r="AT76" s="10"/>
      <c r="AU76" s="11"/>
      <c r="AV76" s="10"/>
      <c r="AW76" s="11"/>
      <c r="AX76" s="10"/>
      <c r="AY76" s="7">
        <v>1</v>
      </c>
      <c r="AZ76" s="7">
        <f t="shared" si="52"/>
        <v>2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53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54"/>
        <v>0</v>
      </c>
    </row>
    <row r="77" spans="1:86" x14ac:dyDescent="0.25">
      <c r="A77" s="13">
        <v>6</v>
      </c>
      <c r="B77" s="13">
        <v>1</v>
      </c>
      <c r="C77" s="13"/>
      <c r="D77" s="6" t="s">
        <v>271</v>
      </c>
      <c r="E77" s="3" t="s">
        <v>201</v>
      </c>
      <c r="F77" s="6">
        <f t="shared" si="39"/>
        <v>0</v>
      </c>
      <c r="G77" s="6">
        <f t="shared" si="40"/>
        <v>2</v>
      </c>
      <c r="H77" s="6">
        <f t="shared" si="41"/>
        <v>30</v>
      </c>
      <c r="I77" s="6">
        <f t="shared" si="42"/>
        <v>15</v>
      </c>
      <c r="J77" s="6">
        <f t="shared" si="43"/>
        <v>0</v>
      </c>
      <c r="K77" s="6">
        <f t="shared" si="44"/>
        <v>0</v>
      </c>
      <c r="L77" s="6">
        <f t="shared" si="45"/>
        <v>15</v>
      </c>
      <c r="M77" s="6">
        <f t="shared" si="46"/>
        <v>0</v>
      </c>
      <c r="N77" s="6">
        <f t="shared" si="47"/>
        <v>0</v>
      </c>
      <c r="O77" s="6">
        <f t="shared" si="48"/>
        <v>0</v>
      </c>
      <c r="P77" s="7">
        <f t="shared" si="49"/>
        <v>2</v>
      </c>
      <c r="Q77" s="7">
        <f t="shared" si="50"/>
        <v>1</v>
      </c>
      <c r="R77" s="7">
        <v>1.2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51"/>
        <v>0</v>
      </c>
      <c r="AJ77" s="11">
        <v>15</v>
      </c>
      <c r="AK77" s="10" t="s">
        <v>53</v>
      </c>
      <c r="AL77" s="11"/>
      <c r="AM77" s="10"/>
      <c r="AN77" s="11"/>
      <c r="AO77" s="10"/>
      <c r="AP77" s="7">
        <v>1</v>
      </c>
      <c r="AQ77" s="11">
        <v>15</v>
      </c>
      <c r="AR77" s="10" t="s">
        <v>53</v>
      </c>
      <c r="AS77" s="11"/>
      <c r="AT77" s="10"/>
      <c r="AU77" s="11"/>
      <c r="AV77" s="10"/>
      <c r="AW77" s="11"/>
      <c r="AX77" s="10"/>
      <c r="AY77" s="7">
        <v>1</v>
      </c>
      <c r="AZ77" s="7">
        <f t="shared" si="52"/>
        <v>2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53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54"/>
        <v>0</v>
      </c>
    </row>
    <row r="78" spans="1:86" x14ac:dyDescent="0.25">
      <c r="A78" s="13">
        <v>6</v>
      </c>
      <c r="B78" s="13">
        <v>1</v>
      </c>
      <c r="C78" s="13"/>
      <c r="D78" s="6" t="s">
        <v>272</v>
      </c>
      <c r="E78" s="3" t="s">
        <v>209</v>
      </c>
      <c r="F78" s="6">
        <f t="shared" si="39"/>
        <v>0</v>
      </c>
      <c r="G78" s="6">
        <f t="shared" si="40"/>
        <v>2</v>
      </c>
      <c r="H78" s="6">
        <f t="shared" si="41"/>
        <v>30</v>
      </c>
      <c r="I78" s="6">
        <f t="shared" si="42"/>
        <v>15</v>
      </c>
      <c r="J78" s="6">
        <f t="shared" si="43"/>
        <v>0</v>
      </c>
      <c r="K78" s="6">
        <f t="shared" si="44"/>
        <v>0</v>
      </c>
      <c r="L78" s="6">
        <f t="shared" si="45"/>
        <v>15</v>
      </c>
      <c r="M78" s="6">
        <f t="shared" si="46"/>
        <v>0</v>
      </c>
      <c r="N78" s="6">
        <f t="shared" si="47"/>
        <v>0</v>
      </c>
      <c r="O78" s="6">
        <f t="shared" si="48"/>
        <v>0</v>
      </c>
      <c r="P78" s="7">
        <f t="shared" si="49"/>
        <v>2</v>
      </c>
      <c r="Q78" s="7">
        <f t="shared" si="50"/>
        <v>1</v>
      </c>
      <c r="R78" s="7">
        <v>1.2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51"/>
        <v>0</v>
      </c>
      <c r="AJ78" s="11">
        <v>15</v>
      </c>
      <c r="AK78" s="10" t="s">
        <v>53</v>
      </c>
      <c r="AL78" s="11"/>
      <c r="AM78" s="10"/>
      <c r="AN78" s="11"/>
      <c r="AO78" s="10"/>
      <c r="AP78" s="7">
        <v>1</v>
      </c>
      <c r="AQ78" s="11">
        <v>15</v>
      </c>
      <c r="AR78" s="10" t="s">
        <v>53</v>
      </c>
      <c r="AS78" s="11"/>
      <c r="AT78" s="10"/>
      <c r="AU78" s="11"/>
      <c r="AV78" s="10"/>
      <c r="AW78" s="11"/>
      <c r="AX78" s="10"/>
      <c r="AY78" s="7">
        <v>1</v>
      </c>
      <c r="AZ78" s="7">
        <f t="shared" si="52"/>
        <v>2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53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54"/>
        <v>0</v>
      </c>
    </row>
    <row r="79" spans="1:86" x14ac:dyDescent="0.25">
      <c r="A79" s="13">
        <v>6</v>
      </c>
      <c r="B79" s="13">
        <v>1</v>
      </c>
      <c r="C79" s="13"/>
      <c r="D79" s="6" t="s">
        <v>273</v>
      </c>
      <c r="E79" s="3" t="s">
        <v>213</v>
      </c>
      <c r="F79" s="6">
        <f t="shared" si="39"/>
        <v>0</v>
      </c>
      <c r="G79" s="6">
        <f t="shared" si="40"/>
        <v>2</v>
      </c>
      <c r="H79" s="6">
        <f t="shared" si="41"/>
        <v>30</v>
      </c>
      <c r="I79" s="6">
        <f t="shared" si="42"/>
        <v>15</v>
      </c>
      <c r="J79" s="6">
        <f t="shared" si="43"/>
        <v>0</v>
      </c>
      <c r="K79" s="6">
        <f t="shared" si="44"/>
        <v>0</v>
      </c>
      <c r="L79" s="6">
        <f t="shared" si="45"/>
        <v>15</v>
      </c>
      <c r="M79" s="6">
        <f t="shared" si="46"/>
        <v>0</v>
      </c>
      <c r="N79" s="6">
        <f t="shared" si="47"/>
        <v>0</v>
      </c>
      <c r="O79" s="6">
        <f t="shared" si="48"/>
        <v>0</v>
      </c>
      <c r="P79" s="7">
        <f t="shared" si="49"/>
        <v>2</v>
      </c>
      <c r="Q79" s="7">
        <f t="shared" si="50"/>
        <v>1</v>
      </c>
      <c r="R79" s="7">
        <v>1.2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51"/>
        <v>0</v>
      </c>
      <c r="AJ79" s="11">
        <v>15</v>
      </c>
      <c r="AK79" s="10" t="s">
        <v>53</v>
      </c>
      <c r="AL79" s="11"/>
      <c r="AM79" s="10"/>
      <c r="AN79" s="11"/>
      <c r="AO79" s="10"/>
      <c r="AP79" s="7">
        <v>1</v>
      </c>
      <c r="AQ79" s="11">
        <v>15</v>
      </c>
      <c r="AR79" s="10" t="s">
        <v>53</v>
      </c>
      <c r="AS79" s="11"/>
      <c r="AT79" s="10"/>
      <c r="AU79" s="11"/>
      <c r="AV79" s="10"/>
      <c r="AW79" s="11"/>
      <c r="AX79" s="10"/>
      <c r="AY79" s="7">
        <v>1</v>
      </c>
      <c r="AZ79" s="7">
        <f t="shared" si="52"/>
        <v>2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53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54"/>
        <v>0</v>
      </c>
    </row>
    <row r="80" spans="1:86" x14ac:dyDescent="0.25">
      <c r="A80" s="13">
        <v>7</v>
      </c>
      <c r="B80" s="13">
        <v>1</v>
      </c>
      <c r="C80" s="13"/>
      <c r="D80" s="6" t="s">
        <v>274</v>
      </c>
      <c r="E80" s="3" t="s">
        <v>275</v>
      </c>
      <c r="F80" s="6">
        <f t="shared" si="39"/>
        <v>0</v>
      </c>
      <c r="G80" s="6">
        <f t="shared" si="40"/>
        <v>2</v>
      </c>
      <c r="H80" s="6">
        <f t="shared" si="41"/>
        <v>30</v>
      </c>
      <c r="I80" s="6">
        <f t="shared" si="42"/>
        <v>15</v>
      </c>
      <c r="J80" s="6">
        <f t="shared" si="43"/>
        <v>0</v>
      </c>
      <c r="K80" s="6">
        <f t="shared" si="44"/>
        <v>0</v>
      </c>
      <c r="L80" s="6">
        <f t="shared" si="45"/>
        <v>15</v>
      </c>
      <c r="M80" s="6">
        <f t="shared" si="46"/>
        <v>0</v>
      </c>
      <c r="N80" s="6">
        <f t="shared" si="47"/>
        <v>0</v>
      </c>
      <c r="O80" s="6">
        <f t="shared" si="48"/>
        <v>0</v>
      </c>
      <c r="P80" s="7">
        <f t="shared" si="49"/>
        <v>2</v>
      </c>
      <c r="Q80" s="7">
        <f t="shared" si="50"/>
        <v>1</v>
      </c>
      <c r="R80" s="7">
        <v>1.2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51"/>
        <v>0</v>
      </c>
      <c r="AJ80" s="11">
        <v>15</v>
      </c>
      <c r="AK80" s="10" t="s">
        <v>53</v>
      </c>
      <c r="AL80" s="11"/>
      <c r="AM80" s="10"/>
      <c r="AN80" s="11"/>
      <c r="AO80" s="10"/>
      <c r="AP80" s="7">
        <v>1</v>
      </c>
      <c r="AQ80" s="11">
        <v>15</v>
      </c>
      <c r="AR80" s="10" t="s">
        <v>53</v>
      </c>
      <c r="AS80" s="11"/>
      <c r="AT80" s="10"/>
      <c r="AU80" s="11"/>
      <c r="AV80" s="10"/>
      <c r="AW80" s="11"/>
      <c r="AX80" s="10"/>
      <c r="AY80" s="7">
        <v>1</v>
      </c>
      <c r="AZ80" s="7">
        <f t="shared" si="52"/>
        <v>2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53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54"/>
        <v>0</v>
      </c>
    </row>
    <row r="81" spans="1:86" x14ac:dyDescent="0.25">
      <c r="A81" s="13">
        <v>7</v>
      </c>
      <c r="B81" s="13">
        <v>1</v>
      </c>
      <c r="C81" s="13"/>
      <c r="D81" s="6" t="s">
        <v>276</v>
      </c>
      <c r="E81" s="3" t="s">
        <v>143</v>
      </c>
      <c r="F81" s="6">
        <f t="shared" si="39"/>
        <v>0</v>
      </c>
      <c r="G81" s="6">
        <f t="shared" si="40"/>
        <v>2</v>
      </c>
      <c r="H81" s="6">
        <f t="shared" si="41"/>
        <v>30</v>
      </c>
      <c r="I81" s="6">
        <f t="shared" si="42"/>
        <v>15</v>
      </c>
      <c r="J81" s="6">
        <f t="shared" si="43"/>
        <v>0</v>
      </c>
      <c r="K81" s="6">
        <f t="shared" si="44"/>
        <v>0</v>
      </c>
      <c r="L81" s="6">
        <f t="shared" si="45"/>
        <v>15</v>
      </c>
      <c r="M81" s="6">
        <f t="shared" si="46"/>
        <v>0</v>
      </c>
      <c r="N81" s="6">
        <f t="shared" si="47"/>
        <v>0</v>
      </c>
      <c r="O81" s="6">
        <f t="shared" si="48"/>
        <v>0</v>
      </c>
      <c r="P81" s="7">
        <f t="shared" si="49"/>
        <v>2</v>
      </c>
      <c r="Q81" s="7">
        <f t="shared" si="50"/>
        <v>1</v>
      </c>
      <c r="R81" s="7">
        <v>1.2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51"/>
        <v>0</v>
      </c>
      <c r="AJ81" s="11">
        <v>15</v>
      </c>
      <c r="AK81" s="10" t="s">
        <v>53</v>
      </c>
      <c r="AL81" s="11"/>
      <c r="AM81" s="10"/>
      <c r="AN81" s="11"/>
      <c r="AO81" s="10"/>
      <c r="AP81" s="7">
        <v>1</v>
      </c>
      <c r="AQ81" s="11">
        <v>15</v>
      </c>
      <c r="AR81" s="10" t="s">
        <v>53</v>
      </c>
      <c r="AS81" s="11"/>
      <c r="AT81" s="10"/>
      <c r="AU81" s="11"/>
      <c r="AV81" s="10"/>
      <c r="AW81" s="11"/>
      <c r="AX81" s="10"/>
      <c r="AY81" s="7">
        <v>1</v>
      </c>
      <c r="AZ81" s="7">
        <f t="shared" si="52"/>
        <v>2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53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54"/>
        <v>0</v>
      </c>
    </row>
    <row r="82" spans="1:86" x14ac:dyDescent="0.25">
      <c r="A82" s="13">
        <v>7</v>
      </c>
      <c r="B82" s="13">
        <v>1</v>
      </c>
      <c r="C82" s="13"/>
      <c r="D82" s="6" t="s">
        <v>277</v>
      </c>
      <c r="E82" s="3" t="s">
        <v>278</v>
      </c>
      <c r="F82" s="6">
        <f t="shared" si="39"/>
        <v>0</v>
      </c>
      <c r="G82" s="6">
        <f t="shared" si="40"/>
        <v>2</v>
      </c>
      <c r="H82" s="6">
        <f t="shared" si="41"/>
        <v>30</v>
      </c>
      <c r="I82" s="6">
        <f t="shared" si="42"/>
        <v>15</v>
      </c>
      <c r="J82" s="6">
        <f t="shared" si="43"/>
        <v>0</v>
      </c>
      <c r="K82" s="6">
        <f t="shared" si="44"/>
        <v>0</v>
      </c>
      <c r="L82" s="6">
        <f t="shared" si="45"/>
        <v>15</v>
      </c>
      <c r="M82" s="6">
        <f t="shared" si="46"/>
        <v>0</v>
      </c>
      <c r="N82" s="6">
        <f t="shared" si="47"/>
        <v>0</v>
      </c>
      <c r="O82" s="6">
        <f t="shared" si="48"/>
        <v>0</v>
      </c>
      <c r="P82" s="7">
        <f t="shared" si="49"/>
        <v>2</v>
      </c>
      <c r="Q82" s="7">
        <f t="shared" si="50"/>
        <v>1</v>
      </c>
      <c r="R82" s="7">
        <v>1.2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51"/>
        <v>0</v>
      </c>
      <c r="AJ82" s="11">
        <v>15</v>
      </c>
      <c r="AK82" s="10" t="s">
        <v>53</v>
      </c>
      <c r="AL82" s="11"/>
      <c r="AM82" s="10"/>
      <c r="AN82" s="11"/>
      <c r="AO82" s="10"/>
      <c r="AP82" s="7">
        <v>1</v>
      </c>
      <c r="AQ82" s="11">
        <v>15</v>
      </c>
      <c r="AR82" s="10" t="s">
        <v>53</v>
      </c>
      <c r="AS82" s="11"/>
      <c r="AT82" s="10"/>
      <c r="AU82" s="11"/>
      <c r="AV82" s="10"/>
      <c r="AW82" s="11"/>
      <c r="AX82" s="10"/>
      <c r="AY82" s="7">
        <v>1</v>
      </c>
      <c r="AZ82" s="7">
        <f t="shared" si="52"/>
        <v>2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53"/>
        <v>0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54"/>
        <v>0</v>
      </c>
    </row>
    <row r="83" spans="1:86" x14ac:dyDescent="0.25">
      <c r="A83" s="13">
        <v>7</v>
      </c>
      <c r="B83" s="13">
        <v>1</v>
      </c>
      <c r="C83" s="13"/>
      <c r="D83" s="6" t="s">
        <v>279</v>
      </c>
      <c r="E83" s="3" t="s">
        <v>280</v>
      </c>
      <c r="F83" s="6">
        <f t="shared" si="39"/>
        <v>0</v>
      </c>
      <c r="G83" s="6">
        <f t="shared" si="40"/>
        <v>2</v>
      </c>
      <c r="H83" s="6">
        <f t="shared" si="41"/>
        <v>30</v>
      </c>
      <c r="I83" s="6">
        <f t="shared" si="42"/>
        <v>15</v>
      </c>
      <c r="J83" s="6">
        <f t="shared" si="43"/>
        <v>0</v>
      </c>
      <c r="K83" s="6">
        <f t="shared" si="44"/>
        <v>0</v>
      </c>
      <c r="L83" s="6">
        <f t="shared" si="45"/>
        <v>15</v>
      </c>
      <c r="M83" s="6">
        <f t="shared" si="46"/>
        <v>0</v>
      </c>
      <c r="N83" s="6">
        <f t="shared" si="47"/>
        <v>0</v>
      </c>
      <c r="O83" s="6">
        <f t="shared" si="48"/>
        <v>0</v>
      </c>
      <c r="P83" s="7">
        <f t="shared" si="49"/>
        <v>2</v>
      </c>
      <c r="Q83" s="7">
        <f t="shared" si="50"/>
        <v>1</v>
      </c>
      <c r="R83" s="7">
        <v>1.2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51"/>
        <v>0</v>
      </c>
      <c r="AJ83" s="11">
        <v>15</v>
      </c>
      <c r="AK83" s="10" t="s">
        <v>53</v>
      </c>
      <c r="AL83" s="11"/>
      <c r="AM83" s="10"/>
      <c r="AN83" s="11"/>
      <c r="AO83" s="10"/>
      <c r="AP83" s="7">
        <v>1</v>
      </c>
      <c r="AQ83" s="11">
        <v>15</v>
      </c>
      <c r="AR83" s="10" t="s">
        <v>53</v>
      </c>
      <c r="AS83" s="11"/>
      <c r="AT83" s="10"/>
      <c r="AU83" s="11"/>
      <c r="AV83" s="10"/>
      <c r="AW83" s="11"/>
      <c r="AX83" s="10"/>
      <c r="AY83" s="7">
        <v>1</v>
      </c>
      <c r="AZ83" s="7">
        <f t="shared" si="52"/>
        <v>2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53"/>
        <v>0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54"/>
        <v>0</v>
      </c>
    </row>
    <row r="84" spans="1:86" x14ac:dyDescent="0.25">
      <c r="A84" s="13">
        <v>8</v>
      </c>
      <c r="B84" s="13">
        <v>1</v>
      </c>
      <c r="C84" s="13"/>
      <c r="D84" s="6" t="s">
        <v>281</v>
      </c>
      <c r="E84" s="3" t="s">
        <v>215</v>
      </c>
      <c r="F84" s="6">
        <f t="shared" si="39"/>
        <v>0</v>
      </c>
      <c r="G84" s="6">
        <f t="shared" si="40"/>
        <v>2</v>
      </c>
      <c r="H84" s="6">
        <f t="shared" si="41"/>
        <v>30</v>
      </c>
      <c r="I84" s="6">
        <f t="shared" si="42"/>
        <v>15</v>
      </c>
      <c r="J84" s="6">
        <f t="shared" si="43"/>
        <v>0</v>
      </c>
      <c r="K84" s="6">
        <f t="shared" si="44"/>
        <v>0</v>
      </c>
      <c r="L84" s="6">
        <f t="shared" si="45"/>
        <v>15</v>
      </c>
      <c r="M84" s="6">
        <f t="shared" si="46"/>
        <v>0</v>
      </c>
      <c r="N84" s="6">
        <f t="shared" si="47"/>
        <v>0</v>
      </c>
      <c r="O84" s="6">
        <f t="shared" si="48"/>
        <v>0</v>
      </c>
      <c r="P84" s="7">
        <f t="shared" si="49"/>
        <v>2</v>
      </c>
      <c r="Q84" s="7">
        <f t="shared" si="50"/>
        <v>1</v>
      </c>
      <c r="R84" s="7">
        <v>1.2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51"/>
        <v>0</v>
      </c>
      <c r="AJ84" s="11">
        <v>15</v>
      </c>
      <c r="AK84" s="10" t="s">
        <v>53</v>
      </c>
      <c r="AL84" s="11"/>
      <c r="AM84" s="10"/>
      <c r="AN84" s="11"/>
      <c r="AO84" s="10"/>
      <c r="AP84" s="7">
        <v>1</v>
      </c>
      <c r="AQ84" s="11">
        <v>15</v>
      </c>
      <c r="AR84" s="10" t="s">
        <v>53</v>
      </c>
      <c r="AS84" s="11"/>
      <c r="AT84" s="10"/>
      <c r="AU84" s="11"/>
      <c r="AV84" s="10"/>
      <c r="AW84" s="11"/>
      <c r="AX84" s="10"/>
      <c r="AY84" s="7">
        <v>1</v>
      </c>
      <c r="AZ84" s="7">
        <f t="shared" si="52"/>
        <v>2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53"/>
        <v>0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54"/>
        <v>0</v>
      </c>
    </row>
    <row r="85" spans="1:86" x14ac:dyDescent="0.25">
      <c r="A85" s="13">
        <v>8</v>
      </c>
      <c r="B85" s="13">
        <v>1</v>
      </c>
      <c r="C85" s="13"/>
      <c r="D85" s="6" t="s">
        <v>282</v>
      </c>
      <c r="E85" s="3" t="s">
        <v>217</v>
      </c>
      <c r="F85" s="6">
        <f t="shared" si="39"/>
        <v>0</v>
      </c>
      <c r="G85" s="6">
        <f t="shared" si="40"/>
        <v>2</v>
      </c>
      <c r="H85" s="6">
        <f t="shared" si="41"/>
        <v>30</v>
      </c>
      <c r="I85" s="6">
        <f t="shared" si="42"/>
        <v>15</v>
      </c>
      <c r="J85" s="6">
        <f t="shared" si="43"/>
        <v>0</v>
      </c>
      <c r="K85" s="6">
        <f t="shared" si="44"/>
        <v>0</v>
      </c>
      <c r="L85" s="6">
        <f t="shared" si="45"/>
        <v>15</v>
      </c>
      <c r="M85" s="6">
        <f t="shared" si="46"/>
        <v>0</v>
      </c>
      <c r="N85" s="6">
        <f t="shared" si="47"/>
        <v>0</v>
      </c>
      <c r="O85" s="6">
        <f t="shared" si="48"/>
        <v>0</v>
      </c>
      <c r="P85" s="7">
        <f t="shared" si="49"/>
        <v>2</v>
      </c>
      <c r="Q85" s="7">
        <f t="shared" si="50"/>
        <v>1</v>
      </c>
      <c r="R85" s="7">
        <v>1.2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51"/>
        <v>0</v>
      </c>
      <c r="AJ85" s="11">
        <v>15</v>
      </c>
      <c r="AK85" s="10" t="s">
        <v>53</v>
      </c>
      <c r="AL85" s="11"/>
      <c r="AM85" s="10"/>
      <c r="AN85" s="11"/>
      <c r="AO85" s="10"/>
      <c r="AP85" s="7">
        <v>1</v>
      </c>
      <c r="AQ85" s="11">
        <v>15</v>
      </c>
      <c r="AR85" s="10" t="s">
        <v>53</v>
      </c>
      <c r="AS85" s="11"/>
      <c r="AT85" s="10"/>
      <c r="AU85" s="11"/>
      <c r="AV85" s="10"/>
      <c r="AW85" s="11"/>
      <c r="AX85" s="10"/>
      <c r="AY85" s="7">
        <v>1</v>
      </c>
      <c r="AZ85" s="7">
        <f t="shared" si="52"/>
        <v>2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53"/>
        <v>0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54"/>
        <v>0</v>
      </c>
    </row>
    <row r="86" spans="1:86" x14ac:dyDescent="0.25">
      <c r="A86" s="13">
        <v>8</v>
      </c>
      <c r="B86" s="13">
        <v>1</v>
      </c>
      <c r="C86" s="13"/>
      <c r="D86" s="6" t="s">
        <v>283</v>
      </c>
      <c r="E86" s="3" t="s">
        <v>163</v>
      </c>
      <c r="F86" s="6">
        <f t="shared" si="39"/>
        <v>0</v>
      </c>
      <c r="G86" s="6">
        <f t="shared" si="40"/>
        <v>2</v>
      </c>
      <c r="H86" s="6">
        <f t="shared" si="41"/>
        <v>30</v>
      </c>
      <c r="I86" s="6">
        <f t="shared" si="42"/>
        <v>15</v>
      </c>
      <c r="J86" s="6">
        <f t="shared" si="43"/>
        <v>0</v>
      </c>
      <c r="K86" s="6">
        <f t="shared" si="44"/>
        <v>0</v>
      </c>
      <c r="L86" s="6">
        <f t="shared" si="45"/>
        <v>15</v>
      </c>
      <c r="M86" s="6">
        <f t="shared" si="46"/>
        <v>0</v>
      </c>
      <c r="N86" s="6">
        <f t="shared" si="47"/>
        <v>0</v>
      </c>
      <c r="O86" s="6">
        <f t="shared" si="48"/>
        <v>0</v>
      </c>
      <c r="P86" s="7">
        <f t="shared" si="49"/>
        <v>2</v>
      </c>
      <c r="Q86" s="7">
        <f t="shared" si="50"/>
        <v>1</v>
      </c>
      <c r="R86" s="7">
        <v>1.2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51"/>
        <v>0</v>
      </c>
      <c r="AJ86" s="11">
        <v>15</v>
      </c>
      <c r="AK86" s="10" t="s">
        <v>53</v>
      </c>
      <c r="AL86" s="11"/>
      <c r="AM86" s="10"/>
      <c r="AN86" s="11"/>
      <c r="AO86" s="10"/>
      <c r="AP86" s="7">
        <v>1</v>
      </c>
      <c r="AQ86" s="11">
        <v>15</v>
      </c>
      <c r="AR86" s="10" t="s">
        <v>53</v>
      </c>
      <c r="AS86" s="11"/>
      <c r="AT86" s="10"/>
      <c r="AU86" s="11"/>
      <c r="AV86" s="10"/>
      <c r="AW86" s="11"/>
      <c r="AX86" s="10"/>
      <c r="AY86" s="7">
        <v>1</v>
      </c>
      <c r="AZ86" s="7">
        <f t="shared" si="52"/>
        <v>2</v>
      </c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53"/>
        <v>0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54"/>
        <v>0</v>
      </c>
    </row>
    <row r="87" spans="1:86" x14ac:dyDescent="0.25">
      <c r="A87" s="13">
        <v>8</v>
      </c>
      <c r="B87" s="13">
        <v>1</v>
      </c>
      <c r="C87" s="13"/>
      <c r="D87" s="6" t="s">
        <v>284</v>
      </c>
      <c r="E87" s="3" t="s">
        <v>145</v>
      </c>
      <c r="F87" s="6">
        <f t="shared" si="39"/>
        <v>0</v>
      </c>
      <c r="G87" s="6">
        <f t="shared" si="40"/>
        <v>2</v>
      </c>
      <c r="H87" s="6">
        <f t="shared" si="41"/>
        <v>30</v>
      </c>
      <c r="I87" s="6">
        <f t="shared" si="42"/>
        <v>15</v>
      </c>
      <c r="J87" s="6">
        <f t="shared" si="43"/>
        <v>0</v>
      </c>
      <c r="K87" s="6">
        <f t="shared" si="44"/>
        <v>0</v>
      </c>
      <c r="L87" s="6">
        <f t="shared" si="45"/>
        <v>15</v>
      </c>
      <c r="M87" s="6">
        <f t="shared" si="46"/>
        <v>0</v>
      </c>
      <c r="N87" s="6">
        <f t="shared" si="47"/>
        <v>0</v>
      </c>
      <c r="O87" s="6">
        <f t="shared" si="48"/>
        <v>0</v>
      </c>
      <c r="P87" s="7">
        <f t="shared" si="49"/>
        <v>2</v>
      </c>
      <c r="Q87" s="7">
        <f t="shared" si="50"/>
        <v>1</v>
      </c>
      <c r="R87" s="7">
        <v>1.2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51"/>
        <v>0</v>
      </c>
      <c r="AJ87" s="11">
        <v>15</v>
      </c>
      <c r="AK87" s="10" t="s">
        <v>53</v>
      </c>
      <c r="AL87" s="11"/>
      <c r="AM87" s="10"/>
      <c r="AN87" s="11"/>
      <c r="AO87" s="10"/>
      <c r="AP87" s="7">
        <v>1</v>
      </c>
      <c r="AQ87" s="11">
        <v>15</v>
      </c>
      <c r="AR87" s="10" t="s">
        <v>53</v>
      </c>
      <c r="AS87" s="11"/>
      <c r="AT87" s="10"/>
      <c r="AU87" s="11"/>
      <c r="AV87" s="10"/>
      <c r="AW87" s="11"/>
      <c r="AX87" s="10"/>
      <c r="AY87" s="7">
        <v>1</v>
      </c>
      <c r="AZ87" s="7">
        <f t="shared" si="52"/>
        <v>2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53"/>
        <v>0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54"/>
        <v>0</v>
      </c>
    </row>
    <row r="88" spans="1:86" ht="20.100000000000001" customHeight="1" x14ac:dyDescent="0.25">
      <c r="A88" s="14" t="s">
        <v>222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4"/>
      <c r="CH88" s="15"/>
    </row>
    <row r="89" spans="1:86" x14ac:dyDescent="0.25">
      <c r="A89" s="6"/>
      <c r="B89" s="6"/>
      <c r="C89" s="6"/>
      <c r="D89" s="6" t="s">
        <v>223</v>
      </c>
      <c r="E89" s="3" t="s">
        <v>224</v>
      </c>
      <c r="F89" s="6">
        <f>COUNTIF(S89:CF89,"e")</f>
        <v>0</v>
      </c>
      <c r="G89" s="6">
        <f>COUNTIF(S89:CF89,"z")</f>
        <v>1</v>
      </c>
      <c r="H89" s="6">
        <f>SUM(I89:O89)</f>
        <v>4</v>
      </c>
      <c r="I89" s="6">
        <f>S89+AJ89+BA89+BR89</f>
        <v>0</v>
      </c>
      <c r="J89" s="6">
        <f>U89+AL89+BC89+BT89</f>
        <v>0</v>
      </c>
      <c r="K89" s="6">
        <f>W89+AN89+BE89+BV89</f>
        <v>0</v>
      </c>
      <c r="L89" s="6">
        <f>Z89+AQ89+BH89+BY89</f>
        <v>0</v>
      </c>
      <c r="M89" s="6">
        <f>AB89+AS89+BJ89+CA89</f>
        <v>0</v>
      </c>
      <c r="N89" s="6">
        <f>AD89+AU89+BL89+CC89</f>
        <v>0</v>
      </c>
      <c r="O89" s="6">
        <f>AF89+AW89+BN89+CE89</f>
        <v>4</v>
      </c>
      <c r="P89" s="7">
        <f>AI89+AZ89+BQ89+CH89</f>
        <v>4</v>
      </c>
      <c r="Q89" s="7">
        <f>AH89+AY89+BP89+CG89</f>
        <v>4</v>
      </c>
      <c r="R89" s="7">
        <v>1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>
        <v>4</v>
      </c>
      <c r="AG89" s="10" t="s">
        <v>53</v>
      </c>
      <c r="AH89" s="7">
        <v>4</v>
      </c>
      <c r="AI89" s="7">
        <f>Y89+AH89</f>
        <v>4</v>
      </c>
      <c r="AJ89" s="11"/>
      <c r="AK89" s="10"/>
      <c r="AL89" s="11"/>
      <c r="AM89" s="10"/>
      <c r="AN89" s="11"/>
      <c r="AO89" s="10"/>
      <c r="AP89" s="7"/>
      <c r="AQ89" s="11"/>
      <c r="AR89" s="10"/>
      <c r="AS89" s="11"/>
      <c r="AT89" s="10"/>
      <c r="AU89" s="11"/>
      <c r="AV89" s="10"/>
      <c r="AW89" s="11"/>
      <c r="AX89" s="10"/>
      <c r="AY89" s="7"/>
      <c r="AZ89" s="7">
        <f>AP89+AY89</f>
        <v>0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>BG89+BP89</f>
        <v>0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>BX89+CG89</f>
        <v>0</v>
      </c>
    </row>
    <row r="90" spans="1:86" ht="16.05" customHeight="1" x14ac:dyDescent="0.25">
      <c r="A90" s="6"/>
      <c r="B90" s="6"/>
      <c r="C90" s="6"/>
      <c r="D90" s="6"/>
      <c r="E90" s="6" t="s">
        <v>73</v>
      </c>
      <c r="F90" s="6">
        <f t="shared" ref="F90:AK90" si="55">SUM(F89:F89)</f>
        <v>0</v>
      </c>
      <c r="G90" s="6">
        <f t="shared" si="55"/>
        <v>1</v>
      </c>
      <c r="H90" s="6">
        <f t="shared" si="55"/>
        <v>4</v>
      </c>
      <c r="I90" s="6">
        <f t="shared" si="55"/>
        <v>0</v>
      </c>
      <c r="J90" s="6">
        <f t="shared" si="55"/>
        <v>0</v>
      </c>
      <c r="K90" s="6">
        <f t="shared" si="55"/>
        <v>0</v>
      </c>
      <c r="L90" s="6">
        <f t="shared" si="55"/>
        <v>0</v>
      </c>
      <c r="M90" s="6">
        <f t="shared" si="55"/>
        <v>0</v>
      </c>
      <c r="N90" s="6">
        <f t="shared" si="55"/>
        <v>0</v>
      </c>
      <c r="O90" s="6">
        <f t="shared" si="55"/>
        <v>4</v>
      </c>
      <c r="P90" s="7">
        <f t="shared" si="55"/>
        <v>4</v>
      </c>
      <c r="Q90" s="7">
        <f t="shared" si="55"/>
        <v>4</v>
      </c>
      <c r="R90" s="7">
        <f t="shared" si="55"/>
        <v>1</v>
      </c>
      <c r="S90" s="11">
        <f t="shared" si="55"/>
        <v>0</v>
      </c>
      <c r="T90" s="10">
        <f t="shared" si="55"/>
        <v>0</v>
      </c>
      <c r="U90" s="11">
        <f t="shared" si="55"/>
        <v>0</v>
      </c>
      <c r="V90" s="10">
        <f t="shared" si="55"/>
        <v>0</v>
      </c>
      <c r="W90" s="11">
        <f t="shared" si="55"/>
        <v>0</v>
      </c>
      <c r="X90" s="10">
        <f t="shared" si="55"/>
        <v>0</v>
      </c>
      <c r="Y90" s="7">
        <f t="shared" si="55"/>
        <v>0</v>
      </c>
      <c r="Z90" s="11">
        <f t="shared" si="55"/>
        <v>0</v>
      </c>
      <c r="AA90" s="10">
        <f t="shared" si="55"/>
        <v>0</v>
      </c>
      <c r="AB90" s="11">
        <f t="shared" si="55"/>
        <v>0</v>
      </c>
      <c r="AC90" s="10">
        <f t="shared" si="55"/>
        <v>0</v>
      </c>
      <c r="AD90" s="11">
        <f t="shared" si="55"/>
        <v>0</v>
      </c>
      <c r="AE90" s="10">
        <f t="shared" si="55"/>
        <v>0</v>
      </c>
      <c r="AF90" s="11">
        <f t="shared" si="55"/>
        <v>4</v>
      </c>
      <c r="AG90" s="10">
        <f t="shared" si="55"/>
        <v>0</v>
      </c>
      <c r="AH90" s="7">
        <f t="shared" si="55"/>
        <v>4</v>
      </c>
      <c r="AI90" s="7">
        <f t="shared" si="55"/>
        <v>4</v>
      </c>
      <c r="AJ90" s="11">
        <f t="shared" si="55"/>
        <v>0</v>
      </c>
      <c r="AK90" s="10">
        <f t="shared" si="55"/>
        <v>0</v>
      </c>
      <c r="AL90" s="11">
        <f t="shared" ref="AL90:BQ90" si="56">SUM(AL89:AL89)</f>
        <v>0</v>
      </c>
      <c r="AM90" s="10">
        <f t="shared" si="56"/>
        <v>0</v>
      </c>
      <c r="AN90" s="11">
        <f t="shared" si="56"/>
        <v>0</v>
      </c>
      <c r="AO90" s="10">
        <f t="shared" si="56"/>
        <v>0</v>
      </c>
      <c r="AP90" s="7">
        <f t="shared" si="56"/>
        <v>0</v>
      </c>
      <c r="AQ90" s="11">
        <f t="shared" si="56"/>
        <v>0</v>
      </c>
      <c r="AR90" s="10">
        <f t="shared" si="56"/>
        <v>0</v>
      </c>
      <c r="AS90" s="11">
        <f t="shared" si="56"/>
        <v>0</v>
      </c>
      <c r="AT90" s="10">
        <f t="shared" si="56"/>
        <v>0</v>
      </c>
      <c r="AU90" s="11">
        <f t="shared" si="56"/>
        <v>0</v>
      </c>
      <c r="AV90" s="10">
        <f t="shared" si="56"/>
        <v>0</v>
      </c>
      <c r="AW90" s="11">
        <f t="shared" si="56"/>
        <v>0</v>
      </c>
      <c r="AX90" s="10">
        <f t="shared" si="56"/>
        <v>0</v>
      </c>
      <c r="AY90" s="7">
        <f t="shared" si="56"/>
        <v>0</v>
      </c>
      <c r="AZ90" s="7">
        <f t="shared" si="56"/>
        <v>0</v>
      </c>
      <c r="BA90" s="11">
        <f t="shared" si="56"/>
        <v>0</v>
      </c>
      <c r="BB90" s="10">
        <f t="shared" si="56"/>
        <v>0</v>
      </c>
      <c r="BC90" s="11">
        <f t="shared" si="56"/>
        <v>0</v>
      </c>
      <c r="BD90" s="10">
        <f t="shared" si="56"/>
        <v>0</v>
      </c>
      <c r="BE90" s="11">
        <f t="shared" si="56"/>
        <v>0</v>
      </c>
      <c r="BF90" s="10">
        <f t="shared" si="56"/>
        <v>0</v>
      </c>
      <c r="BG90" s="7">
        <f t="shared" si="56"/>
        <v>0</v>
      </c>
      <c r="BH90" s="11">
        <f t="shared" si="56"/>
        <v>0</v>
      </c>
      <c r="BI90" s="10">
        <f t="shared" si="56"/>
        <v>0</v>
      </c>
      <c r="BJ90" s="11">
        <f t="shared" si="56"/>
        <v>0</v>
      </c>
      <c r="BK90" s="10">
        <f t="shared" si="56"/>
        <v>0</v>
      </c>
      <c r="BL90" s="11">
        <f t="shared" si="56"/>
        <v>0</v>
      </c>
      <c r="BM90" s="10">
        <f t="shared" si="56"/>
        <v>0</v>
      </c>
      <c r="BN90" s="11">
        <f t="shared" si="56"/>
        <v>0</v>
      </c>
      <c r="BO90" s="10">
        <f t="shared" si="56"/>
        <v>0</v>
      </c>
      <c r="BP90" s="7">
        <f t="shared" si="56"/>
        <v>0</v>
      </c>
      <c r="BQ90" s="7">
        <f t="shared" si="56"/>
        <v>0</v>
      </c>
      <c r="BR90" s="11">
        <f t="shared" ref="BR90:CH90" si="57">SUM(BR89:BR89)</f>
        <v>0</v>
      </c>
      <c r="BS90" s="10">
        <f t="shared" si="57"/>
        <v>0</v>
      </c>
      <c r="BT90" s="11">
        <f t="shared" si="57"/>
        <v>0</v>
      </c>
      <c r="BU90" s="10">
        <f t="shared" si="57"/>
        <v>0</v>
      </c>
      <c r="BV90" s="11">
        <f t="shared" si="57"/>
        <v>0</v>
      </c>
      <c r="BW90" s="10">
        <f t="shared" si="57"/>
        <v>0</v>
      </c>
      <c r="BX90" s="7">
        <f t="shared" si="57"/>
        <v>0</v>
      </c>
      <c r="BY90" s="11">
        <f t="shared" si="57"/>
        <v>0</v>
      </c>
      <c r="BZ90" s="10">
        <f t="shared" si="57"/>
        <v>0</v>
      </c>
      <c r="CA90" s="11">
        <f t="shared" si="57"/>
        <v>0</v>
      </c>
      <c r="CB90" s="10">
        <f t="shared" si="57"/>
        <v>0</v>
      </c>
      <c r="CC90" s="11">
        <f t="shared" si="57"/>
        <v>0</v>
      </c>
      <c r="CD90" s="10">
        <f t="shared" si="57"/>
        <v>0</v>
      </c>
      <c r="CE90" s="11">
        <f t="shared" si="57"/>
        <v>0</v>
      </c>
      <c r="CF90" s="10">
        <f t="shared" si="57"/>
        <v>0</v>
      </c>
      <c r="CG90" s="7">
        <f t="shared" si="57"/>
        <v>0</v>
      </c>
      <c r="CH90" s="7">
        <f t="shared" si="57"/>
        <v>0</v>
      </c>
    </row>
    <row r="91" spans="1:86" ht="20.100000000000001" customHeight="1" x14ac:dyDescent="0.25">
      <c r="A91" s="14" t="s">
        <v>225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4"/>
      <c r="CH91" s="15"/>
    </row>
    <row r="92" spans="1:86" x14ac:dyDescent="0.25">
      <c r="A92" s="6"/>
      <c r="B92" s="6"/>
      <c r="C92" s="6"/>
      <c r="D92" s="6" t="s">
        <v>226</v>
      </c>
      <c r="E92" s="3" t="s">
        <v>227</v>
      </c>
      <c r="F92" s="6">
        <f>COUNTIF(S92:CF92,"e")</f>
        <v>0</v>
      </c>
      <c r="G92" s="6">
        <f>COUNTIF(S92:CF92,"z")</f>
        <v>1</v>
      </c>
      <c r="H92" s="6">
        <f>SUM(I92:O92)</f>
        <v>2</v>
      </c>
      <c r="I92" s="6">
        <f>S92+AJ92+BA92+BR92</f>
        <v>2</v>
      </c>
      <c r="J92" s="6">
        <f>U92+AL92+BC92+BT92</f>
        <v>0</v>
      </c>
      <c r="K92" s="6">
        <f>W92+AN92+BE92+BV92</f>
        <v>0</v>
      </c>
      <c r="L92" s="6">
        <f>Z92+AQ92+BH92+BY92</f>
        <v>0</v>
      </c>
      <c r="M92" s="6">
        <f>AB92+AS92+BJ92+CA92</f>
        <v>0</v>
      </c>
      <c r="N92" s="6">
        <f>AD92+AU92+BL92+CC92</f>
        <v>0</v>
      </c>
      <c r="O92" s="6">
        <f>AF92+AW92+BN92+CE92</f>
        <v>0</v>
      </c>
      <c r="P92" s="7">
        <f>AI92+AZ92+BQ92+CH92</f>
        <v>0</v>
      </c>
      <c r="Q92" s="7">
        <f>AH92+AY92+BP92+CG92</f>
        <v>0</v>
      </c>
      <c r="R92" s="7">
        <v>0</v>
      </c>
      <c r="S92" s="11">
        <v>2</v>
      </c>
      <c r="T92" s="10" t="s">
        <v>53</v>
      </c>
      <c r="U92" s="11"/>
      <c r="V92" s="10"/>
      <c r="W92" s="11"/>
      <c r="X92" s="10"/>
      <c r="Y92" s="7">
        <v>0</v>
      </c>
      <c r="Z92" s="11"/>
      <c r="AA92" s="10"/>
      <c r="AB92" s="11"/>
      <c r="AC92" s="10"/>
      <c r="AD92" s="11"/>
      <c r="AE92" s="10"/>
      <c r="AF92" s="11"/>
      <c r="AG92" s="10"/>
      <c r="AH92" s="7"/>
      <c r="AI92" s="7">
        <f>Y92+AH92</f>
        <v>0</v>
      </c>
      <c r="AJ92" s="11"/>
      <c r="AK92" s="10"/>
      <c r="AL92" s="11"/>
      <c r="AM92" s="10"/>
      <c r="AN92" s="11"/>
      <c r="AO92" s="10"/>
      <c r="AP92" s="7"/>
      <c r="AQ92" s="11"/>
      <c r="AR92" s="10"/>
      <c r="AS92" s="11"/>
      <c r="AT92" s="10"/>
      <c r="AU92" s="11"/>
      <c r="AV92" s="10"/>
      <c r="AW92" s="11"/>
      <c r="AX92" s="10"/>
      <c r="AY92" s="7"/>
      <c r="AZ92" s="7">
        <f>AP92+AY92</f>
        <v>0</v>
      </c>
      <c r="BA92" s="11"/>
      <c r="BB92" s="10"/>
      <c r="BC92" s="11"/>
      <c r="BD92" s="10"/>
      <c r="BE92" s="11"/>
      <c r="BF92" s="10"/>
      <c r="BG92" s="7"/>
      <c r="BH92" s="11"/>
      <c r="BI92" s="10"/>
      <c r="BJ92" s="11"/>
      <c r="BK92" s="10"/>
      <c r="BL92" s="11"/>
      <c r="BM92" s="10"/>
      <c r="BN92" s="11"/>
      <c r="BO92" s="10"/>
      <c r="BP92" s="7"/>
      <c r="BQ92" s="7">
        <f>BG92+BP92</f>
        <v>0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>BX92+CG92</f>
        <v>0</v>
      </c>
    </row>
    <row r="93" spans="1:86" ht="16.05" customHeight="1" x14ac:dyDescent="0.25">
      <c r="A93" s="6"/>
      <c r="B93" s="6"/>
      <c r="C93" s="6"/>
      <c r="D93" s="6"/>
      <c r="E93" s="6" t="s">
        <v>73</v>
      </c>
      <c r="F93" s="6">
        <f t="shared" ref="F93:AK93" si="58">SUM(F92:F92)</f>
        <v>0</v>
      </c>
      <c r="G93" s="6">
        <f t="shared" si="58"/>
        <v>1</v>
      </c>
      <c r="H93" s="6">
        <f t="shared" si="58"/>
        <v>2</v>
      </c>
      <c r="I93" s="6">
        <f t="shared" si="58"/>
        <v>2</v>
      </c>
      <c r="J93" s="6">
        <f t="shared" si="58"/>
        <v>0</v>
      </c>
      <c r="K93" s="6">
        <f t="shared" si="58"/>
        <v>0</v>
      </c>
      <c r="L93" s="6">
        <f t="shared" si="58"/>
        <v>0</v>
      </c>
      <c r="M93" s="6">
        <f t="shared" si="58"/>
        <v>0</v>
      </c>
      <c r="N93" s="6">
        <f t="shared" si="58"/>
        <v>0</v>
      </c>
      <c r="O93" s="6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11">
        <f t="shared" si="58"/>
        <v>2</v>
      </c>
      <c r="T93" s="10">
        <f t="shared" si="58"/>
        <v>0</v>
      </c>
      <c r="U93" s="11">
        <f t="shared" si="58"/>
        <v>0</v>
      </c>
      <c r="V93" s="10">
        <f t="shared" si="58"/>
        <v>0</v>
      </c>
      <c r="W93" s="11">
        <f t="shared" si="58"/>
        <v>0</v>
      </c>
      <c r="X93" s="10">
        <f t="shared" si="58"/>
        <v>0</v>
      </c>
      <c r="Y93" s="7">
        <f t="shared" si="58"/>
        <v>0</v>
      </c>
      <c r="Z93" s="11">
        <f t="shared" si="58"/>
        <v>0</v>
      </c>
      <c r="AA93" s="10">
        <f t="shared" si="58"/>
        <v>0</v>
      </c>
      <c r="AB93" s="11">
        <f t="shared" si="58"/>
        <v>0</v>
      </c>
      <c r="AC93" s="10">
        <f t="shared" si="58"/>
        <v>0</v>
      </c>
      <c r="AD93" s="11">
        <f t="shared" si="58"/>
        <v>0</v>
      </c>
      <c r="AE93" s="10">
        <f t="shared" si="58"/>
        <v>0</v>
      </c>
      <c r="AF93" s="11">
        <f t="shared" si="58"/>
        <v>0</v>
      </c>
      <c r="AG93" s="10">
        <f t="shared" si="58"/>
        <v>0</v>
      </c>
      <c r="AH93" s="7">
        <f t="shared" si="58"/>
        <v>0</v>
      </c>
      <c r="AI93" s="7">
        <f t="shared" si="58"/>
        <v>0</v>
      </c>
      <c r="AJ93" s="11">
        <f t="shared" si="58"/>
        <v>0</v>
      </c>
      <c r="AK93" s="10">
        <f t="shared" si="58"/>
        <v>0</v>
      </c>
      <c r="AL93" s="11">
        <f t="shared" ref="AL93:BQ93" si="59">SUM(AL92:AL92)</f>
        <v>0</v>
      </c>
      <c r="AM93" s="10">
        <f t="shared" si="59"/>
        <v>0</v>
      </c>
      <c r="AN93" s="11">
        <f t="shared" si="59"/>
        <v>0</v>
      </c>
      <c r="AO93" s="10">
        <f t="shared" si="59"/>
        <v>0</v>
      </c>
      <c r="AP93" s="7">
        <f t="shared" si="59"/>
        <v>0</v>
      </c>
      <c r="AQ93" s="11">
        <f t="shared" si="59"/>
        <v>0</v>
      </c>
      <c r="AR93" s="10">
        <f t="shared" si="59"/>
        <v>0</v>
      </c>
      <c r="AS93" s="11">
        <f t="shared" si="59"/>
        <v>0</v>
      </c>
      <c r="AT93" s="10">
        <f t="shared" si="59"/>
        <v>0</v>
      </c>
      <c r="AU93" s="11">
        <f t="shared" si="59"/>
        <v>0</v>
      </c>
      <c r="AV93" s="10">
        <f t="shared" si="59"/>
        <v>0</v>
      </c>
      <c r="AW93" s="11">
        <f t="shared" si="59"/>
        <v>0</v>
      </c>
      <c r="AX93" s="10">
        <f t="shared" si="59"/>
        <v>0</v>
      </c>
      <c r="AY93" s="7">
        <f t="shared" si="59"/>
        <v>0</v>
      </c>
      <c r="AZ93" s="7">
        <f t="shared" si="59"/>
        <v>0</v>
      </c>
      <c r="BA93" s="11">
        <f t="shared" si="59"/>
        <v>0</v>
      </c>
      <c r="BB93" s="10">
        <f t="shared" si="59"/>
        <v>0</v>
      </c>
      <c r="BC93" s="11">
        <f t="shared" si="59"/>
        <v>0</v>
      </c>
      <c r="BD93" s="10">
        <f t="shared" si="59"/>
        <v>0</v>
      </c>
      <c r="BE93" s="11">
        <f t="shared" si="59"/>
        <v>0</v>
      </c>
      <c r="BF93" s="10">
        <f t="shared" si="59"/>
        <v>0</v>
      </c>
      <c r="BG93" s="7">
        <f t="shared" si="59"/>
        <v>0</v>
      </c>
      <c r="BH93" s="11">
        <f t="shared" si="59"/>
        <v>0</v>
      </c>
      <c r="BI93" s="10">
        <f t="shared" si="59"/>
        <v>0</v>
      </c>
      <c r="BJ93" s="11">
        <f t="shared" si="59"/>
        <v>0</v>
      </c>
      <c r="BK93" s="10">
        <f t="shared" si="59"/>
        <v>0</v>
      </c>
      <c r="BL93" s="11">
        <f t="shared" si="59"/>
        <v>0</v>
      </c>
      <c r="BM93" s="10">
        <f t="shared" si="59"/>
        <v>0</v>
      </c>
      <c r="BN93" s="11">
        <f t="shared" si="59"/>
        <v>0</v>
      </c>
      <c r="BO93" s="10">
        <f t="shared" si="59"/>
        <v>0</v>
      </c>
      <c r="BP93" s="7">
        <f t="shared" si="59"/>
        <v>0</v>
      </c>
      <c r="BQ93" s="7">
        <f t="shared" si="59"/>
        <v>0</v>
      </c>
      <c r="BR93" s="11">
        <f t="shared" ref="BR93:CH93" si="60">SUM(BR92:BR92)</f>
        <v>0</v>
      </c>
      <c r="BS93" s="10">
        <f t="shared" si="60"/>
        <v>0</v>
      </c>
      <c r="BT93" s="11">
        <f t="shared" si="60"/>
        <v>0</v>
      </c>
      <c r="BU93" s="10">
        <f t="shared" si="60"/>
        <v>0</v>
      </c>
      <c r="BV93" s="11">
        <f t="shared" si="60"/>
        <v>0</v>
      </c>
      <c r="BW93" s="10">
        <f t="shared" si="60"/>
        <v>0</v>
      </c>
      <c r="BX93" s="7">
        <f t="shared" si="60"/>
        <v>0</v>
      </c>
      <c r="BY93" s="11">
        <f t="shared" si="60"/>
        <v>0</v>
      </c>
      <c r="BZ93" s="10">
        <f t="shared" si="60"/>
        <v>0</v>
      </c>
      <c r="CA93" s="11">
        <f t="shared" si="60"/>
        <v>0</v>
      </c>
      <c r="CB93" s="10">
        <f t="shared" si="60"/>
        <v>0</v>
      </c>
      <c r="CC93" s="11">
        <f t="shared" si="60"/>
        <v>0</v>
      </c>
      <c r="CD93" s="10">
        <f t="shared" si="60"/>
        <v>0</v>
      </c>
      <c r="CE93" s="11">
        <f t="shared" si="60"/>
        <v>0</v>
      </c>
      <c r="CF93" s="10">
        <f t="shared" si="60"/>
        <v>0</v>
      </c>
      <c r="CG93" s="7">
        <f t="shared" si="60"/>
        <v>0</v>
      </c>
      <c r="CH93" s="7">
        <f t="shared" si="60"/>
        <v>0</v>
      </c>
    </row>
    <row r="94" spans="1:86" ht="20.100000000000001" customHeight="1" x14ac:dyDescent="0.25">
      <c r="A94" s="6"/>
      <c r="B94" s="6"/>
      <c r="C94" s="6"/>
      <c r="D94" s="6"/>
      <c r="E94" s="8" t="s">
        <v>228</v>
      </c>
      <c r="F94" s="6">
        <f>F27+F34+F50+F90+F93</f>
        <v>4</v>
      </c>
      <c r="G94" s="6">
        <f>G27+G34+G50+G90+G93</f>
        <v>53</v>
      </c>
      <c r="H94" s="6">
        <f t="shared" ref="H94:O94" si="61">H27+H34+H50+H93</f>
        <v>1052</v>
      </c>
      <c r="I94" s="6">
        <f t="shared" si="61"/>
        <v>582</v>
      </c>
      <c r="J94" s="6">
        <f t="shared" si="61"/>
        <v>243</v>
      </c>
      <c r="K94" s="6">
        <f t="shared" si="61"/>
        <v>45</v>
      </c>
      <c r="L94" s="6">
        <f t="shared" si="61"/>
        <v>172</v>
      </c>
      <c r="M94" s="6">
        <f t="shared" si="61"/>
        <v>10</v>
      </c>
      <c r="N94" s="6">
        <f t="shared" si="61"/>
        <v>0</v>
      </c>
      <c r="O94" s="6">
        <f t="shared" si="61"/>
        <v>0</v>
      </c>
      <c r="P94" s="7">
        <f>P27+P34+P50+P90+P93</f>
        <v>90</v>
      </c>
      <c r="Q94" s="7">
        <f>Q27+Q34+Q50+Q90+Q93</f>
        <v>36.9</v>
      </c>
      <c r="R94" s="7">
        <f>R27+R34+R50+R90+R93</f>
        <v>47.569999999999993</v>
      </c>
      <c r="S94" s="11">
        <f t="shared" ref="S94:X94" si="62">S27+S34+S50+S93</f>
        <v>242</v>
      </c>
      <c r="T94" s="10">
        <f t="shared" si="62"/>
        <v>0</v>
      </c>
      <c r="U94" s="11">
        <f t="shared" si="62"/>
        <v>50</v>
      </c>
      <c r="V94" s="10">
        <f t="shared" si="62"/>
        <v>0</v>
      </c>
      <c r="W94" s="11">
        <f t="shared" si="62"/>
        <v>0</v>
      </c>
      <c r="X94" s="10">
        <f t="shared" si="62"/>
        <v>0</v>
      </c>
      <c r="Y94" s="7">
        <f>Y27+Y34+Y50+Y90+Y93</f>
        <v>18.3</v>
      </c>
      <c r="Z94" s="11">
        <f t="shared" ref="Z94:AG94" si="63">Z27+Z34+Z50+Z93</f>
        <v>100</v>
      </c>
      <c r="AA94" s="10">
        <f t="shared" si="63"/>
        <v>0</v>
      </c>
      <c r="AB94" s="11">
        <f t="shared" si="63"/>
        <v>10</v>
      </c>
      <c r="AC94" s="10">
        <f t="shared" si="63"/>
        <v>0</v>
      </c>
      <c r="AD94" s="11">
        <f t="shared" si="63"/>
        <v>0</v>
      </c>
      <c r="AE94" s="10">
        <f t="shared" si="63"/>
        <v>0</v>
      </c>
      <c r="AF94" s="11">
        <f t="shared" si="63"/>
        <v>0</v>
      </c>
      <c r="AG94" s="10">
        <f t="shared" si="63"/>
        <v>0</v>
      </c>
      <c r="AH94" s="7">
        <f>AH27+AH34+AH50+AH90+AH93</f>
        <v>11.7</v>
      </c>
      <c r="AI94" s="7">
        <f>AI27+AI34+AI50+AI90+AI93</f>
        <v>30</v>
      </c>
      <c r="AJ94" s="11">
        <f t="shared" ref="AJ94:AO94" si="64">AJ27+AJ34+AJ50+AJ93</f>
        <v>250</v>
      </c>
      <c r="AK94" s="10">
        <f t="shared" si="64"/>
        <v>0</v>
      </c>
      <c r="AL94" s="11">
        <f t="shared" si="64"/>
        <v>148</v>
      </c>
      <c r="AM94" s="10">
        <f t="shared" si="64"/>
        <v>0</v>
      </c>
      <c r="AN94" s="11">
        <f t="shared" si="64"/>
        <v>15</v>
      </c>
      <c r="AO94" s="10">
        <f t="shared" si="64"/>
        <v>0</v>
      </c>
      <c r="AP94" s="7">
        <f>AP27+AP34+AP50+AP90+AP93</f>
        <v>25.8</v>
      </c>
      <c r="AQ94" s="11">
        <f t="shared" ref="AQ94:AX94" si="65">AQ27+AQ34+AQ50+AQ93</f>
        <v>62</v>
      </c>
      <c r="AR94" s="10">
        <f t="shared" si="65"/>
        <v>0</v>
      </c>
      <c r="AS94" s="11">
        <f t="shared" si="65"/>
        <v>0</v>
      </c>
      <c r="AT94" s="10">
        <f t="shared" si="65"/>
        <v>0</v>
      </c>
      <c r="AU94" s="11">
        <f t="shared" si="65"/>
        <v>0</v>
      </c>
      <c r="AV94" s="10">
        <f t="shared" si="65"/>
        <v>0</v>
      </c>
      <c r="AW94" s="11">
        <f t="shared" si="65"/>
        <v>0</v>
      </c>
      <c r="AX94" s="10">
        <f t="shared" si="65"/>
        <v>0</v>
      </c>
      <c r="AY94" s="7">
        <f>AY27+AY34+AY50+AY90+AY93</f>
        <v>4.2</v>
      </c>
      <c r="AZ94" s="7">
        <f>AZ27+AZ34+AZ50+AZ90+AZ93</f>
        <v>30</v>
      </c>
      <c r="BA94" s="11">
        <f t="shared" ref="BA94:BF94" si="66">BA27+BA34+BA50+BA93</f>
        <v>90</v>
      </c>
      <c r="BB94" s="10">
        <f t="shared" si="66"/>
        <v>0</v>
      </c>
      <c r="BC94" s="11">
        <f t="shared" si="66"/>
        <v>45</v>
      </c>
      <c r="BD94" s="10">
        <f t="shared" si="66"/>
        <v>0</v>
      </c>
      <c r="BE94" s="11">
        <f t="shared" si="66"/>
        <v>30</v>
      </c>
      <c r="BF94" s="10">
        <f t="shared" si="66"/>
        <v>0</v>
      </c>
      <c r="BG94" s="7">
        <f>BG27+BG34+BG50+BG90+BG93</f>
        <v>9</v>
      </c>
      <c r="BH94" s="11">
        <f t="shared" ref="BH94:BO94" si="67">BH27+BH34+BH50+BH93</f>
        <v>10</v>
      </c>
      <c r="BI94" s="10">
        <f t="shared" si="67"/>
        <v>0</v>
      </c>
      <c r="BJ94" s="11">
        <f t="shared" si="67"/>
        <v>0</v>
      </c>
      <c r="BK94" s="10">
        <f t="shared" si="67"/>
        <v>0</v>
      </c>
      <c r="BL94" s="11">
        <f t="shared" si="67"/>
        <v>0</v>
      </c>
      <c r="BM94" s="10">
        <f t="shared" si="67"/>
        <v>0</v>
      </c>
      <c r="BN94" s="11">
        <f t="shared" si="67"/>
        <v>0</v>
      </c>
      <c r="BO94" s="10">
        <f t="shared" si="67"/>
        <v>0</v>
      </c>
      <c r="BP94" s="7">
        <f>BP27+BP34+BP50+BP90+BP93</f>
        <v>21</v>
      </c>
      <c r="BQ94" s="7">
        <f>BQ27+BQ34+BQ50+BQ90+BQ93</f>
        <v>30</v>
      </c>
      <c r="BR94" s="11">
        <f t="shared" ref="BR94:BW94" si="68">BR27+BR34+BR50+BR93</f>
        <v>0</v>
      </c>
      <c r="BS94" s="10">
        <f t="shared" si="68"/>
        <v>0</v>
      </c>
      <c r="BT94" s="11">
        <f t="shared" si="68"/>
        <v>0</v>
      </c>
      <c r="BU94" s="10">
        <f t="shared" si="68"/>
        <v>0</v>
      </c>
      <c r="BV94" s="11">
        <f t="shared" si="68"/>
        <v>0</v>
      </c>
      <c r="BW94" s="10">
        <f t="shared" si="68"/>
        <v>0</v>
      </c>
      <c r="BX94" s="7">
        <f>BX27+BX34+BX50+BX90+BX93</f>
        <v>0</v>
      </c>
      <c r="BY94" s="11">
        <f t="shared" ref="BY94:CF94" si="69">BY27+BY34+BY50+BY93</f>
        <v>0</v>
      </c>
      <c r="BZ94" s="10">
        <f t="shared" si="69"/>
        <v>0</v>
      </c>
      <c r="CA94" s="11">
        <f t="shared" si="69"/>
        <v>0</v>
      </c>
      <c r="CB94" s="10">
        <f t="shared" si="69"/>
        <v>0</v>
      </c>
      <c r="CC94" s="11">
        <f t="shared" si="69"/>
        <v>0</v>
      </c>
      <c r="CD94" s="10">
        <f t="shared" si="69"/>
        <v>0</v>
      </c>
      <c r="CE94" s="11">
        <f t="shared" si="69"/>
        <v>0</v>
      </c>
      <c r="CF94" s="10">
        <f t="shared" si="69"/>
        <v>0</v>
      </c>
      <c r="CG94" s="7">
        <f>CG27+CG34+CG50+CG90+CG93</f>
        <v>0</v>
      </c>
      <c r="CH94" s="7">
        <f>CH27+CH34+CH50+CH90+CH93</f>
        <v>0</v>
      </c>
    </row>
    <row r="96" spans="1:86" x14ac:dyDescent="0.25">
      <c r="D96" s="3" t="s">
        <v>22</v>
      </c>
      <c r="E96" s="3" t="s">
        <v>229</v>
      </c>
    </row>
    <row r="97" spans="4:29" x14ac:dyDescent="0.25">
      <c r="D97" s="3" t="s">
        <v>26</v>
      </c>
      <c r="E97" s="3" t="s">
        <v>230</v>
      </c>
    </row>
    <row r="98" spans="4:29" x14ac:dyDescent="0.25">
      <c r="D98" s="12" t="s">
        <v>32</v>
      </c>
      <c r="E98" s="12"/>
    </row>
    <row r="99" spans="4:29" x14ac:dyDescent="0.25">
      <c r="D99" s="3" t="s">
        <v>34</v>
      </c>
      <c r="E99" s="3" t="s">
        <v>231</v>
      </c>
    </row>
    <row r="100" spans="4:29" x14ac:dyDescent="0.25">
      <c r="D100" s="3" t="s">
        <v>35</v>
      </c>
      <c r="E100" s="3" t="s">
        <v>232</v>
      </c>
    </row>
    <row r="101" spans="4:29" x14ac:dyDescent="0.25">
      <c r="D101" s="3" t="s">
        <v>36</v>
      </c>
      <c r="E101" s="3" t="s">
        <v>233</v>
      </c>
    </row>
    <row r="102" spans="4:29" x14ac:dyDescent="0.25">
      <c r="D102" s="12" t="s">
        <v>33</v>
      </c>
      <c r="E102" s="12"/>
      <c r="M102" s="9"/>
      <c r="U102" s="9"/>
      <c r="AC102" s="9"/>
    </row>
    <row r="103" spans="4:29" x14ac:dyDescent="0.25">
      <c r="D103" s="3" t="s">
        <v>37</v>
      </c>
      <c r="E103" s="3" t="s">
        <v>234</v>
      </c>
    </row>
    <row r="104" spans="4:29" x14ac:dyDescent="0.25">
      <c r="D104" s="3" t="s">
        <v>38</v>
      </c>
      <c r="E104" s="3" t="s">
        <v>235</v>
      </c>
    </row>
    <row r="105" spans="4:29" x14ac:dyDescent="0.25">
      <c r="D105" s="3" t="s">
        <v>39</v>
      </c>
      <c r="E105" s="3" t="s">
        <v>236</v>
      </c>
    </row>
    <row r="106" spans="4:29" x14ac:dyDescent="0.25">
      <c r="D106" s="3" t="s">
        <v>40</v>
      </c>
      <c r="E106" s="3" t="s">
        <v>237</v>
      </c>
    </row>
  </sheetData>
  <mergeCells count="104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28:CH28"/>
    <mergeCell ref="A35:CH35"/>
    <mergeCell ref="A51:CH51"/>
    <mergeCell ref="C52:C53"/>
    <mergeCell ref="A52:A53"/>
    <mergeCell ref="B52:B53"/>
    <mergeCell ref="C54:C59"/>
    <mergeCell ref="A54:A59"/>
    <mergeCell ref="B54:B59"/>
    <mergeCell ref="C60:C65"/>
    <mergeCell ref="A60:A65"/>
    <mergeCell ref="B60:B65"/>
    <mergeCell ref="C66:C68"/>
    <mergeCell ref="A66:A68"/>
    <mergeCell ref="B66:B68"/>
    <mergeCell ref="C69:C71"/>
    <mergeCell ref="A69:A71"/>
    <mergeCell ref="B69:B71"/>
    <mergeCell ref="C72:C75"/>
    <mergeCell ref="A72:A75"/>
    <mergeCell ref="B72:B75"/>
    <mergeCell ref="C76:C79"/>
    <mergeCell ref="A76:A79"/>
    <mergeCell ref="B76:B79"/>
    <mergeCell ref="A88:CH88"/>
    <mergeCell ref="A91:CH91"/>
    <mergeCell ref="D98:E98"/>
    <mergeCell ref="D102:E102"/>
    <mergeCell ref="C80:C83"/>
    <mergeCell ref="A80:A83"/>
    <mergeCell ref="B80:B83"/>
    <mergeCell ref="C84:C87"/>
    <mergeCell ref="A84:A87"/>
    <mergeCell ref="B84:B8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2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77734375" hidden="1" customWidth="1"/>
    <col min="77" max="77" width="3.5546875" hidden="1" customWidth="1"/>
    <col min="78" max="78" width="2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87</v>
      </c>
      <c r="AH8" t="s">
        <v>16</v>
      </c>
    </row>
    <row r="9" spans="1:86" x14ac:dyDescent="0.25">
      <c r="E9" t="s">
        <v>17</v>
      </c>
      <c r="F9" s="1" t="s">
        <v>18</v>
      </c>
      <c r="AH9" t="s">
        <v>385</v>
      </c>
    </row>
    <row r="11" spans="1:86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7" t="s">
        <v>46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7" t="s">
        <v>46</v>
      </c>
      <c r="AQ14" s="19" t="s">
        <v>33</v>
      </c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7" t="s">
        <v>46</v>
      </c>
      <c r="BH14" s="19" t="s">
        <v>33</v>
      </c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7" t="s">
        <v>46</v>
      </c>
      <c r="BY14" s="19" t="s">
        <v>33</v>
      </c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7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7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7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7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 t="shared" ref="H17:H26" si="0">SUM(I17:O17)</f>
        <v>10</v>
      </c>
      <c r="I17" s="6">
        <f t="shared" ref="I17:I26" si="1">S17+AJ17+BA17+BR17</f>
        <v>10</v>
      </c>
      <c r="J17" s="6">
        <f t="shared" ref="J17:J26" si="2">U17+AL17+BC17+BT17</f>
        <v>0</v>
      </c>
      <c r="K17" s="6">
        <f t="shared" ref="K17:K26" si="3">W17+AN17+BE17+BV17</f>
        <v>0</v>
      </c>
      <c r="L17" s="6">
        <f t="shared" ref="L17:L26" si="4">Z17+AQ17+BH17+BY17</f>
        <v>0</v>
      </c>
      <c r="M17" s="6">
        <f t="shared" ref="M17:M26" si="5">AB17+AS17+BJ17+CA17</f>
        <v>0</v>
      </c>
      <c r="N17" s="6">
        <f t="shared" ref="N17:N26" si="6">AD17+AU17+BL17+CC17</f>
        <v>0</v>
      </c>
      <c r="O17" s="6">
        <f t="shared" ref="O17:O26" si="7">AF17+AW17+BN17+CE17</f>
        <v>0</v>
      </c>
      <c r="P17" s="7">
        <f t="shared" ref="P17:P26" si="8">AI17+AZ17+BQ17+CH17</f>
        <v>1</v>
      </c>
      <c r="Q17" s="7">
        <f t="shared" ref="Q17:Q26" si="9">AH17+AY17+BP17+CG17</f>
        <v>0</v>
      </c>
      <c r="R17" s="7">
        <v>0.4</v>
      </c>
      <c r="S17" s="11">
        <v>10</v>
      </c>
      <c r="T17" s="10" t="s">
        <v>53</v>
      </c>
      <c r="U17" s="11"/>
      <c r="V17" s="10"/>
      <c r="W17" s="11"/>
      <c r="X17" s="10"/>
      <c r="Y17" s="7">
        <v>1</v>
      </c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6" si="10">Y17+AH17</f>
        <v>1</v>
      </c>
      <c r="AJ17" s="11"/>
      <c r="AK17" s="10"/>
      <c r="AL17" s="11"/>
      <c r="AM17" s="10"/>
      <c r="AN17" s="11"/>
      <c r="AO17" s="10"/>
      <c r="AP17" s="7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6" si="11">AP17+AY17</f>
        <v>0</v>
      </c>
      <c r="BA17" s="11"/>
      <c r="BB17" s="10"/>
      <c r="BC17" s="11"/>
      <c r="BD17" s="10"/>
      <c r="BE17" s="11"/>
      <c r="BF17" s="10"/>
      <c r="BG17" s="7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6" si="12">BG17+BP17</f>
        <v>0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6" si="13">BX17+CG17</f>
        <v>0</v>
      </c>
    </row>
    <row r="18" spans="1:86" x14ac:dyDescent="0.25">
      <c r="A18" s="6">
        <v>8</v>
      </c>
      <c r="B18" s="6">
        <v>1</v>
      </c>
      <c r="C18" s="6"/>
      <c r="D18" s="6"/>
      <c r="E18" s="3" t="s">
        <v>56</v>
      </c>
      <c r="F18" s="6">
        <f>$B$18*COUNTIF(S18:CF18,"e")</f>
        <v>0</v>
      </c>
      <c r="G18" s="6">
        <f>$B$18*COUNTIF(S18:CF18,"z")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3</v>
      </c>
      <c r="Q18" s="7">
        <f t="shared" si="9"/>
        <v>3</v>
      </c>
      <c r="R18" s="7">
        <f>$B$18*1.5</f>
        <v>1.5</v>
      </c>
      <c r="S18" s="11"/>
      <c r="T18" s="10"/>
      <c r="U18" s="11"/>
      <c r="V18" s="10"/>
      <c r="W18" s="11"/>
      <c r="X18" s="10"/>
      <c r="Y18" s="7"/>
      <c r="Z18" s="11">
        <f>$B$18*30</f>
        <v>30</v>
      </c>
      <c r="AA18" s="10" t="s">
        <v>53</v>
      </c>
      <c r="AB18" s="11"/>
      <c r="AC18" s="10"/>
      <c r="AD18" s="11"/>
      <c r="AE18" s="10"/>
      <c r="AF18" s="11"/>
      <c r="AG18" s="10"/>
      <c r="AH18" s="7">
        <f>$B$18*3</f>
        <v>3</v>
      </c>
      <c r="AI18" s="7">
        <f t="shared" si="10"/>
        <v>3</v>
      </c>
      <c r="AJ18" s="11"/>
      <c r="AK18" s="10"/>
      <c r="AL18" s="11"/>
      <c r="AM18" s="10"/>
      <c r="AN18" s="11"/>
      <c r="AO18" s="10"/>
      <c r="AP18" s="7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57</v>
      </c>
      <c r="E19" s="3" t="s">
        <v>58</v>
      </c>
      <c r="F19" s="6">
        <f>COUNTIF(S19:CF19,"e")</f>
        <v>0</v>
      </c>
      <c r="G19" s="6">
        <f>COUNTIF(S19:CF19,"z")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v>0.47</v>
      </c>
      <c r="S19" s="11">
        <v>10</v>
      </c>
      <c r="T19" s="10" t="s">
        <v>53</v>
      </c>
      <c r="U19" s="11"/>
      <c r="V19" s="10"/>
      <c r="W19" s="11"/>
      <c r="X19" s="10"/>
      <c r="Y19" s="7">
        <v>1</v>
      </c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1</v>
      </c>
      <c r="AJ19" s="11"/>
      <c r="AK19" s="10"/>
      <c r="AL19" s="11"/>
      <c r="AM19" s="10"/>
      <c r="AN19" s="11"/>
      <c r="AO19" s="10"/>
      <c r="AP19" s="7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>
        <v>1</v>
      </c>
      <c r="B20" s="6">
        <v>3</v>
      </c>
      <c r="C20" s="6"/>
      <c r="D20" s="6"/>
      <c r="E20" s="3" t="s">
        <v>59</v>
      </c>
      <c r="F20" s="6">
        <f>$B$20*COUNTIF(S20:CF20,"e")</f>
        <v>0</v>
      </c>
      <c r="G20" s="6">
        <f>$B$20*COUNTIF(S20:CF20,"z")</f>
        <v>3</v>
      </c>
      <c r="H20" s="6">
        <f t="shared" si="0"/>
        <v>45</v>
      </c>
      <c r="I20" s="6">
        <f t="shared" si="1"/>
        <v>45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3</v>
      </c>
      <c r="Q20" s="7">
        <f t="shared" si="9"/>
        <v>0</v>
      </c>
      <c r="R20" s="7">
        <f>$B$20*0.6</f>
        <v>1.7999999999999998</v>
      </c>
      <c r="S20" s="11">
        <f>$B$20*15</f>
        <v>45</v>
      </c>
      <c r="T20" s="10" t="s">
        <v>53</v>
      </c>
      <c r="U20" s="11"/>
      <c r="V20" s="10"/>
      <c r="W20" s="11"/>
      <c r="X20" s="10"/>
      <c r="Y20" s="7">
        <f>$B$20*1</f>
        <v>3</v>
      </c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3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/>
      <c r="B21" s="6"/>
      <c r="C21" s="6"/>
      <c r="D21" s="6" t="s">
        <v>61</v>
      </c>
      <c r="E21" s="3" t="s">
        <v>62</v>
      </c>
      <c r="F21" s="6">
        <f t="shared" ref="F21:F26" si="14">COUNTIF(S21:CF21,"e")</f>
        <v>1</v>
      </c>
      <c r="G21" s="6">
        <f t="shared" ref="G21:G26" si="15">COUNTIF(S21:CF21,"z")</f>
        <v>2</v>
      </c>
      <c r="H21" s="6">
        <f t="shared" si="0"/>
        <v>50</v>
      </c>
      <c r="I21" s="6">
        <f t="shared" si="1"/>
        <v>20</v>
      </c>
      <c r="J21" s="6">
        <f t="shared" si="2"/>
        <v>15</v>
      </c>
      <c r="K21" s="6">
        <f t="shared" si="3"/>
        <v>0</v>
      </c>
      <c r="L21" s="6">
        <f t="shared" si="4"/>
        <v>15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1</v>
      </c>
      <c r="R21" s="7">
        <v>2.2000000000000002</v>
      </c>
      <c r="S21" s="11">
        <v>20</v>
      </c>
      <c r="T21" s="10" t="s">
        <v>60</v>
      </c>
      <c r="U21" s="11">
        <v>15</v>
      </c>
      <c r="V21" s="10" t="s">
        <v>53</v>
      </c>
      <c r="W21" s="11"/>
      <c r="X21" s="10"/>
      <c r="Y21" s="7">
        <v>2</v>
      </c>
      <c r="Z21" s="11">
        <v>15</v>
      </c>
      <c r="AA21" s="10" t="s">
        <v>53</v>
      </c>
      <c r="AB21" s="11"/>
      <c r="AC21" s="10"/>
      <c r="AD21" s="11"/>
      <c r="AE21" s="10"/>
      <c r="AF21" s="11"/>
      <c r="AG21" s="10"/>
      <c r="AH21" s="7">
        <v>1</v>
      </c>
      <c r="AI21" s="7">
        <f t="shared" si="10"/>
        <v>3</v>
      </c>
      <c r="AJ21" s="11"/>
      <c r="AK21" s="10"/>
      <c r="AL21" s="11"/>
      <c r="AM21" s="10"/>
      <c r="AN21" s="11"/>
      <c r="AO21" s="10"/>
      <c r="AP21" s="7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/>
      <c r="BB21" s="10"/>
      <c r="BC21" s="11"/>
      <c r="BD21" s="10"/>
      <c r="BE21" s="11"/>
      <c r="BF21" s="10"/>
      <c r="BG21" s="7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63</v>
      </c>
      <c r="E22" s="3" t="s">
        <v>64</v>
      </c>
      <c r="F22" s="6">
        <f t="shared" si="14"/>
        <v>0</v>
      </c>
      <c r="G22" s="6">
        <f t="shared" si="15"/>
        <v>3</v>
      </c>
      <c r="H22" s="6">
        <f t="shared" si="0"/>
        <v>70</v>
      </c>
      <c r="I22" s="6">
        <f t="shared" si="1"/>
        <v>40</v>
      </c>
      <c r="J22" s="6">
        <f t="shared" si="2"/>
        <v>28</v>
      </c>
      <c r="K22" s="6">
        <f t="shared" si="3"/>
        <v>0</v>
      </c>
      <c r="L22" s="6">
        <f t="shared" si="4"/>
        <v>2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5</v>
      </c>
      <c r="Q22" s="7">
        <f t="shared" si="9"/>
        <v>0.2</v>
      </c>
      <c r="R22" s="7">
        <v>3.2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v>40</v>
      </c>
      <c r="AK22" s="10" t="s">
        <v>53</v>
      </c>
      <c r="AL22" s="11">
        <v>28</v>
      </c>
      <c r="AM22" s="10" t="s">
        <v>53</v>
      </c>
      <c r="AN22" s="11"/>
      <c r="AO22" s="10"/>
      <c r="AP22" s="7">
        <v>4.8</v>
      </c>
      <c r="AQ22" s="11">
        <v>2</v>
      </c>
      <c r="AR22" s="10" t="s">
        <v>53</v>
      </c>
      <c r="AS22" s="11"/>
      <c r="AT22" s="10"/>
      <c r="AU22" s="11"/>
      <c r="AV22" s="10"/>
      <c r="AW22" s="11"/>
      <c r="AX22" s="10"/>
      <c r="AY22" s="7">
        <v>0.2</v>
      </c>
      <c r="AZ22" s="7">
        <f t="shared" si="11"/>
        <v>5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65</v>
      </c>
      <c r="E23" s="3" t="s">
        <v>66</v>
      </c>
      <c r="F23" s="6">
        <f t="shared" si="14"/>
        <v>0</v>
      </c>
      <c r="G23" s="6">
        <f t="shared" si="15"/>
        <v>2</v>
      </c>
      <c r="H23" s="6">
        <f t="shared" si="0"/>
        <v>45</v>
      </c>
      <c r="I23" s="6">
        <f t="shared" si="1"/>
        <v>0</v>
      </c>
      <c r="J23" s="6">
        <f t="shared" si="2"/>
        <v>0</v>
      </c>
      <c r="K23" s="6">
        <f t="shared" si="3"/>
        <v>45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3</v>
      </c>
      <c r="Q23" s="7">
        <f t="shared" si="9"/>
        <v>0</v>
      </c>
      <c r="R23" s="7">
        <v>2.5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11">
        <v>15</v>
      </c>
      <c r="AO23" s="10" t="s">
        <v>53</v>
      </c>
      <c r="AP23" s="7">
        <v>1</v>
      </c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1</v>
      </c>
      <c r="BA23" s="11"/>
      <c r="BB23" s="10"/>
      <c r="BC23" s="11"/>
      <c r="BD23" s="10"/>
      <c r="BE23" s="11">
        <v>30</v>
      </c>
      <c r="BF23" s="10" t="s">
        <v>53</v>
      </c>
      <c r="BG23" s="7">
        <v>2</v>
      </c>
      <c r="BH23" s="11"/>
      <c r="BI23" s="10"/>
      <c r="BJ23" s="11"/>
      <c r="BK23" s="10"/>
      <c r="BL23" s="11"/>
      <c r="BM23" s="10"/>
      <c r="BN23" s="11"/>
      <c r="BO23" s="10"/>
      <c r="BP23" s="7"/>
      <c r="BQ23" s="7">
        <f t="shared" si="12"/>
        <v>2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/>
      <c r="B24" s="6"/>
      <c r="C24" s="6"/>
      <c r="D24" s="6" t="s">
        <v>67</v>
      </c>
      <c r="E24" s="3" t="s">
        <v>68</v>
      </c>
      <c r="F24" s="6">
        <f t="shared" si="14"/>
        <v>0</v>
      </c>
      <c r="G24" s="6">
        <f t="shared" si="15"/>
        <v>1</v>
      </c>
      <c r="H24" s="6">
        <f t="shared" si="0"/>
        <v>20</v>
      </c>
      <c r="I24" s="6">
        <f t="shared" si="1"/>
        <v>20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1</v>
      </c>
      <c r="Q24" s="7">
        <f t="shared" si="9"/>
        <v>0</v>
      </c>
      <c r="R24" s="7">
        <v>0.7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>
        <v>20</v>
      </c>
      <c r="BB24" s="10" t="s">
        <v>53</v>
      </c>
      <c r="BC24" s="11"/>
      <c r="BD24" s="10"/>
      <c r="BE24" s="11"/>
      <c r="BF24" s="10"/>
      <c r="BG24" s="7">
        <v>1</v>
      </c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1</v>
      </c>
      <c r="BR24" s="11"/>
      <c r="BS24" s="10"/>
      <c r="BT24" s="11"/>
      <c r="BU24" s="10"/>
      <c r="BV24" s="11"/>
      <c r="BW24" s="10"/>
      <c r="BX24" s="7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0</v>
      </c>
    </row>
    <row r="25" spans="1:86" x14ac:dyDescent="0.25">
      <c r="A25" s="6"/>
      <c r="B25" s="6"/>
      <c r="C25" s="6"/>
      <c r="D25" s="6" t="s">
        <v>69</v>
      </c>
      <c r="E25" s="3" t="s">
        <v>70</v>
      </c>
      <c r="F25" s="6">
        <f t="shared" si="14"/>
        <v>0</v>
      </c>
      <c r="G25" s="6">
        <f t="shared" si="15"/>
        <v>1</v>
      </c>
      <c r="H25" s="6">
        <f t="shared" si="0"/>
        <v>30</v>
      </c>
      <c r="I25" s="6">
        <f t="shared" si="1"/>
        <v>30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2</v>
      </c>
      <c r="Q25" s="7">
        <f t="shared" si="9"/>
        <v>0</v>
      </c>
      <c r="R25" s="7">
        <v>1.2</v>
      </c>
      <c r="S25" s="11">
        <v>30</v>
      </c>
      <c r="T25" s="10" t="s">
        <v>53</v>
      </c>
      <c r="U25" s="11"/>
      <c r="V25" s="10"/>
      <c r="W25" s="11"/>
      <c r="X25" s="10"/>
      <c r="Y25" s="7">
        <v>2</v>
      </c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2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2"/>
        <v>0</v>
      </c>
      <c r="BR25" s="11"/>
      <c r="BS25" s="10"/>
      <c r="BT25" s="11"/>
      <c r="BU25" s="10"/>
      <c r="BV25" s="11"/>
      <c r="BW25" s="10"/>
      <c r="BX25" s="7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0</v>
      </c>
    </row>
    <row r="26" spans="1:86" x14ac:dyDescent="0.25">
      <c r="A26" s="6"/>
      <c r="B26" s="6"/>
      <c r="C26" s="6"/>
      <c r="D26" s="6" t="s">
        <v>71</v>
      </c>
      <c r="E26" s="3" t="s">
        <v>72</v>
      </c>
      <c r="F26" s="6">
        <f t="shared" si="14"/>
        <v>0</v>
      </c>
      <c r="G26" s="6">
        <f t="shared" si="15"/>
        <v>2</v>
      </c>
      <c r="H26" s="6">
        <f t="shared" si="0"/>
        <v>30</v>
      </c>
      <c r="I26" s="6">
        <f t="shared" si="1"/>
        <v>20</v>
      </c>
      <c r="J26" s="6">
        <f t="shared" si="2"/>
        <v>0</v>
      </c>
      <c r="K26" s="6">
        <f t="shared" si="3"/>
        <v>0</v>
      </c>
      <c r="L26" s="6">
        <f t="shared" si="4"/>
        <v>10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7">
        <f t="shared" si="8"/>
        <v>2</v>
      </c>
      <c r="Q26" s="7">
        <f t="shared" si="9"/>
        <v>1</v>
      </c>
      <c r="R26" s="7">
        <v>1.6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0"/>
        <v>0</v>
      </c>
      <c r="AJ26" s="11"/>
      <c r="AK26" s="10"/>
      <c r="AL26" s="11"/>
      <c r="AM26" s="10"/>
      <c r="AN26" s="11"/>
      <c r="AO26" s="10"/>
      <c r="AP26" s="7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 t="shared" si="11"/>
        <v>0</v>
      </c>
      <c r="BA26" s="11">
        <v>20</v>
      </c>
      <c r="BB26" s="10" t="s">
        <v>53</v>
      </c>
      <c r="BC26" s="11"/>
      <c r="BD26" s="10"/>
      <c r="BE26" s="11"/>
      <c r="BF26" s="10"/>
      <c r="BG26" s="7">
        <v>1</v>
      </c>
      <c r="BH26" s="11">
        <v>10</v>
      </c>
      <c r="BI26" s="10" t="s">
        <v>53</v>
      </c>
      <c r="BJ26" s="11"/>
      <c r="BK26" s="10"/>
      <c r="BL26" s="11"/>
      <c r="BM26" s="10"/>
      <c r="BN26" s="11"/>
      <c r="BO26" s="10"/>
      <c r="BP26" s="7">
        <v>1</v>
      </c>
      <c r="BQ26" s="7">
        <f t="shared" si="12"/>
        <v>2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3"/>
        <v>0</v>
      </c>
    </row>
    <row r="27" spans="1:86" ht="16.05" customHeight="1" x14ac:dyDescent="0.25">
      <c r="A27" s="6"/>
      <c r="B27" s="6"/>
      <c r="C27" s="6"/>
      <c r="D27" s="6"/>
      <c r="E27" s="6" t="s">
        <v>73</v>
      </c>
      <c r="F27" s="6">
        <f t="shared" ref="F27:AK27" si="16">SUM(F17:F26)</f>
        <v>1</v>
      </c>
      <c r="G27" s="6">
        <f t="shared" si="16"/>
        <v>17</v>
      </c>
      <c r="H27" s="6">
        <f t="shared" si="16"/>
        <v>340</v>
      </c>
      <c r="I27" s="6">
        <f t="shared" si="16"/>
        <v>195</v>
      </c>
      <c r="J27" s="6">
        <f t="shared" si="16"/>
        <v>43</v>
      </c>
      <c r="K27" s="6">
        <f t="shared" si="16"/>
        <v>45</v>
      </c>
      <c r="L27" s="6">
        <f t="shared" si="16"/>
        <v>57</v>
      </c>
      <c r="M27" s="6">
        <f t="shared" si="16"/>
        <v>0</v>
      </c>
      <c r="N27" s="6">
        <f t="shared" si="16"/>
        <v>0</v>
      </c>
      <c r="O27" s="6">
        <f t="shared" si="16"/>
        <v>0</v>
      </c>
      <c r="P27" s="7">
        <f t="shared" si="16"/>
        <v>24</v>
      </c>
      <c r="Q27" s="7">
        <f t="shared" si="16"/>
        <v>5.2</v>
      </c>
      <c r="R27" s="7">
        <f t="shared" si="16"/>
        <v>15.569999999999999</v>
      </c>
      <c r="S27" s="11">
        <f t="shared" si="16"/>
        <v>115</v>
      </c>
      <c r="T27" s="10">
        <f t="shared" si="16"/>
        <v>0</v>
      </c>
      <c r="U27" s="11">
        <f t="shared" si="16"/>
        <v>15</v>
      </c>
      <c r="V27" s="10">
        <f t="shared" si="16"/>
        <v>0</v>
      </c>
      <c r="W27" s="11">
        <f t="shared" si="16"/>
        <v>0</v>
      </c>
      <c r="X27" s="10">
        <f t="shared" si="16"/>
        <v>0</v>
      </c>
      <c r="Y27" s="7">
        <f t="shared" si="16"/>
        <v>9</v>
      </c>
      <c r="Z27" s="11">
        <f t="shared" si="16"/>
        <v>45</v>
      </c>
      <c r="AA27" s="10">
        <f t="shared" si="16"/>
        <v>0</v>
      </c>
      <c r="AB27" s="11">
        <f t="shared" si="16"/>
        <v>0</v>
      </c>
      <c r="AC27" s="10">
        <f t="shared" si="16"/>
        <v>0</v>
      </c>
      <c r="AD27" s="11">
        <f t="shared" si="16"/>
        <v>0</v>
      </c>
      <c r="AE27" s="10">
        <f t="shared" si="16"/>
        <v>0</v>
      </c>
      <c r="AF27" s="11">
        <f t="shared" si="16"/>
        <v>0</v>
      </c>
      <c r="AG27" s="10">
        <f t="shared" si="16"/>
        <v>0</v>
      </c>
      <c r="AH27" s="7">
        <f t="shared" si="16"/>
        <v>4</v>
      </c>
      <c r="AI27" s="7">
        <f t="shared" si="16"/>
        <v>13</v>
      </c>
      <c r="AJ27" s="11">
        <f t="shared" si="16"/>
        <v>40</v>
      </c>
      <c r="AK27" s="10">
        <f t="shared" si="16"/>
        <v>0</v>
      </c>
      <c r="AL27" s="11">
        <f t="shared" ref="AL27:BQ27" si="17">SUM(AL17:AL26)</f>
        <v>28</v>
      </c>
      <c r="AM27" s="10">
        <f t="shared" si="17"/>
        <v>0</v>
      </c>
      <c r="AN27" s="11">
        <f t="shared" si="17"/>
        <v>15</v>
      </c>
      <c r="AO27" s="10">
        <f t="shared" si="17"/>
        <v>0</v>
      </c>
      <c r="AP27" s="7">
        <f t="shared" si="17"/>
        <v>5.8</v>
      </c>
      <c r="AQ27" s="11">
        <f t="shared" si="17"/>
        <v>2</v>
      </c>
      <c r="AR27" s="10">
        <f t="shared" si="17"/>
        <v>0</v>
      </c>
      <c r="AS27" s="11">
        <f t="shared" si="17"/>
        <v>0</v>
      </c>
      <c r="AT27" s="10">
        <f t="shared" si="17"/>
        <v>0</v>
      </c>
      <c r="AU27" s="11">
        <f t="shared" si="17"/>
        <v>0</v>
      </c>
      <c r="AV27" s="10">
        <f t="shared" si="17"/>
        <v>0</v>
      </c>
      <c r="AW27" s="11">
        <f t="shared" si="17"/>
        <v>0</v>
      </c>
      <c r="AX27" s="10">
        <f t="shared" si="17"/>
        <v>0</v>
      </c>
      <c r="AY27" s="7">
        <f t="shared" si="17"/>
        <v>0.2</v>
      </c>
      <c r="AZ27" s="7">
        <f t="shared" si="17"/>
        <v>6</v>
      </c>
      <c r="BA27" s="11">
        <f t="shared" si="17"/>
        <v>40</v>
      </c>
      <c r="BB27" s="10">
        <f t="shared" si="17"/>
        <v>0</v>
      </c>
      <c r="BC27" s="11">
        <f t="shared" si="17"/>
        <v>0</v>
      </c>
      <c r="BD27" s="10">
        <f t="shared" si="17"/>
        <v>0</v>
      </c>
      <c r="BE27" s="11">
        <f t="shared" si="17"/>
        <v>30</v>
      </c>
      <c r="BF27" s="10">
        <f t="shared" si="17"/>
        <v>0</v>
      </c>
      <c r="BG27" s="7">
        <f t="shared" si="17"/>
        <v>4</v>
      </c>
      <c r="BH27" s="11">
        <f t="shared" si="17"/>
        <v>10</v>
      </c>
      <c r="BI27" s="10">
        <f t="shared" si="17"/>
        <v>0</v>
      </c>
      <c r="BJ27" s="11">
        <f t="shared" si="17"/>
        <v>0</v>
      </c>
      <c r="BK27" s="10">
        <f t="shared" si="17"/>
        <v>0</v>
      </c>
      <c r="BL27" s="11">
        <f t="shared" si="17"/>
        <v>0</v>
      </c>
      <c r="BM27" s="10">
        <f t="shared" si="17"/>
        <v>0</v>
      </c>
      <c r="BN27" s="11">
        <f t="shared" si="17"/>
        <v>0</v>
      </c>
      <c r="BO27" s="10">
        <f t="shared" si="17"/>
        <v>0</v>
      </c>
      <c r="BP27" s="7">
        <f t="shared" si="17"/>
        <v>1</v>
      </c>
      <c r="BQ27" s="7">
        <f t="shared" si="17"/>
        <v>5</v>
      </c>
      <c r="BR27" s="11">
        <f t="shared" ref="BR27:CH27" si="18">SUM(BR17:BR26)</f>
        <v>0</v>
      </c>
      <c r="BS27" s="10">
        <f t="shared" si="18"/>
        <v>0</v>
      </c>
      <c r="BT27" s="11">
        <f t="shared" si="18"/>
        <v>0</v>
      </c>
      <c r="BU27" s="10">
        <f t="shared" si="18"/>
        <v>0</v>
      </c>
      <c r="BV27" s="11">
        <f t="shared" si="18"/>
        <v>0</v>
      </c>
      <c r="BW27" s="10">
        <f t="shared" si="18"/>
        <v>0</v>
      </c>
      <c r="BX27" s="7">
        <f t="shared" si="18"/>
        <v>0</v>
      </c>
      <c r="BY27" s="11">
        <f t="shared" si="18"/>
        <v>0</v>
      </c>
      <c r="BZ27" s="10">
        <f t="shared" si="18"/>
        <v>0</v>
      </c>
      <c r="CA27" s="11">
        <f t="shared" si="18"/>
        <v>0</v>
      </c>
      <c r="CB27" s="10">
        <f t="shared" si="18"/>
        <v>0</v>
      </c>
      <c r="CC27" s="11">
        <f t="shared" si="18"/>
        <v>0</v>
      </c>
      <c r="CD27" s="10">
        <f t="shared" si="18"/>
        <v>0</v>
      </c>
      <c r="CE27" s="11">
        <f t="shared" si="18"/>
        <v>0</v>
      </c>
      <c r="CF27" s="10">
        <f t="shared" si="18"/>
        <v>0</v>
      </c>
      <c r="CG27" s="7">
        <f t="shared" si="18"/>
        <v>0</v>
      </c>
      <c r="CH27" s="7">
        <f t="shared" si="18"/>
        <v>0</v>
      </c>
    </row>
    <row r="28" spans="1:86" ht="20.100000000000001" customHeight="1" x14ac:dyDescent="0.25">
      <c r="A28" s="14" t="s">
        <v>74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4"/>
      <c r="CH28" s="15"/>
    </row>
    <row r="29" spans="1:86" x14ac:dyDescent="0.25">
      <c r="A29" s="6"/>
      <c r="B29" s="6"/>
      <c r="C29" s="6"/>
      <c r="D29" s="6" t="s">
        <v>75</v>
      </c>
      <c r="E29" s="3" t="s">
        <v>76</v>
      </c>
      <c r="F29" s="6">
        <f>COUNTIF(S29:CF29,"e")</f>
        <v>0</v>
      </c>
      <c r="G29" s="6">
        <f>COUNTIF(S29:CF29,"z")</f>
        <v>2</v>
      </c>
      <c r="H29" s="6">
        <f>SUM(I29:O29)</f>
        <v>35</v>
      </c>
      <c r="I29" s="6">
        <f>S29+AJ29+BA29+BR29</f>
        <v>15</v>
      </c>
      <c r="J29" s="6">
        <f>U29+AL29+BC29+BT29</f>
        <v>0</v>
      </c>
      <c r="K29" s="6">
        <f>W29+AN29+BE29+BV29</f>
        <v>0</v>
      </c>
      <c r="L29" s="6">
        <f>Z29+AQ29+BH29+BY29</f>
        <v>20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1</v>
      </c>
      <c r="R29" s="7">
        <v>1.4</v>
      </c>
      <c r="S29" s="11">
        <v>15</v>
      </c>
      <c r="T29" s="10" t="s">
        <v>53</v>
      </c>
      <c r="U29" s="11"/>
      <c r="V29" s="10"/>
      <c r="W29" s="11"/>
      <c r="X29" s="10"/>
      <c r="Y29" s="7">
        <v>1</v>
      </c>
      <c r="Z29" s="11">
        <v>20</v>
      </c>
      <c r="AA29" s="10" t="s">
        <v>53</v>
      </c>
      <c r="AB29" s="11"/>
      <c r="AC29" s="10"/>
      <c r="AD29" s="11"/>
      <c r="AE29" s="10"/>
      <c r="AF29" s="11"/>
      <c r="AG29" s="10"/>
      <c r="AH29" s="7">
        <v>1</v>
      </c>
      <c r="AI29" s="7">
        <f>Y29+AH29</f>
        <v>2</v>
      </c>
      <c r="AJ29" s="11"/>
      <c r="AK29" s="10"/>
      <c r="AL29" s="11"/>
      <c r="AM29" s="10"/>
      <c r="AN29" s="11"/>
      <c r="AO29" s="10"/>
      <c r="AP29" s="7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AP29+AY29</f>
        <v>0</v>
      </c>
      <c r="BA29" s="11"/>
      <c r="BB29" s="10"/>
      <c r="BC29" s="11"/>
      <c r="BD29" s="10"/>
      <c r="BE29" s="11"/>
      <c r="BF29" s="10"/>
      <c r="BG29" s="7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BG29+BP29</f>
        <v>0</v>
      </c>
      <c r="BR29" s="11"/>
      <c r="BS29" s="10"/>
      <c r="BT29" s="11"/>
      <c r="BU29" s="10"/>
      <c r="BV29" s="11"/>
      <c r="BW29" s="10"/>
      <c r="BX29" s="7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BX29+CG29</f>
        <v>0</v>
      </c>
    </row>
    <row r="30" spans="1:86" x14ac:dyDescent="0.25">
      <c r="A30" s="6"/>
      <c r="B30" s="6"/>
      <c r="C30" s="6"/>
      <c r="D30" s="6" t="s">
        <v>77</v>
      </c>
      <c r="E30" s="3" t="s">
        <v>78</v>
      </c>
      <c r="F30" s="6">
        <f>COUNTIF(S30:CF30,"e")</f>
        <v>0</v>
      </c>
      <c r="G30" s="6">
        <f>COUNTIF(S30:CF30,"z")</f>
        <v>2</v>
      </c>
      <c r="H30" s="6">
        <f>SUM(I30:O30)</f>
        <v>35</v>
      </c>
      <c r="I30" s="6">
        <f>S30+AJ30+BA30+BR30</f>
        <v>20</v>
      </c>
      <c r="J30" s="6">
        <f>U30+AL30+BC30+BT30</f>
        <v>0</v>
      </c>
      <c r="K30" s="6">
        <f>W30+AN30+BE30+BV30</f>
        <v>0</v>
      </c>
      <c r="L30" s="6">
        <f>Z30+AQ30+BH30+BY30</f>
        <v>15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1.6</v>
      </c>
      <c r="S30" s="11">
        <v>20</v>
      </c>
      <c r="T30" s="10" t="s">
        <v>53</v>
      </c>
      <c r="U30" s="11"/>
      <c r="V30" s="10"/>
      <c r="W30" s="11"/>
      <c r="X30" s="10"/>
      <c r="Y30" s="7">
        <v>1</v>
      </c>
      <c r="Z30" s="11">
        <v>15</v>
      </c>
      <c r="AA30" s="10" t="s">
        <v>53</v>
      </c>
      <c r="AB30" s="11"/>
      <c r="AC30" s="10"/>
      <c r="AD30" s="11"/>
      <c r="AE30" s="10"/>
      <c r="AF30" s="11"/>
      <c r="AG30" s="10"/>
      <c r="AH30" s="7">
        <v>1</v>
      </c>
      <c r="AI30" s="7">
        <f>Y30+AH30</f>
        <v>2</v>
      </c>
      <c r="AJ30" s="11"/>
      <c r="AK30" s="10"/>
      <c r="AL30" s="11"/>
      <c r="AM30" s="10"/>
      <c r="AN30" s="11"/>
      <c r="AO30" s="10"/>
      <c r="AP30" s="7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>AP30+AY30</f>
        <v>0</v>
      </c>
      <c r="BA30" s="11"/>
      <c r="BB30" s="10"/>
      <c r="BC30" s="11"/>
      <c r="BD30" s="10"/>
      <c r="BE30" s="11"/>
      <c r="BF30" s="10"/>
      <c r="BG30" s="7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BG30+BP30</f>
        <v>0</v>
      </c>
      <c r="BR30" s="11"/>
      <c r="BS30" s="10"/>
      <c r="BT30" s="11"/>
      <c r="BU30" s="10"/>
      <c r="BV30" s="11"/>
      <c r="BW30" s="10"/>
      <c r="BX30" s="7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BX30+CG30</f>
        <v>0</v>
      </c>
    </row>
    <row r="31" spans="1:86" x14ac:dyDescent="0.25">
      <c r="A31" s="6"/>
      <c r="B31" s="6"/>
      <c r="C31" s="6"/>
      <c r="D31" s="6" t="s">
        <v>79</v>
      </c>
      <c r="E31" s="3" t="s">
        <v>80</v>
      </c>
      <c r="F31" s="6">
        <f>COUNTIF(S31:CF31,"e")</f>
        <v>0</v>
      </c>
      <c r="G31" s="6">
        <f>COUNTIF(S31:CF31,"z")</f>
        <v>1</v>
      </c>
      <c r="H31" s="6">
        <f>SUM(I31:O31)</f>
        <v>20</v>
      </c>
      <c r="I31" s="6">
        <f>S31+AJ31+BA31+BR31</f>
        <v>20</v>
      </c>
      <c r="J31" s="6">
        <f>U31+AL31+BC31+BT31</f>
        <v>0</v>
      </c>
      <c r="K31" s="6">
        <f>W31+AN31+BE31+BV31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0</v>
      </c>
      <c r="P31" s="7">
        <f>AI31+AZ31+BQ31+CH31</f>
        <v>1</v>
      </c>
      <c r="Q31" s="7">
        <f>AH31+AY31+BP31+CG31</f>
        <v>0</v>
      </c>
      <c r="R31" s="7">
        <v>0.7</v>
      </c>
      <c r="S31" s="11">
        <v>20</v>
      </c>
      <c r="T31" s="10" t="s">
        <v>53</v>
      </c>
      <c r="U31" s="11"/>
      <c r="V31" s="10"/>
      <c r="W31" s="11"/>
      <c r="X31" s="10"/>
      <c r="Y31" s="7">
        <v>1</v>
      </c>
      <c r="Z31" s="11"/>
      <c r="AA31" s="10"/>
      <c r="AB31" s="11"/>
      <c r="AC31" s="10"/>
      <c r="AD31" s="11"/>
      <c r="AE31" s="10"/>
      <c r="AF31" s="11"/>
      <c r="AG31" s="10"/>
      <c r="AH31" s="7"/>
      <c r="AI31" s="7">
        <f>Y31+AH31</f>
        <v>1</v>
      </c>
      <c r="AJ31" s="11"/>
      <c r="AK31" s="10"/>
      <c r="AL31" s="11"/>
      <c r="AM31" s="10"/>
      <c r="AN31" s="11"/>
      <c r="AO31" s="10"/>
      <c r="AP31" s="7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AP31+AY31</f>
        <v>0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>BG31+BP31</f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BX31+CG31</f>
        <v>0</v>
      </c>
    </row>
    <row r="32" spans="1:86" x14ac:dyDescent="0.25">
      <c r="A32" s="6"/>
      <c r="B32" s="6"/>
      <c r="C32" s="6"/>
      <c r="D32" s="6" t="s">
        <v>81</v>
      </c>
      <c r="E32" s="3" t="s">
        <v>82</v>
      </c>
      <c r="F32" s="6">
        <f>COUNTIF(S32:CF32,"e")</f>
        <v>0</v>
      </c>
      <c r="G32" s="6">
        <f>COUNTIF(S32:CF32,"z")</f>
        <v>3</v>
      </c>
      <c r="H32" s="6">
        <f>SUM(I32:O32)</f>
        <v>35</v>
      </c>
      <c r="I32" s="6">
        <f>S32+AJ32+BA32+BR32</f>
        <v>20</v>
      </c>
      <c r="J32" s="6">
        <f>U32+AL32+BC32+BT32</f>
        <v>5</v>
      </c>
      <c r="K32" s="6">
        <f>W32+AN32+BE32+BV32</f>
        <v>0</v>
      </c>
      <c r="L32" s="6">
        <f>Z32+AQ32+BH32+BY32</f>
        <v>0</v>
      </c>
      <c r="M32" s="6">
        <f>AB32+AS32+BJ32+CA32</f>
        <v>10</v>
      </c>
      <c r="N32" s="6">
        <f>AD32+AU32+BL32+CC32</f>
        <v>0</v>
      </c>
      <c r="O32" s="6">
        <f>AF32+AW32+BN32+CE32</f>
        <v>0</v>
      </c>
      <c r="P32" s="7">
        <f>AI32+AZ32+BQ32+CH32</f>
        <v>2</v>
      </c>
      <c r="Q32" s="7">
        <f>AH32+AY32+BP32+CG32</f>
        <v>0.7</v>
      </c>
      <c r="R32" s="7">
        <v>1.3</v>
      </c>
      <c r="S32" s="11">
        <v>20</v>
      </c>
      <c r="T32" s="10" t="s">
        <v>53</v>
      </c>
      <c r="U32" s="11">
        <v>5</v>
      </c>
      <c r="V32" s="10" t="s">
        <v>53</v>
      </c>
      <c r="W32" s="11"/>
      <c r="X32" s="10"/>
      <c r="Y32" s="7">
        <v>1.3</v>
      </c>
      <c r="Z32" s="11"/>
      <c r="AA32" s="10"/>
      <c r="AB32" s="11">
        <v>10</v>
      </c>
      <c r="AC32" s="10" t="s">
        <v>53</v>
      </c>
      <c r="AD32" s="11"/>
      <c r="AE32" s="10"/>
      <c r="AF32" s="11"/>
      <c r="AG32" s="10"/>
      <c r="AH32" s="7">
        <v>0.7</v>
      </c>
      <c r="AI32" s="7">
        <f>Y32+AH32</f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>AP32+AY32</f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>BG32+BP32</f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>BX32+CG32</f>
        <v>0</v>
      </c>
    </row>
    <row r="33" spans="1:86" x14ac:dyDescent="0.25">
      <c r="A33" s="6"/>
      <c r="B33" s="6"/>
      <c r="C33" s="6"/>
      <c r="D33" s="6" t="s">
        <v>83</v>
      </c>
      <c r="E33" s="3" t="s">
        <v>84</v>
      </c>
      <c r="F33" s="6">
        <f>COUNTIF(S33:CF33,"e")</f>
        <v>1</v>
      </c>
      <c r="G33" s="6">
        <f>COUNTIF(S33:CF33,"z")</f>
        <v>0</v>
      </c>
      <c r="H33" s="6">
        <f>SUM(I33:O33)</f>
        <v>0</v>
      </c>
      <c r="I33" s="6">
        <f>S33+AJ33+BA33+BR33</f>
        <v>0</v>
      </c>
      <c r="J33" s="6">
        <f>U33+AL33+BC33+BT33</f>
        <v>0</v>
      </c>
      <c r="K33" s="6">
        <f>W33+AN33+BE33+BV33</f>
        <v>0</v>
      </c>
      <c r="L33" s="6">
        <f>Z33+AQ33+BH33+BY33</f>
        <v>0</v>
      </c>
      <c r="M33" s="6">
        <f>AB33+AS33+BJ33+CA33</f>
        <v>0</v>
      </c>
      <c r="N33" s="6">
        <f>AD33+AU33+BL33+CC33</f>
        <v>0</v>
      </c>
      <c r="O33" s="6">
        <f>AF33+AW33+BN33+CE33</f>
        <v>0</v>
      </c>
      <c r="P33" s="7">
        <f>AI33+AZ33+BQ33+CH33</f>
        <v>20</v>
      </c>
      <c r="Q33" s="7">
        <f>AH33+AY33+BP33+CG33</f>
        <v>20</v>
      </c>
      <c r="R33" s="7">
        <v>3</v>
      </c>
      <c r="S33" s="11"/>
      <c r="T33" s="10"/>
      <c r="U33" s="11"/>
      <c r="V33" s="10"/>
      <c r="W33" s="11"/>
      <c r="X33" s="10"/>
      <c r="Y33" s="7"/>
      <c r="Z33" s="11"/>
      <c r="AA33" s="10"/>
      <c r="AB33" s="11"/>
      <c r="AC33" s="10"/>
      <c r="AD33" s="11"/>
      <c r="AE33" s="10"/>
      <c r="AF33" s="11"/>
      <c r="AG33" s="10"/>
      <c r="AH33" s="7"/>
      <c r="AI33" s="7">
        <f>Y33+AH33</f>
        <v>0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>AP33+AY33</f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>
        <v>0</v>
      </c>
      <c r="BM33" s="10" t="s">
        <v>60</v>
      </c>
      <c r="BN33" s="11"/>
      <c r="BO33" s="10"/>
      <c r="BP33" s="7">
        <v>20</v>
      </c>
      <c r="BQ33" s="7">
        <f>BG33+BP33</f>
        <v>20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>BX33+CG33</f>
        <v>0</v>
      </c>
    </row>
    <row r="34" spans="1:86" ht="16.05" customHeight="1" x14ac:dyDescent="0.25">
      <c r="A34" s="6"/>
      <c r="B34" s="6"/>
      <c r="C34" s="6"/>
      <c r="D34" s="6"/>
      <c r="E34" s="6" t="s">
        <v>73</v>
      </c>
      <c r="F34" s="6">
        <f t="shared" ref="F34:AK34" si="19">SUM(F29:F33)</f>
        <v>1</v>
      </c>
      <c r="G34" s="6">
        <f t="shared" si="19"/>
        <v>8</v>
      </c>
      <c r="H34" s="6">
        <f t="shared" si="19"/>
        <v>125</v>
      </c>
      <c r="I34" s="6">
        <f t="shared" si="19"/>
        <v>75</v>
      </c>
      <c r="J34" s="6">
        <f t="shared" si="19"/>
        <v>5</v>
      </c>
      <c r="K34" s="6">
        <f t="shared" si="19"/>
        <v>0</v>
      </c>
      <c r="L34" s="6">
        <f t="shared" si="19"/>
        <v>35</v>
      </c>
      <c r="M34" s="6">
        <f t="shared" si="19"/>
        <v>10</v>
      </c>
      <c r="N34" s="6">
        <f t="shared" si="19"/>
        <v>0</v>
      </c>
      <c r="O34" s="6">
        <f t="shared" si="19"/>
        <v>0</v>
      </c>
      <c r="P34" s="7">
        <f t="shared" si="19"/>
        <v>27</v>
      </c>
      <c r="Q34" s="7">
        <f t="shared" si="19"/>
        <v>22.7</v>
      </c>
      <c r="R34" s="7">
        <f t="shared" si="19"/>
        <v>8</v>
      </c>
      <c r="S34" s="11">
        <f t="shared" si="19"/>
        <v>75</v>
      </c>
      <c r="T34" s="10">
        <f t="shared" si="19"/>
        <v>0</v>
      </c>
      <c r="U34" s="11">
        <f t="shared" si="19"/>
        <v>5</v>
      </c>
      <c r="V34" s="10">
        <f t="shared" si="19"/>
        <v>0</v>
      </c>
      <c r="W34" s="11">
        <f t="shared" si="19"/>
        <v>0</v>
      </c>
      <c r="X34" s="10">
        <f t="shared" si="19"/>
        <v>0</v>
      </c>
      <c r="Y34" s="7">
        <f t="shared" si="19"/>
        <v>4.3</v>
      </c>
      <c r="Z34" s="11">
        <f t="shared" si="19"/>
        <v>35</v>
      </c>
      <c r="AA34" s="10">
        <f t="shared" si="19"/>
        <v>0</v>
      </c>
      <c r="AB34" s="11">
        <f t="shared" si="19"/>
        <v>10</v>
      </c>
      <c r="AC34" s="10">
        <f t="shared" si="19"/>
        <v>0</v>
      </c>
      <c r="AD34" s="11">
        <f t="shared" si="19"/>
        <v>0</v>
      </c>
      <c r="AE34" s="10">
        <f t="shared" si="19"/>
        <v>0</v>
      </c>
      <c r="AF34" s="11">
        <f t="shared" si="19"/>
        <v>0</v>
      </c>
      <c r="AG34" s="10">
        <f t="shared" si="19"/>
        <v>0</v>
      </c>
      <c r="AH34" s="7">
        <f t="shared" si="19"/>
        <v>2.7</v>
      </c>
      <c r="AI34" s="7">
        <f t="shared" si="19"/>
        <v>7</v>
      </c>
      <c r="AJ34" s="11">
        <f t="shared" si="19"/>
        <v>0</v>
      </c>
      <c r="AK34" s="10">
        <f t="shared" si="19"/>
        <v>0</v>
      </c>
      <c r="AL34" s="11">
        <f t="shared" ref="AL34:BQ34" si="20">SUM(AL29:AL33)</f>
        <v>0</v>
      </c>
      <c r="AM34" s="10">
        <f t="shared" si="20"/>
        <v>0</v>
      </c>
      <c r="AN34" s="11">
        <f t="shared" si="20"/>
        <v>0</v>
      </c>
      <c r="AO34" s="10">
        <f t="shared" si="20"/>
        <v>0</v>
      </c>
      <c r="AP34" s="7">
        <f t="shared" si="20"/>
        <v>0</v>
      </c>
      <c r="AQ34" s="11">
        <f t="shared" si="20"/>
        <v>0</v>
      </c>
      <c r="AR34" s="10">
        <f t="shared" si="20"/>
        <v>0</v>
      </c>
      <c r="AS34" s="11">
        <f t="shared" si="20"/>
        <v>0</v>
      </c>
      <c r="AT34" s="10">
        <f t="shared" si="20"/>
        <v>0</v>
      </c>
      <c r="AU34" s="11">
        <f t="shared" si="20"/>
        <v>0</v>
      </c>
      <c r="AV34" s="10">
        <f t="shared" si="20"/>
        <v>0</v>
      </c>
      <c r="AW34" s="11">
        <f t="shared" si="20"/>
        <v>0</v>
      </c>
      <c r="AX34" s="10">
        <f t="shared" si="20"/>
        <v>0</v>
      </c>
      <c r="AY34" s="7">
        <f t="shared" si="20"/>
        <v>0</v>
      </c>
      <c r="AZ34" s="7">
        <f t="shared" si="20"/>
        <v>0</v>
      </c>
      <c r="BA34" s="11">
        <f t="shared" si="20"/>
        <v>0</v>
      </c>
      <c r="BB34" s="10">
        <f t="shared" si="20"/>
        <v>0</v>
      </c>
      <c r="BC34" s="11">
        <f t="shared" si="20"/>
        <v>0</v>
      </c>
      <c r="BD34" s="10">
        <f t="shared" si="20"/>
        <v>0</v>
      </c>
      <c r="BE34" s="11">
        <f t="shared" si="20"/>
        <v>0</v>
      </c>
      <c r="BF34" s="10">
        <f t="shared" si="20"/>
        <v>0</v>
      </c>
      <c r="BG34" s="7">
        <f t="shared" si="20"/>
        <v>0</v>
      </c>
      <c r="BH34" s="11">
        <f t="shared" si="20"/>
        <v>0</v>
      </c>
      <c r="BI34" s="10">
        <f t="shared" si="20"/>
        <v>0</v>
      </c>
      <c r="BJ34" s="11">
        <f t="shared" si="20"/>
        <v>0</v>
      </c>
      <c r="BK34" s="10">
        <f t="shared" si="20"/>
        <v>0</v>
      </c>
      <c r="BL34" s="11">
        <f t="shared" si="20"/>
        <v>0</v>
      </c>
      <c r="BM34" s="10">
        <f t="shared" si="20"/>
        <v>0</v>
      </c>
      <c r="BN34" s="11">
        <f t="shared" si="20"/>
        <v>0</v>
      </c>
      <c r="BO34" s="10">
        <f t="shared" si="20"/>
        <v>0</v>
      </c>
      <c r="BP34" s="7">
        <f t="shared" si="20"/>
        <v>20</v>
      </c>
      <c r="BQ34" s="7">
        <f t="shared" si="20"/>
        <v>20</v>
      </c>
      <c r="BR34" s="11">
        <f t="shared" ref="BR34:CH34" si="21">SUM(BR29:BR33)</f>
        <v>0</v>
      </c>
      <c r="BS34" s="10">
        <f t="shared" si="21"/>
        <v>0</v>
      </c>
      <c r="BT34" s="11">
        <f t="shared" si="21"/>
        <v>0</v>
      </c>
      <c r="BU34" s="10">
        <f t="shared" si="21"/>
        <v>0</v>
      </c>
      <c r="BV34" s="11">
        <f t="shared" si="21"/>
        <v>0</v>
      </c>
      <c r="BW34" s="10">
        <f t="shared" si="21"/>
        <v>0</v>
      </c>
      <c r="BX34" s="7">
        <f t="shared" si="21"/>
        <v>0</v>
      </c>
      <c r="BY34" s="11">
        <f t="shared" si="21"/>
        <v>0</v>
      </c>
      <c r="BZ34" s="10">
        <f t="shared" si="21"/>
        <v>0</v>
      </c>
      <c r="CA34" s="11">
        <f t="shared" si="21"/>
        <v>0</v>
      </c>
      <c r="CB34" s="10">
        <f t="shared" si="21"/>
        <v>0</v>
      </c>
      <c r="CC34" s="11">
        <f t="shared" si="21"/>
        <v>0</v>
      </c>
      <c r="CD34" s="10">
        <f t="shared" si="21"/>
        <v>0</v>
      </c>
      <c r="CE34" s="11">
        <f t="shared" si="21"/>
        <v>0</v>
      </c>
      <c r="CF34" s="10">
        <f t="shared" si="21"/>
        <v>0</v>
      </c>
      <c r="CG34" s="7">
        <f t="shared" si="21"/>
        <v>0</v>
      </c>
      <c r="CH34" s="7">
        <f t="shared" si="21"/>
        <v>0</v>
      </c>
    </row>
    <row r="35" spans="1:86" ht="20.100000000000001" customHeight="1" x14ac:dyDescent="0.25">
      <c r="A35" s="14" t="s">
        <v>85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4"/>
      <c r="CH35" s="15"/>
    </row>
    <row r="36" spans="1:86" x14ac:dyDescent="0.25">
      <c r="A36" s="6"/>
      <c r="B36" s="6"/>
      <c r="C36" s="6"/>
      <c r="D36" s="6" t="s">
        <v>285</v>
      </c>
      <c r="E36" s="3" t="s">
        <v>286</v>
      </c>
      <c r="F36" s="6">
        <f>COUNTIF(S36:CF36,"e")</f>
        <v>0</v>
      </c>
      <c r="G36" s="6">
        <f>COUNTIF(S36:CF36,"z")</f>
        <v>2</v>
      </c>
      <c r="H36" s="6">
        <f t="shared" ref="H36:H53" si="22">SUM(I36:O36)</f>
        <v>20</v>
      </c>
      <c r="I36" s="6">
        <f t="shared" ref="I36:I53" si="23">S36+AJ36+BA36+BR36</f>
        <v>10</v>
      </c>
      <c r="J36" s="6">
        <f t="shared" ref="J36:J53" si="24">U36+AL36+BC36+BT36</f>
        <v>10</v>
      </c>
      <c r="K36" s="6">
        <f t="shared" ref="K36:K53" si="25">W36+AN36+BE36+BV36</f>
        <v>0</v>
      </c>
      <c r="L36" s="6">
        <f t="shared" ref="L36:L53" si="26">Z36+AQ36+BH36+BY36</f>
        <v>0</v>
      </c>
      <c r="M36" s="6">
        <f t="shared" ref="M36:M53" si="27">AB36+AS36+BJ36+CA36</f>
        <v>0</v>
      </c>
      <c r="N36" s="6">
        <f t="shared" ref="N36:N53" si="28">AD36+AU36+BL36+CC36</f>
        <v>0</v>
      </c>
      <c r="O36" s="6">
        <f t="shared" ref="O36:O53" si="29">AF36+AW36+BN36+CE36</f>
        <v>0</v>
      </c>
      <c r="P36" s="7">
        <f t="shared" ref="P36:P53" si="30">AI36+AZ36+BQ36+CH36</f>
        <v>1</v>
      </c>
      <c r="Q36" s="7">
        <f t="shared" ref="Q36:Q53" si="31">AH36+AY36+BP36+CG36</f>
        <v>0</v>
      </c>
      <c r="R36" s="7">
        <v>0.8</v>
      </c>
      <c r="S36" s="11">
        <v>10</v>
      </c>
      <c r="T36" s="10" t="s">
        <v>53</v>
      </c>
      <c r="U36" s="11">
        <v>10</v>
      </c>
      <c r="V36" s="10" t="s">
        <v>53</v>
      </c>
      <c r="W36" s="11"/>
      <c r="X36" s="10"/>
      <c r="Y36" s="7">
        <v>1</v>
      </c>
      <c r="Z36" s="11"/>
      <c r="AA36" s="10"/>
      <c r="AB36" s="11"/>
      <c r="AC36" s="10"/>
      <c r="AD36" s="11"/>
      <c r="AE36" s="10"/>
      <c r="AF36" s="11"/>
      <c r="AG36" s="10"/>
      <c r="AH36" s="7"/>
      <c r="AI36" s="7">
        <f t="shared" ref="AI36:AI53" si="32">Y36+AH36</f>
        <v>1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ref="AZ36:AZ53" si="33">AP36+AY36</f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ref="BQ36:BQ53" si="34">BG36+BP36</f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ref="CH36:CH53" si="35">BX36+CG36</f>
        <v>0</v>
      </c>
    </row>
    <row r="37" spans="1:86" x14ac:dyDescent="0.25">
      <c r="A37" s="6">
        <v>5</v>
      </c>
      <c r="B37" s="6">
        <v>1</v>
      </c>
      <c r="C37" s="6"/>
      <c r="D37" s="6"/>
      <c r="E37" s="3" t="s">
        <v>99</v>
      </c>
      <c r="F37" s="6">
        <f>$B$37*COUNTIF(S37:CF37,"e")</f>
        <v>0</v>
      </c>
      <c r="G37" s="6">
        <f>$B$37*COUNTIF(S37:CF37,"z")</f>
        <v>2</v>
      </c>
      <c r="H37" s="6">
        <f t="shared" si="22"/>
        <v>30</v>
      </c>
      <c r="I37" s="6">
        <f t="shared" si="23"/>
        <v>15</v>
      </c>
      <c r="J37" s="6">
        <f t="shared" si="24"/>
        <v>15</v>
      </c>
      <c r="K37" s="6">
        <f t="shared" si="25"/>
        <v>0</v>
      </c>
      <c r="L37" s="6">
        <f t="shared" si="26"/>
        <v>0</v>
      </c>
      <c r="M37" s="6">
        <f t="shared" si="27"/>
        <v>0</v>
      </c>
      <c r="N37" s="6">
        <f t="shared" si="28"/>
        <v>0</v>
      </c>
      <c r="O37" s="6">
        <f t="shared" si="29"/>
        <v>0</v>
      </c>
      <c r="P37" s="7">
        <f t="shared" si="30"/>
        <v>2</v>
      </c>
      <c r="Q37" s="7">
        <f t="shared" si="31"/>
        <v>0</v>
      </c>
      <c r="R37" s="7">
        <f>$B$37*1.47</f>
        <v>1.47</v>
      </c>
      <c r="S37" s="11"/>
      <c r="T37" s="10"/>
      <c r="U37" s="11"/>
      <c r="V37" s="10"/>
      <c r="W37" s="11"/>
      <c r="X37" s="10"/>
      <c r="Y37" s="7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32"/>
        <v>0</v>
      </c>
      <c r="AJ37" s="11">
        <f>$B$37*15</f>
        <v>15</v>
      </c>
      <c r="AK37" s="10" t="s">
        <v>53</v>
      </c>
      <c r="AL37" s="11">
        <f>$B$37*15</f>
        <v>15</v>
      </c>
      <c r="AM37" s="10" t="s">
        <v>53</v>
      </c>
      <c r="AN37" s="11"/>
      <c r="AO37" s="10"/>
      <c r="AP37" s="7">
        <f>$B$37*2</f>
        <v>2</v>
      </c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2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4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>
        <v>2</v>
      </c>
      <c r="B38" s="6">
        <v>1</v>
      </c>
      <c r="C38" s="6"/>
      <c r="D38" s="6"/>
      <c r="E38" s="3" t="s">
        <v>96</v>
      </c>
      <c r="F38" s="6">
        <f>$B$38*COUNTIF(S38:CF38,"e")</f>
        <v>0</v>
      </c>
      <c r="G38" s="6">
        <f>$B$38*COUNTIF(S38:CF38,"z")</f>
        <v>2</v>
      </c>
      <c r="H38" s="6">
        <f t="shared" si="22"/>
        <v>30</v>
      </c>
      <c r="I38" s="6">
        <f t="shared" si="23"/>
        <v>15</v>
      </c>
      <c r="J38" s="6">
        <f t="shared" si="24"/>
        <v>15</v>
      </c>
      <c r="K38" s="6">
        <f t="shared" si="25"/>
        <v>0</v>
      </c>
      <c r="L38" s="6">
        <f t="shared" si="26"/>
        <v>0</v>
      </c>
      <c r="M38" s="6">
        <f t="shared" si="27"/>
        <v>0</v>
      </c>
      <c r="N38" s="6">
        <f t="shared" si="28"/>
        <v>0</v>
      </c>
      <c r="O38" s="6">
        <f t="shared" si="29"/>
        <v>0</v>
      </c>
      <c r="P38" s="7">
        <f t="shared" si="30"/>
        <v>2</v>
      </c>
      <c r="Q38" s="7">
        <f t="shared" si="31"/>
        <v>0</v>
      </c>
      <c r="R38" s="7">
        <f>$B$38*0</f>
        <v>0</v>
      </c>
      <c r="S38" s="11">
        <f>$B$38*15</f>
        <v>15</v>
      </c>
      <c r="T38" s="10" t="s">
        <v>53</v>
      </c>
      <c r="U38" s="11">
        <f>$B$38*15</f>
        <v>15</v>
      </c>
      <c r="V38" s="10" t="s">
        <v>53</v>
      </c>
      <c r="W38" s="11"/>
      <c r="X38" s="10"/>
      <c r="Y38" s="7">
        <f>$B$38*2</f>
        <v>2</v>
      </c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2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3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4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>
        <v>3</v>
      </c>
      <c r="B39" s="6">
        <v>1</v>
      </c>
      <c r="C39" s="6"/>
      <c r="D39" s="6"/>
      <c r="E39" s="3" t="s">
        <v>97</v>
      </c>
      <c r="F39" s="6">
        <f>$B$39*COUNTIF(S39:CF39,"e")</f>
        <v>0</v>
      </c>
      <c r="G39" s="6">
        <f>$B$39*COUNTIF(S39:CF39,"z")</f>
        <v>2</v>
      </c>
      <c r="H39" s="6">
        <f t="shared" si="22"/>
        <v>30</v>
      </c>
      <c r="I39" s="6">
        <f t="shared" si="23"/>
        <v>15</v>
      </c>
      <c r="J39" s="6">
        <f t="shared" si="24"/>
        <v>15</v>
      </c>
      <c r="K39" s="6">
        <f t="shared" si="25"/>
        <v>0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0</v>
      </c>
      <c r="P39" s="7">
        <f t="shared" si="30"/>
        <v>2</v>
      </c>
      <c r="Q39" s="7">
        <f t="shared" si="31"/>
        <v>0</v>
      </c>
      <c r="R39" s="7">
        <f>$B$39*1.37</f>
        <v>1.37</v>
      </c>
      <c r="S39" s="11"/>
      <c r="T39" s="10"/>
      <c r="U39" s="11"/>
      <c r="V39" s="10"/>
      <c r="W39" s="11"/>
      <c r="X39" s="10"/>
      <c r="Y39" s="7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>
        <f>$B$39*15</f>
        <v>15</v>
      </c>
      <c r="AK39" s="10" t="s">
        <v>53</v>
      </c>
      <c r="AL39" s="11">
        <f>$B$39*15</f>
        <v>15</v>
      </c>
      <c r="AM39" s="10" t="s">
        <v>53</v>
      </c>
      <c r="AN39" s="11"/>
      <c r="AO39" s="10"/>
      <c r="AP39" s="7">
        <f>$B$39*2</f>
        <v>2</v>
      </c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3"/>
        <v>2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4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5"/>
        <v>0</v>
      </c>
    </row>
    <row r="40" spans="1:86" x14ac:dyDescent="0.25">
      <c r="A40" s="6">
        <v>4</v>
      </c>
      <c r="B40" s="6">
        <v>1</v>
      </c>
      <c r="C40" s="6"/>
      <c r="D40" s="6"/>
      <c r="E40" s="3" t="s">
        <v>98</v>
      </c>
      <c r="F40" s="6">
        <f>$B$40*COUNTIF(S40:CF40,"e")</f>
        <v>0</v>
      </c>
      <c r="G40" s="6">
        <f>$B$40*COUNTIF(S40:CF40,"z")</f>
        <v>2</v>
      </c>
      <c r="H40" s="6">
        <f t="shared" si="22"/>
        <v>30</v>
      </c>
      <c r="I40" s="6">
        <f t="shared" si="23"/>
        <v>15</v>
      </c>
      <c r="J40" s="6">
        <f t="shared" si="24"/>
        <v>15</v>
      </c>
      <c r="K40" s="6">
        <f t="shared" si="25"/>
        <v>0</v>
      </c>
      <c r="L40" s="6">
        <f t="shared" si="26"/>
        <v>0</v>
      </c>
      <c r="M40" s="6">
        <f t="shared" si="27"/>
        <v>0</v>
      </c>
      <c r="N40" s="6">
        <f t="shared" si="28"/>
        <v>0</v>
      </c>
      <c r="O40" s="6">
        <f t="shared" si="29"/>
        <v>0</v>
      </c>
      <c r="P40" s="7">
        <f t="shared" si="30"/>
        <v>2</v>
      </c>
      <c r="Q40" s="7">
        <f t="shared" si="31"/>
        <v>0</v>
      </c>
      <c r="R40" s="7">
        <f>$B$40*1.54</f>
        <v>1.54</v>
      </c>
      <c r="S40" s="11"/>
      <c r="T40" s="10"/>
      <c r="U40" s="11"/>
      <c r="V40" s="10"/>
      <c r="W40" s="11"/>
      <c r="X40" s="10"/>
      <c r="Y40" s="7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>
        <f>$B$40*15</f>
        <v>15</v>
      </c>
      <c r="AK40" s="10" t="s">
        <v>53</v>
      </c>
      <c r="AL40" s="11">
        <f>$B$40*15</f>
        <v>15</v>
      </c>
      <c r="AM40" s="10" t="s">
        <v>53</v>
      </c>
      <c r="AN40" s="11"/>
      <c r="AO40" s="10"/>
      <c r="AP40" s="7">
        <f>$B$40*2</f>
        <v>2</v>
      </c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3"/>
        <v>2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4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>
        <v>6</v>
      </c>
      <c r="B41" s="6">
        <v>1</v>
      </c>
      <c r="C41" s="6"/>
      <c r="D41" s="6"/>
      <c r="E41" s="3" t="s">
        <v>100</v>
      </c>
      <c r="F41" s="6">
        <f>$B$41*COUNTIF(S41:CF41,"e")</f>
        <v>0</v>
      </c>
      <c r="G41" s="6">
        <f>$B$41*COUNTIF(S41:CF41,"z")</f>
        <v>2</v>
      </c>
      <c r="H41" s="6">
        <f t="shared" si="22"/>
        <v>30</v>
      </c>
      <c r="I41" s="6">
        <f t="shared" si="23"/>
        <v>15</v>
      </c>
      <c r="J41" s="6">
        <f t="shared" si="24"/>
        <v>0</v>
      </c>
      <c r="K41" s="6">
        <f t="shared" si="25"/>
        <v>0</v>
      </c>
      <c r="L41" s="6">
        <f t="shared" si="26"/>
        <v>15</v>
      </c>
      <c r="M41" s="6">
        <f t="shared" si="27"/>
        <v>0</v>
      </c>
      <c r="N41" s="6">
        <f t="shared" si="28"/>
        <v>0</v>
      </c>
      <c r="O41" s="6">
        <f t="shared" si="29"/>
        <v>0</v>
      </c>
      <c r="P41" s="7">
        <f t="shared" si="30"/>
        <v>2</v>
      </c>
      <c r="Q41" s="7">
        <f t="shared" si="31"/>
        <v>1</v>
      </c>
      <c r="R41" s="7">
        <f>$B$41*1.4</f>
        <v>1.4</v>
      </c>
      <c r="S41" s="11"/>
      <c r="T41" s="10"/>
      <c r="U41" s="11"/>
      <c r="V41" s="10"/>
      <c r="W41" s="11"/>
      <c r="X41" s="10"/>
      <c r="Y41" s="7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>
        <f>$B$41*15</f>
        <v>15</v>
      </c>
      <c r="AK41" s="10" t="s">
        <v>53</v>
      </c>
      <c r="AL41" s="11"/>
      <c r="AM41" s="10"/>
      <c r="AN41" s="11"/>
      <c r="AO41" s="10"/>
      <c r="AP41" s="7">
        <f>$B$41*1</f>
        <v>1</v>
      </c>
      <c r="AQ41" s="11">
        <f>$B$41*15</f>
        <v>15</v>
      </c>
      <c r="AR41" s="10" t="s">
        <v>53</v>
      </c>
      <c r="AS41" s="11"/>
      <c r="AT41" s="10"/>
      <c r="AU41" s="11"/>
      <c r="AV41" s="10"/>
      <c r="AW41" s="11"/>
      <c r="AX41" s="10"/>
      <c r="AY41" s="7">
        <f>$B$41*1</f>
        <v>1</v>
      </c>
      <c r="AZ41" s="7">
        <f t="shared" si="33"/>
        <v>2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>
        <v>7</v>
      </c>
      <c r="B42" s="6">
        <v>1</v>
      </c>
      <c r="C42" s="6"/>
      <c r="D42" s="6"/>
      <c r="E42" s="3" t="s">
        <v>101</v>
      </c>
      <c r="F42" s="6">
        <f>$B$42*COUNTIF(S42:CF42,"e")</f>
        <v>0</v>
      </c>
      <c r="G42" s="6">
        <f>$B$42*COUNTIF(S42:CF42,"z")</f>
        <v>2</v>
      </c>
      <c r="H42" s="6">
        <f t="shared" si="22"/>
        <v>30</v>
      </c>
      <c r="I42" s="6">
        <f t="shared" si="23"/>
        <v>15</v>
      </c>
      <c r="J42" s="6">
        <f t="shared" si="24"/>
        <v>0</v>
      </c>
      <c r="K42" s="6">
        <f t="shared" si="25"/>
        <v>0</v>
      </c>
      <c r="L42" s="6">
        <f t="shared" si="26"/>
        <v>15</v>
      </c>
      <c r="M42" s="6">
        <f t="shared" si="27"/>
        <v>0</v>
      </c>
      <c r="N42" s="6">
        <f t="shared" si="28"/>
        <v>0</v>
      </c>
      <c r="O42" s="6">
        <f t="shared" si="29"/>
        <v>0</v>
      </c>
      <c r="P42" s="7">
        <f t="shared" si="30"/>
        <v>2</v>
      </c>
      <c r="Q42" s="7">
        <f t="shared" si="31"/>
        <v>1</v>
      </c>
      <c r="R42" s="7">
        <f>$B$42*1.6</f>
        <v>1.6</v>
      </c>
      <c r="S42" s="11"/>
      <c r="T42" s="10"/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>
        <f>$B$42*15</f>
        <v>15</v>
      </c>
      <c r="AK42" s="10" t="s">
        <v>53</v>
      </c>
      <c r="AL42" s="11"/>
      <c r="AM42" s="10"/>
      <c r="AN42" s="11"/>
      <c r="AO42" s="10"/>
      <c r="AP42" s="7">
        <f>$B$42*1</f>
        <v>1</v>
      </c>
      <c r="AQ42" s="11">
        <f>$B$42*15</f>
        <v>15</v>
      </c>
      <c r="AR42" s="10" t="s">
        <v>53</v>
      </c>
      <c r="AS42" s="11"/>
      <c r="AT42" s="10"/>
      <c r="AU42" s="11"/>
      <c r="AV42" s="10"/>
      <c r="AW42" s="11"/>
      <c r="AX42" s="10"/>
      <c r="AY42" s="7">
        <f>$B$42*1</f>
        <v>1</v>
      </c>
      <c r="AZ42" s="7">
        <f t="shared" si="33"/>
        <v>2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4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>
        <v>8</v>
      </c>
      <c r="B43" s="6">
        <v>1</v>
      </c>
      <c r="C43" s="6"/>
      <c r="D43" s="6"/>
      <c r="E43" s="3" t="s">
        <v>56</v>
      </c>
      <c r="F43" s="6">
        <f>$B$43*COUNTIF(S43:CF43,"e")</f>
        <v>0</v>
      </c>
      <c r="G43" s="6">
        <f>$B$43*COUNTIF(S43:CF43,"z")</f>
        <v>2</v>
      </c>
      <c r="H43" s="6">
        <f t="shared" si="22"/>
        <v>30</v>
      </c>
      <c r="I43" s="6">
        <f t="shared" si="23"/>
        <v>15</v>
      </c>
      <c r="J43" s="6">
        <f t="shared" si="24"/>
        <v>0</v>
      </c>
      <c r="K43" s="6">
        <f t="shared" si="25"/>
        <v>0</v>
      </c>
      <c r="L43" s="6">
        <f t="shared" si="26"/>
        <v>15</v>
      </c>
      <c r="M43" s="6">
        <f t="shared" si="27"/>
        <v>0</v>
      </c>
      <c r="N43" s="6">
        <f t="shared" si="28"/>
        <v>0</v>
      </c>
      <c r="O43" s="6">
        <f t="shared" si="29"/>
        <v>0</v>
      </c>
      <c r="P43" s="7">
        <f t="shared" si="30"/>
        <v>2</v>
      </c>
      <c r="Q43" s="7">
        <f t="shared" si="31"/>
        <v>1</v>
      </c>
      <c r="R43" s="7">
        <f>$B$43*1.44</f>
        <v>1.44</v>
      </c>
      <c r="S43" s="11"/>
      <c r="T43" s="10"/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>
        <f>$B$43*15</f>
        <v>15</v>
      </c>
      <c r="AK43" s="10" t="s">
        <v>53</v>
      </c>
      <c r="AL43" s="11"/>
      <c r="AM43" s="10"/>
      <c r="AN43" s="11"/>
      <c r="AO43" s="10"/>
      <c r="AP43" s="7">
        <f>$B$43*1</f>
        <v>1</v>
      </c>
      <c r="AQ43" s="11">
        <f>$B$43*15</f>
        <v>15</v>
      </c>
      <c r="AR43" s="10" t="s">
        <v>53</v>
      </c>
      <c r="AS43" s="11"/>
      <c r="AT43" s="10"/>
      <c r="AU43" s="11"/>
      <c r="AV43" s="10"/>
      <c r="AW43" s="11"/>
      <c r="AX43" s="10"/>
      <c r="AY43" s="7">
        <f>$B$43*1</f>
        <v>1</v>
      </c>
      <c r="AZ43" s="7">
        <f t="shared" si="33"/>
        <v>2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4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0</v>
      </c>
    </row>
    <row r="44" spans="1:86" x14ac:dyDescent="0.25">
      <c r="A44" s="6"/>
      <c r="B44" s="6"/>
      <c r="C44" s="6"/>
      <c r="D44" s="6" t="s">
        <v>287</v>
      </c>
      <c r="E44" s="3" t="s">
        <v>288</v>
      </c>
      <c r="F44" s="6">
        <f t="shared" ref="F44:F53" si="36">COUNTIF(S44:CF44,"e")</f>
        <v>0</v>
      </c>
      <c r="G44" s="6">
        <f t="shared" ref="G44:G53" si="37">COUNTIF(S44:CF44,"z")</f>
        <v>2</v>
      </c>
      <c r="H44" s="6">
        <f t="shared" si="22"/>
        <v>20</v>
      </c>
      <c r="I44" s="6">
        <f t="shared" si="23"/>
        <v>10</v>
      </c>
      <c r="J44" s="6">
        <f t="shared" si="24"/>
        <v>0</v>
      </c>
      <c r="K44" s="6">
        <f t="shared" si="25"/>
        <v>0</v>
      </c>
      <c r="L44" s="6">
        <f t="shared" si="26"/>
        <v>10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1</v>
      </c>
      <c r="Q44" s="7">
        <f t="shared" si="31"/>
        <v>0.5</v>
      </c>
      <c r="R44" s="7">
        <v>0.77</v>
      </c>
      <c r="S44" s="11"/>
      <c r="T44" s="10"/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>
        <v>10</v>
      </c>
      <c r="AK44" s="10" t="s">
        <v>53</v>
      </c>
      <c r="AL44" s="11"/>
      <c r="AM44" s="10"/>
      <c r="AN44" s="11"/>
      <c r="AO44" s="10"/>
      <c r="AP44" s="7">
        <v>0.5</v>
      </c>
      <c r="AQ44" s="11">
        <v>10</v>
      </c>
      <c r="AR44" s="10" t="s">
        <v>53</v>
      </c>
      <c r="AS44" s="11"/>
      <c r="AT44" s="10"/>
      <c r="AU44" s="11"/>
      <c r="AV44" s="10"/>
      <c r="AW44" s="11"/>
      <c r="AX44" s="10"/>
      <c r="AY44" s="7">
        <v>0.5</v>
      </c>
      <c r="AZ44" s="7">
        <f t="shared" si="33"/>
        <v>1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0</v>
      </c>
    </row>
    <row r="45" spans="1:86" x14ac:dyDescent="0.25">
      <c r="A45" s="6"/>
      <c r="B45" s="6"/>
      <c r="C45" s="6"/>
      <c r="D45" s="6" t="s">
        <v>289</v>
      </c>
      <c r="E45" s="3" t="s">
        <v>290</v>
      </c>
      <c r="F45" s="6">
        <f t="shared" si="36"/>
        <v>0</v>
      </c>
      <c r="G45" s="6">
        <f t="shared" si="37"/>
        <v>2</v>
      </c>
      <c r="H45" s="6">
        <f t="shared" si="22"/>
        <v>20</v>
      </c>
      <c r="I45" s="6">
        <f t="shared" si="23"/>
        <v>10</v>
      </c>
      <c r="J45" s="6">
        <f t="shared" si="24"/>
        <v>10</v>
      </c>
      <c r="K45" s="6">
        <f t="shared" si="25"/>
        <v>0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1</v>
      </c>
      <c r="Q45" s="7">
        <f t="shared" si="31"/>
        <v>0</v>
      </c>
      <c r="R45" s="7">
        <v>0.86</v>
      </c>
      <c r="S45" s="11">
        <v>10</v>
      </c>
      <c r="T45" s="10" t="s">
        <v>53</v>
      </c>
      <c r="U45" s="11">
        <v>10</v>
      </c>
      <c r="V45" s="10" t="s">
        <v>53</v>
      </c>
      <c r="W45" s="11"/>
      <c r="X45" s="10"/>
      <c r="Y45" s="7">
        <v>1</v>
      </c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1</v>
      </c>
      <c r="AJ45" s="11"/>
      <c r="AK45" s="10"/>
      <c r="AL45" s="11"/>
      <c r="AM45" s="10"/>
      <c r="AN45" s="11"/>
      <c r="AO45" s="10"/>
      <c r="AP45" s="7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3"/>
        <v>0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4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0</v>
      </c>
    </row>
    <row r="46" spans="1:86" x14ac:dyDescent="0.25">
      <c r="A46" s="6"/>
      <c r="B46" s="6"/>
      <c r="C46" s="6"/>
      <c r="D46" s="6" t="s">
        <v>291</v>
      </c>
      <c r="E46" s="3" t="s">
        <v>292</v>
      </c>
      <c r="F46" s="6">
        <f t="shared" si="36"/>
        <v>0</v>
      </c>
      <c r="G46" s="6">
        <f t="shared" si="37"/>
        <v>2</v>
      </c>
      <c r="H46" s="6">
        <f t="shared" si="22"/>
        <v>30</v>
      </c>
      <c r="I46" s="6">
        <f t="shared" si="23"/>
        <v>15</v>
      </c>
      <c r="J46" s="6">
        <f t="shared" si="24"/>
        <v>0</v>
      </c>
      <c r="K46" s="6">
        <f t="shared" si="25"/>
        <v>0</v>
      </c>
      <c r="L46" s="6">
        <f t="shared" si="26"/>
        <v>15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1</v>
      </c>
      <c r="Q46" s="7">
        <f t="shared" si="31"/>
        <v>0.5</v>
      </c>
      <c r="R46" s="7">
        <v>1</v>
      </c>
      <c r="S46" s="11">
        <v>15</v>
      </c>
      <c r="T46" s="10" t="s">
        <v>53</v>
      </c>
      <c r="U46" s="11"/>
      <c r="V46" s="10"/>
      <c r="W46" s="11"/>
      <c r="X46" s="10"/>
      <c r="Y46" s="7">
        <v>0.5</v>
      </c>
      <c r="Z46" s="11">
        <v>15</v>
      </c>
      <c r="AA46" s="10" t="s">
        <v>53</v>
      </c>
      <c r="AB46" s="11"/>
      <c r="AC46" s="10"/>
      <c r="AD46" s="11"/>
      <c r="AE46" s="10"/>
      <c r="AF46" s="11"/>
      <c r="AG46" s="10"/>
      <c r="AH46" s="7">
        <v>0.5</v>
      </c>
      <c r="AI46" s="7">
        <f t="shared" si="32"/>
        <v>1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3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4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5"/>
        <v>0</v>
      </c>
    </row>
    <row r="47" spans="1:86" x14ac:dyDescent="0.25">
      <c r="A47" s="6"/>
      <c r="B47" s="6"/>
      <c r="C47" s="6"/>
      <c r="D47" s="6" t="s">
        <v>293</v>
      </c>
      <c r="E47" s="3" t="s">
        <v>294</v>
      </c>
      <c r="F47" s="6">
        <f t="shared" si="36"/>
        <v>0</v>
      </c>
      <c r="G47" s="6">
        <f t="shared" si="37"/>
        <v>2</v>
      </c>
      <c r="H47" s="6">
        <f t="shared" si="22"/>
        <v>25</v>
      </c>
      <c r="I47" s="6">
        <f t="shared" si="23"/>
        <v>10</v>
      </c>
      <c r="J47" s="6">
        <f t="shared" si="24"/>
        <v>0</v>
      </c>
      <c r="K47" s="6">
        <f t="shared" si="25"/>
        <v>0</v>
      </c>
      <c r="L47" s="6">
        <f t="shared" si="26"/>
        <v>15</v>
      </c>
      <c r="M47" s="6">
        <f t="shared" si="27"/>
        <v>0</v>
      </c>
      <c r="N47" s="6">
        <f t="shared" si="28"/>
        <v>0</v>
      </c>
      <c r="O47" s="6">
        <f t="shared" si="29"/>
        <v>0</v>
      </c>
      <c r="P47" s="7">
        <f t="shared" si="30"/>
        <v>1</v>
      </c>
      <c r="Q47" s="7">
        <f t="shared" si="31"/>
        <v>0.5</v>
      </c>
      <c r="R47" s="7">
        <v>0.9</v>
      </c>
      <c r="S47" s="11">
        <v>10</v>
      </c>
      <c r="T47" s="10" t="s">
        <v>53</v>
      </c>
      <c r="U47" s="11"/>
      <c r="V47" s="10"/>
      <c r="W47" s="11"/>
      <c r="X47" s="10"/>
      <c r="Y47" s="7">
        <v>0.5</v>
      </c>
      <c r="Z47" s="11">
        <v>15</v>
      </c>
      <c r="AA47" s="10" t="s">
        <v>53</v>
      </c>
      <c r="AB47" s="11"/>
      <c r="AC47" s="10"/>
      <c r="AD47" s="11"/>
      <c r="AE47" s="10"/>
      <c r="AF47" s="11"/>
      <c r="AG47" s="10"/>
      <c r="AH47" s="7">
        <v>0.5</v>
      </c>
      <c r="AI47" s="7">
        <f t="shared" si="32"/>
        <v>1</v>
      </c>
      <c r="AJ47" s="11"/>
      <c r="AK47" s="10"/>
      <c r="AL47" s="11"/>
      <c r="AM47" s="10"/>
      <c r="AN47" s="11"/>
      <c r="AO47" s="10"/>
      <c r="AP47" s="7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3"/>
        <v>0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4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0</v>
      </c>
    </row>
    <row r="48" spans="1:86" x14ac:dyDescent="0.25">
      <c r="A48" s="6"/>
      <c r="B48" s="6"/>
      <c r="C48" s="6"/>
      <c r="D48" s="6" t="s">
        <v>295</v>
      </c>
      <c r="E48" s="3" t="s">
        <v>296</v>
      </c>
      <c r="F48" s="6">
        <f t="shared" si="36"/>
        <v>0</v>
      </c>
      <c r="G48" s="6">
        <f t="shared" si="37"/>
        <v>2</v>
      </c>
      <c r="H48" s="6">
        <f t="shared" si="22"/>
        <v>30</v>
      </c>
      <c r="I48" s="6">
        <f t="shared" si="23"/>
        <v>15</v>
      </c>
      <c r="J48" s="6">
        <f t="shared" si="24"/>
        <v>15</v>
      </c>
      <c r="K48" s="6">
        <f t="shared" si="25"/>
        <v>0</v>
      </c>
      <c r="L48" s="6">
        <f t="shared" si="26"/>
        <v>0</v>
      </c>
      <c r="M48" s="6">
        <f t="shared" si="27"/>
        <v>0</v>
      </c>
      <c r="N48" s="6">
        <f t="shared" si="28"/>
        <v>0</v>
      </c>
      <c r="O48" s="6">
        <f t="shared" si="29"/>
        <v>0</v>
      </c>
      <c r="P48" s="7">
        <f t="shared" si="30"/>
        <v>2</v>
      </c>
      <c r="Q48" s="7">
        <f t="shared" si="31"/>
        <v>0</v>
      </c>
      <c r="R48" s="7">
        <v>1.6</v>
      </c>
      <c r="S48" s="11"/>
      <c r="T48" s="10"/>
      <c r="U48" s="11"/>
      <c r="V48" s="10"/>
      <c r="W48" s="11"/>
      <c r="X48" s="10"/>
      <c r="Y48" s="7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2"/>
        <v>0</v>
      </c>
      <c r="AJ48" s="11"/>
      <c r="AK48" s="10"/>
      <c r="AL48" s="11"/>
      <c r="AM48" s="10"/>
      <c r="AN48" s="11"/>
      <c r="AO48" s="10"/>
      <c r="AP48" s="7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3"/>
        <v>0</v>
      </c>
      <c r="BA48" s="11">
        <v>15</v>
      </c>
      <c r="BB48" s="10" t="s">
        <v>53</v>
      </c>
      <c r="BC48" s="11">
        <v>15</v>
      </c>
      <c r="BD48" s="10" t="s">
        <v>53</v>
      </c>
      <c r="BE48" s="11"/>
      <c r="BF48" s="10"/>
      <c r="BG48" s="7">
        <v>2</v>
      </c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4"/>
        <v>2</v>
      </c>
      <c r="BR48" s="11"/>
      <c r="BS48" s="10"/>
      <c r="BT48" s="11"/>
      <c r="BU48" s="10"/>
      <c r="BV48" s="11"/>
      <c r="BW48" s="10"/>
      <c r="BX48" s="7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35"/>
        <v>0</v>
      </c>
    </row>
    <row r="49" spans="1:86" x14ac:dyDescent="0.25">
      <c r="A49" s="6"/>
      <c r="B49" s="6"/>
      <c r="C49" s="6"/>
      <c r="D49" s="6" t="s">
        <v>297</v>
      </c>
      <c r="E49" s="3" t="s">
        <v>240</v>
      </c>
      <c r="F49" s="6">
        <f t="shared" si="36"/>
        <v>1</v>
      </c>
      <c r="G49" s="6">
        <f t="shared" si="37"/>
        <v>1</v>
      </c>
      <c r="H49" s="6">
        <f t="shared" si="22"/>
        <v>120</v>
      </c>
      <c r="I49" s="6">
        <f t="shared" si="23"/>
        <v>60</v>
      </c>
      <c r="J49" s="6">
        <f t="shared" si="24"/>
        <v>60</v>
      </c>
      <c r="K49" s="6">
        <f t="shared" si="25"/>
        <v>0</v>
      </c>
      <c r="L49" s="6">
        <f t="shared" si="26"/>
        <v>0</v>
      </c>
      <c r="M49" s="6">
        <f t="shared" si="27"/>
        <v>0</v>
      </c>
      <c r="N49" s="6">
        <f t="shared" si="28"/>
        <v>0</v>
      </c>
      <c r="O49" s="6">
        <f t="shared" si="29"/>
        <v>0</v>
      </c>
      <c r="P49" s="7">
        <f t="shared" si="30"/>
        <v>7</v>
      </c>
      <c r="Q49" s="7">
        <f t="shared" si="31"/>
        <v>0</v>
      </c>
      <c r="R49" s="7">
        <v>4.9000000000000004</v>
      </c>
      <c r="S49" s="11"/>
      <c r="T49" s="10"/>
      <c r="U49" s="11"/>
      <c r="V49" s="10"/>
      <c r="W49" s="11"/>
      <c r="X49" s="10"/>
      <c r="Y49" s="7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2"/>
        <v>0</v>
      </c>
      <c r="AJ49" s="11">
        <v>60</v>
      </c>
      <c r="AK49" s="10" t="s">
        <v>60</v>
      </c>
      <c r="AL49" s="11">
        <v>60</v>
      </c>
      <c r="AM49" s="10" t="s">
        <v>53</v>
      </c>
      <c r="AN49" s="11"/>
      <c r="AO49" s="10"/>
      <c r="AP49" s="7">
        <v>7</v>
      </c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3"/>
        <v>7</v>
      </c>
      <c r="BA49" s="11"/>
      <c r="BB49" s="10"/>
      <c r="BC49" s="11"/>
      <c r="BD49" s="10"/>
      <c r="BE49" s="11"/>
      <c r="BF49" s="10"/>
      <c r="BG49" s="7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4"/>
        <v>0</v>
      </c>
      <c r="BR49" s="11"/>
      <c r="BS49" s="10"/>
      <c r="BT49" s="11"/>
      <c r="BU49" s="10"/>
      <c r="BV49" s="11"/>
      <c r="BW49" s="10"/>
      <c r="BX49" s="7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35"/>
        <v>0</v>
      </c>
    </row>
    <row r="50" spans="1:86" x14ac:dyDescent="0.25">
      <c r="A50" s="6"/>
      <c r="B50" s="6"/>
      <c r="C50" s="6"/>
      <c r="D50" s="6" t="s">
        <v>298</v>
      </c>
      <c r="E50" s="3" t="s">
        <v>108</v>
      </c>
      <c r="F50" s="6">
        <f t="shared" si="36"/>
        <v>1</v>
      </c>
      <c r="G50" s="6">
        <f t="shared" si="37"/>
        <v>1</v>
      </c>
      <c r="H50" s="6">
        <f t="shared" si="22"/>
        <v>60</v>
      </c>
      <c r="I50" s="6">
        <f t="shared" si="23"/>
        <v>30</v>
      </c>
      <c r="J50" s="6">
        <f t="shared" si="24"/>
        <v>30</v>
      </c>
      <c r="K50" s="6">
        <f t="shared" si="25"/>
        <v>0</v>
      </c>
      <c r="L50" s="6">
        <f t="shared" si="26"/>
        <v>0</v>
      </c>
      <c r="M50" s="6">
        <f t="shared" si="27"/>
        <v>0</v>
      </c>
      <c r="N50" s="6">
        <f t="shared" si="28"/>
        <v>0</v>
      </c>
      <c r="O50" s="6">
        <f t="shared" si="29"/>
        <v>0</v>
      </c>
      <c r="P50" s="7">
        <f t="shared" si="30"/>
        <v>2</v>
      </c>
      <c r="Q50" s="7">
        <f t="shared" si="31"/>
        <v>0</v>
      </c>
      <c r="R50" s="7">
        <v>1.77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32"/>
        <v>0</v>
      </c>
      <c r="AJ50" s="11"/>
      <c r="AK50" s="10"/>
      <c r="AL50" s="11"/>
      <c r="AM50" s="10"/>
      <c r="AN50" s="11"/>
      <c r="AO50" s="10"/>
      <c r="AP50" s="7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33"/>
        <v>0</v>
      </c>
      <c r="BA50" s="11">
        <v>30</v>
      </c>
      <c r="BB50" s="10" t="s">
        <v>60</v>
      </c>
      <c r="BC50" s="11">
        <v>30</v>
      </c>
      <c r="BD50" s="10" t="s">
        <v>53</v>
      </c>
      <c r="BE50" s="11"/>
      <c r="BF50" s="10"/>
      <c r="BG50" s="7">
        <v>2</v>
      </c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34"/>
        <v>2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35"/>
        <v>0</v>
      </c>
    </row>
    <row r="51" spans="1:86" x14ac:dyDescent="0.25">
      <c r="A51" s="6"/>
      <c r="B51" s="6"/>
      <c r="C51" s="6"/>
      <c r="D51" s="6" t="s">
        <v>299</v>
      </c>
      <c r="E51" s="3" t="s">
        <v>300</v>
      </c>
      <c r="F51" s="6">
        <f t="shared" si="36"/>
        <v>0</v>
      </c>
      <c r="G51" s="6">
        <f t="shared" si="37"/>
        <v>3</v>
      </c>
      <c r="H51" s="6">
        <f t="shared" si="22"/>
        <v>45</v>
      </c>
      <c r="I51" s="6">
        <f t="shared" si="23"/>
        <v>15</v>
      </c>
      <c r="J51" s="6">
        <f t="shared" si="24"/>
        <v>15</v>
      </c>
      <c r="K51" s="6">
        <f t="shared" si="25"/>
        <v>0</v>
      </c>
      <c r="L51" s="6">
        <f t="shared" si="26"/>
        <v>15</v>
      </c>
      <c r="M51" s="6">
        <f t="shared" si="27"/>
        <v>0</v>
      </c>
      <c r="N51" s="6">
        <f t="shared" si="28"/>
        <v>0</v>
      </c>
      <c r="O51" s="6">
        <f t="shared" si="29"/>
        <v>0</v>
      </c>
      <c r="P51" s="7">
        <f t="shared" si="30"/>
        <v>2</v>
      </c>
      <c r="Q51" s="7">
        <f t="shared" si="31"/>
        <v>0.5</v>
      </c>
      <c r="R51" s="7">
        <v>1.77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32"/>
        <v>0</v>
      </c>
      <c r="AJ51" s="11">
        <v>15</v>
      </c>
      <c r="AK51" s="10" t="s">
        <v>53</v>
      </c>
      <c r="AL51" s="11">
        <v>15</v>
      </c>
      <c r="AM51" s="10" t="s">
        <v>53</v>
      </c>
      <c r="AN51" s="11"/>
      <c r="AO51" s="10"/>
      <c r="AP51" s="7">
        <v>1.5</v>
      </c>
      <c r="AQ51" s="11">
        <v>15</v>
      </c>
      <c r="AR51" s="10" t="s">
        <v>53</v>
      </c>
      <c r="AS51" s="11"/>
      <c r="AT51" s="10"/>
      <c r="AU51" s="11"/>
      <c r="AV51" s="10"/>
      <c r="AW51" s="11"/>
      <c r="AX51" s="10"/>
      <c r="AY51" s="7">
        <v>0.5</v>
      </c>
      <c r="AZ51" s="7">
        <f t="shared" si="33"/>
        <v>2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34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35"/>
        <v>0</v>
      </c>
    </row>
    <row r="52" spans="1:86" x14ac:dyDescent="0.25">
      <c r="A52" s="6"/>
      <c r="B52" s="6"/>
      <c r="C52" s="6"/>
      <c r="D52" s="6" t="s">
        <v>301</v>
      </c>
      <c r="E52" s="3" t="s">
        <v>302</v>
      </c>
      <c r="F52" s="6">
        <f t="shared" si="36"/>
        <v>0</v>
      </c>
      <c r="G52" s="6">
        <f t="shared" si="37"/>
        <v>1</v>
      </c>
      <c r="H52" s="6">
        <f t="shared" si="22"/>
        <v>30</v>
      </c>
      <c r="I52" s="6">
        <f t="shared" si="23"/>
        <v>0</v>
      </c>
      <c r="J52" s="6">
        <f t="shared" si="24"/>
        <v>0</v>
      </c>
      <c r="K52" s="6">
        <f t="shared" si="25"/>
        <v>0</v>
      </c>
      <c r="L52" s="6">
        <f t="shared" si="26"/>
        <v>30</v>
      </c>
      <c r="M52" s="6">
        <f t="shared" si="27"/>
        <v>0</v>
      </c>
      <c r="N52" s="6">
        <f t="shared" si="28"/>
        <v>0</v>
      </c>
      <c r="O52" s="6">
        <f t="shared" si="29"/>
        <v>0</v>
      </c>
      <c r="P52" s="7">
        <f t="shared" si="30"/>
        <v>1</v>
      </c>
      <c r="Q52" s="7">
        <f t="shared" si="31"/>
        <v>1</v>
      </c>
      <c r="R52" s="7">
        <v>1</v>
      </c>
      <c r="S52" s="11"/>
      <c r="T52" s="10"/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32"/>
        <v>0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33"/>
        <v>0</v>
      </c>
      <c r="BA52" s="11"/>
      <c r="BB52" s="10"/>
      <c r="BC52" s="11"/>
      <c r="BD52" s="10"/>
      <c r="BE52" s="11"/>
      <c r="BF52" s="10"/>
      <c r="BG52" s="7"/>
      <c r="BH52" s="11">
        <v>30</v>
      </c>
      <c r="BI52" s="10" t="s">
        <v>53</v>
      </c>
      <c r="BJ52" s="11"/>
      <c r="BK52" s="10"/>
      <c r="BL52" s="11"/>
      <c r="BM52" s="10"/>
      <c r="BN52" s="11"/>
      <c r="BO52" s="10"/>
      <c r="BP52" s="7">
        <v>1</v>
      </c>
      <c r="BQ52" s="7">
        <f t="shared" si="34"/>
        <v>1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35"/>
        <v>0</v>
      </c>
    </row>
    <row r="53" spans="1:86" x14ac:dyDescent="0.25">
      <c r="A53" s="6"/>
      <c r="B53" s="6"/>
      <c r="C53" s="6"/>
      <c r="D53" s="6" t="s">
        <v>303</v>
      </c>
      <c r="E53" s="3" t="s">
        <v>104</v>
      </c>
      <c r="F53" s="6">
        <f t="shared" si="36"/>
        <v>0</v>
      </c>
      <c r="G53" s="6">
        <f t="shared" si="37"/>
        <v>2</v>
      </c>
      <c r="H53" s="6">
        <f t="shared" si="22"/>
        <v>30</v>
      </c>
      <c r="I53" s="6">
        <f t="shared" si="23"/>
        <v>15</v>
      </c>
      <c r="J53" s="6">
        <f t="shared" si="24"/>
        <v>15</v>
      </c>
      <c r="K53" s="6">
        <f t="shared" si="25"/>
        <v>0</v>
      </c>
      <c r="L53" s="6">
        <f t="shared" si="26"/>
        <v>0</v>
      </c>
      <c r="M53" s="6">
        <f t="shared" si="27"/>
        <v>0</v>
      </c>
      <c r="N53" s="6">
        <f t="shared" si="28"/>
        <v>0</v>
      </c>
      <c r="O53" s="6">
        <f t="shared" si="29"/>
        <v>0</v>
      </c>
      <c r="P53" s="7">
        <f t="shared" si="30"/>
        <v>2</v>
      </c>
      <c r="Q53" s="7">
        <f t="shared" si="31"/>
        <v>0</v>
      </c>
      <c r="R53" s="7">
        <v>0.77</v>
      </c>
      <c r="S53" s="11"/>
      <c r="T53" s="10"/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32"/>
        <v>0</v>
      </c>
      <c r="AJ53" s="11">
        <v>15</v>
      </c>
      <c r="AK53" s="10" t="s">
        <v>53</v>
      </c>
      <c r="AL53" s="11">
        <v>15</v>
      </c>
      <c r="AM53" s="10" t="s">
        <v>53</v>
      </c>
      <c r="AN53" s="11"/>
      <c r="AO53" s="10"/>
      <c r="AP53" s="7">
        <v>2</v>
      </c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33"/>
        <v>2</v>
      </c>
      <c r="BA53" s="11"/>
      <c r="BB53" s="10"/>
      <c r="BC53" s="11"/>
      <c r="BD53" s="10"/>
      <c r="BE53" s="11"/>
      <c r="BF53" s="10"/>
      <c r="BG53" s="7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34"/>
        <v>0</v>
      </c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35"/>
        <v>0</v>
      </c>
    </row>
    <row r="54" spans="1:86" ht="16.05" customHeight="1" x14ac:dyDescent="0.25">
      <c r="A54" s="6"/>
      <c r="B54" s="6"/>
      <c r="C54" s="6"/>
      <c r="D54" s="6"/>
      <c r="E54" s="6" t="s">
        <v>73</v>
      </c>
      <c r="F54" s="6">
        <f t="shared" ref="F54:AK54" si="38">SUM(F36:F53)</f>
        <v>2</v>
      </c>
      <c r="G54" s="6">
        <f t="shared" si="38"/>
        <v>34</v>
      </c>
      <c r="H54" s="6">
        <f t="shared" si="38"/>
        <v>640</v>
      </c>
      <c r="I54" s="6">
        <f t="shared" si="38"/>
        <v>295</v>
      </c>
      <c r="J54" s="6">
        <f t="shared" si="38"/>
        <v>215</v>
      </c>
      <c r="K54" s="6">
        <f t="shared" si="38"/>
        <v>0</v>
      </c>
      <c r="L54" s="6">
        <f t="shared" si="38"/>
        <v>130</v>
      </c>
      <c r="M54" s="6">
        <f t="shared" si="38"/>
        <v>0</v>
      </c>
      <c r="N54" s="6">
        <f t="shared" si="38"/>
        <v>0</v>
      </c>
      <c r="O54" s="6">
        <f t="shared" si="38"/>
        <v>0</v>
      </c>
      <c r="P54" s="7">
        <f t="shared" si="38"/>
        <v>35</v>
      </c>
      <c r="Q54" s="7">
        <f t="shared" si="38"/>
        <v>6</v>
      </c>
      <c r="R54" s="7">
        <f t="shared" si="38"/>
        <v>24.959999999999997</v>
      </c>
      <c r="S54" s="11">
        <f t="shared" si="38"/>
        <v>60</v>
      </c>
      <c r="T54" s="10">
        <f t="shared" si="38"/>
        <v>0</v>
      </c>
      <c r="U54" s="11">
        <f t="shared" si="38"/>
        <v>35</v>
      </c>
      <c r="V54" s="10">
        <f t="shared" si="38"/>
        <v>0</v>
      </c>
      <c r="W54" s="11">
        <f t="shared" si="38"/>
        <v>0</v>
      </c>
      <c r="X54" s="10">
        <f t="shared" si="38"/>
        <v>0</v>
      </c>
      <c r="Y54" s="7">
        <f t="shared" si="38"/>
        <v>5</v>
      </c>
      <c r="Z54" s="11">
        <f t="shared" si="38"/>
        <v>30</v>
      </c>
      <c r="AA54" s="10">
        <f t="shared" si="38"/>
        <v>0</v>
      </c>
      <c r="AB54" s="11">
        <f t="shared" si="38"/>
        <v>0</v>
      </c>
      <c r="AC54" s="10">
        <f t="shared" si="38"/>
        <v>0</v>
      </c>
      <c r="AD54" s="11">
        <f t="shared" si="38"/>
        <v>0</v>
      </c>
      <c r="AE54" s="10">
        <f t="shared" si="38"/>
        <v>0</v>
      </c>
      <c r="AF54" s="11">
        <f t="shared" si="38"/>
        <v>0</v>
      </c>
      <c r="AG54" s="10">
        <f t="shared" si="38"/>
        <v>0</v>
      </c>
      <c r="AH54" s="7">
        <f t="shared" si="38"/>
        <v>1</v>
      </c>
      <c r="AI54" s="7">
        <f t="shared" si="38"/>
        <v>6</v>
      </c>
      <c r="AJ54" s="11">
        <f t="shared" si="38"/>
        <v>190</v>
      </c>
      <c r="AK54" s="10">
        <f t="shared" si="38"/>
        <v>0</v>
      </c>
      <c r="AL54" s="11">
        <f t="shared" ref="AL54:BQ54" si="39">SUM(AL36:AL53)</f>
        <v>135</v>
      </c>
      <c r="AM54" s="10">
        <f t="shared" si="39"/>
        <v>0</v>
      </c>
      <c r="AN54" s="11">
        <f t="shared" si="39"/>
        <v>0</v>
      </c>
      <c r="AO54" s="10">
        <f t="shared" si="39"/>
        <v>0</v>
      </c>
      <c r="AP54" s="7">
        <f t="shared" si="39"/>
        <v>20</v>
      </c>
      <c r="AQ54" s="11">
        <f t="shared" si="39"/>
        <v>70</v>
      </c>
      <c r="AR54" s="10">
        <f t="shared" si="39"/>
        <v>0</v>
      </c>
      <c r="AS54" s="11">
        <f t="shared" si="39"/>
        <v>0</v>
      </c>
      <c r="AT54" s="10">
        <f t="shared" si="39"/>
        <v>0</v>
      </c>
      <c r="AU54" s="11">
        <f t="shared" si="39"/>
        <v>0</v>
      </c>
      <c r="AV54" s="10">
        <f t="shared" si="39"/>
        <v>0</v>
      </c>
      <c r="AW54" s="11">
        <f t="shared" si="39"/>
        <v>0</v>
      </c>
      <c r="AX54" s="10">
        <f t="shared" si="39"/>
        <v>0</v>
      </c>
      <c r="AY54" s="7">
        <f t="shared" si="39"/>
        <v>4</v>
      </c>
      <c r="AZ54" s="7">
        <f t="shared" si="39"/>
        <v>24</v>
      </c>
      <c r="BA54" s="11">
        <f t="shared" si="39"/>
        <v>45</v>
      </c>
      <c r="BB54" s="10">
        <f t="shared" si="39"/>
        <v>0</v>
      </c>
      <c r="BC54" s="11">
        <f t="shared" si="39"/>
        <v>45</v>
      </c>
      <c r="BD54" s="10">
        <f t="shared" si="39"/>
        <v>0</v>
      </c>
      <c r="BE54" s="11">
        <f t="shared" si="39"/>
        <v>0</v>
      </c>
      <c r="BF54" s="10">
        <f t="shared" si="39"/>
        <v>0</v>
      </c>
      <c r="BG54" s="7">
        <f t="shared" si="39"/>
        <v>4</v>
      </c>
      <c r="BH54" s="11">
        <f t="shared" si="39"/>
        <v>30</v>
      </c>
      <c r="BI54" s="10">
        <f t="shared" si="39"/>
        <v>0</v>
      </c>
      <c r="BJ54" s="11">
        <f t="shared" si="39"/>
        <v>0</v>
      </c>
      <c r="BK54" s="10">
        <f t="shared" si="39"/>
        <v>0</v>
      </c>
      <c r="BL54" s="11">
        <f t="shared" si="39"/>
        <v>0</v>
      </c>
      <c r="BM54" s="10">
        <f t="shared" si="39"/>
        <v>0</v>
      </c>
      <c r="BN54" s="11">
        <f t="shared" si="39"/>
        <v>0</v>
      </c>
      <c r="BO54" s="10">
        <f t="shared" si="39"/>
        <v>0</v>
      </c>
      <c r="BP54" s="7">
        <f t="shared" si="39"/>
        <v>1</v>
      </c>
      <c r="BQ54" s="7">
        <f t="shared" si="39"/>
        <v>5</v>
      </c>
      <c r="BR54" s="11">
        <f t="shared" ref="BR54:CH54" si="40">SUM(BR36:BR53)</f>
        <v>0</v>
      </c>
      <c r="BS54" s="10">
        <f t="shared" si="40"/>
        <v>0</v>
      </c>
      <c r="BT54" s="11">
        <f t="shared" si="40"/>
        <v>0</v>
      </c>
      <c r="BU54" s="10">
        <f t="shared" si="40"/>
        <v>0</v>
      </c>
      <c r="BV54" s="11">
        <f t="shared" si="40"/>
        <v>0</v>
      </c>
      <c r="BW54" s="10">
        <f t="shared" si="40"/>
        <v>0</v>
      </c>
      <c r="BX54" s="7">
        <f t="shared" si="40"/>
        <v>0</v>
      </c>
      <c r="BY54" s="11">
        <f t="shared" si="40"/>
        <v>0</v>
      </c>
      <c r="BZ54" s="10">
        <f t="shared" si="40"/>
        <v>0</v>
      </c>
      <c r="CA54" s="11">
        <f t="shared" si="40"/>
        <v>0</v>
      </c>
      <c r="CB54" s="10">
        <f t="shared" si="40"/>
        <v>0</v>
      </c>
      <c r="CC54" s="11">
        <f t="shared" si="40"/>
        <v>0</v>
      </c>
      <c r="CD54" s="10">
        <f t="shared" si="40"/>
        <v>0</v>
      </c>
      <c r="CE54" s="11">
        <f t="shared" si="40"/>
        <v>0</v>
      </c>
      <c r="CF54" s="10">
        <f t="shared" si="40"/>
        <v>0</v>
      </c>
      <c r="CG54" s="7">
        <f t="shared" si="40"/>
        <v>0</v>
      </c>
      <c r="CH54" s="7">
        <f t="shared" si="40"/>
        <v>0</v>
      </c>
    </row>
    <row r="55" spans="1:86" ht="20.100000000000001" customHeight="1" x14ac:dyDescent="0.25">
      <c r="A55" s="14" t="s">
        <v>109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4"/>
      <c r="CH55" s="15"/>
    </row>
    <row r="56" spans="1:86" x14ac:dyDescent="0.25">
      <c r="A56" s="13">
        <v>8</v>
      </c>
      <c r="B56" s="13">
        <v>1</v>
      </c>
      <c r="C56" s="13"/>
      <c r="D56" s="6" t="s">
        <v>110</v>
      </c>
      <c r="E56" s="3" t="s">
        <v>111</v>
      </c>
      <c r="F56" s="6">
        <f t="shared" ref="F56:F93" si="41">COUNTIF(S56:CF56,"e")</f>
        <v>0</v>
      </c>
      <c r="G56" s="6">
        <f t="shared" ref="G56:G93" si="42">COUNTIF(S56:CF56,"z")</f>
        <v>1</v>
      </c>
      <c r="H56" s="6">
        <f t="shared" ref="H56:H93" si="43">SUM(I56:O56)</f>
        <v>30</v>
      </c>
      <c r="I56" s="6">
        <f t="shared" ref="I56:I93" si="44">S56+AJ56+BA56+BR56</f>
        <v>0</v>
      </c>
      <c r="J56" s="6">
        <f t="shared" ref="J56:J93" si="45">U56+AL56+BC56+BT56</f>
        <v>0</v>
      </c>
      <c r="K56" s="6">
        <f t="shared" ref="K56:K93" si="46">W56+AN56+BE56+BV56</f>
        <v>0</v>
      </c>
      <c r="L56" s="6">
        <f t="shared" ref="L56:L93" si="47">Z56+AQ56+BH56+BY56</f>
        <v>30</v>
      </c>
      <c r="M56" s="6">
        <f t="shared" ref="M56:M93" si="48">AB56+AS56+BJ56+CA56</f>
        <v>0</v>
      </c>
      <c r="N56" s="6">
        <f t="shared" ref="N56:N93" si="49">AD56+AU56+BL56+CC56</f>
        <v>0</v>
      </c>
      <c r="O56" s="6">
        <f t="shared" ref="O56:O93" si="50">AF56+AW56+BN56+CE56</f>
        <v>0</v>
      </c>
      <c r="P56" s="7">
        <f t="shared" ref="P56:P93" si="51">AI56+AZ56+BQ56+CH56</f>
        <v>3</v>
      </c>
      <c r="Q56" s="7">
        <f t="shared" ref="Q56:Q93" si="52">AH56+AY56+BP56+CG56</f>
        <v>3</v>
      </c>
      <c r="R56" s="7">
        <v>1.5</v>
      </c>
      <c r="S56" s="11"/>
      <c r="T56" s="10"/>
      <c r="U56" s="11"/>
      <c r="V56" s="10"/>
      <c r="W56" s="11"/>
      <c r="X56" s="10"/>
      <c r="Y56" s="7"/>
      <c r="Z56" s="11">
        <v>30</v>
      </c>
      <c r="AA56" s="10" t="s">
        <v>53</v>
      </c>
      <c r="AB56" s="11"/>
      <c r="AC56" s="10"/>
      <c r="AD56" s="11"/>
      <c r="AE56" s="10"/>
      <c r="AF56" s="11"/>
      <c r="AG56" s="10"/>
      <c r="AH56" s="7">
        <v>3</v>
      </c>
      <c r="AI56" s="7">
        <f t="shared" ref="AI56:AI93" si="53">Y56+AH56</f>
        <v>3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ref="AZ56:AZ93" si="54">AP56+AY56</f>
        <v>0</v>
      </c>
      <c r="BA56" s="11"/>
      <c r="BB56" s="10"/>
      <c r="BC56" s="11"/>
      <c r="BD56" s="10"/>
      <c r="BE56" s="11"/>
      <c r="BF56" s="10"/>
      <c r="BG56" s="7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ref="BQ56:BQ93" si="55">BG56+BP56</f>
        <v>0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ref="CH56:CH93" si="56">BX56+CG56</f>
        <v>0</v>
      </c>
    </row>
    <row r="57" spans="1:86" x14ac:dyDescent="0.25">
      <c r="A57" s="13">
        <v>8</v>
      </c>
      <c r="B57" s="13">
        <v>1</v>
      </c>
      <c r="C57" s="13"/>
      <c r="D57" s="6" t="s">
        <v>112</v>
      </c>
      <c r="E57" s="3" t="s">
        <v>113</v>
      </c>
      <c r="F57" s="6">
        <f t="shared" si="41"/>
        <v>0</v>
      </c>
      <c r="G57" s="6">
        <f t="shared" si="42"/>
        <v>1</v>
      </c>
      <c r="H57" s="6">
        <f t="shared" si="43"/>
        <v>30</v>
      </c>
      <c r="I57" s="6">
        <f t="shared" si="44"/>
        <v>0</v>
      </c>
      <c r="J57" s="6">
        <f t="shared" si="45"/>
        <v>0</v>
      </c>
      <c r="K57" s="6">
        <f t="shared" si="46"/>
        <v>0</v>
      </c>
      <c r="L57" s="6">
        <f t="shared" si="47"/>
        <v>30</v>
      </c>
      <c r="M57" s="6">
        <f t="shared" si="48"/>
        <v>0</v>
      </c>
      <c r="N57" s="6">
        <f t="shared" si="49"/>
        <v>0</v>
      </c>
      <c r="O57" s="6">
        <f t="shared" si="50"/>
        <v>0</v>
      </c>
      <c r="P57" s="7">
        <f t="shared" si="51"/>
        <v>3</v>
      </c>
      <c r="Q57" s="7">
        <f t="shared" si="52"/>
        <v>3</v>
      </c>
      <c r="R57" s="7">
        <v>1.5</v>
      </c>
      <c r="S57" s="11"/>
      <c r="T57" s="10"/>
      <c r="U57" s="11"/>
      <c r="V57" s="10"/>
      <c r="W57" s="11"/>
      <c r="X57" s="10"/>
      <c r="Y57" s="7"/>
      <c r="Z57" s="11">
        <v>30</v>
      </c>
      <c r="AA57" s="10" t="s">
        <v>53</v>
      </c>
      <c r="AB57" s="11"/>
      <c r="AC57" s="10"/>
      <c r="AD57" s="11"/>
      <c r="AE57" s="10"/>
      <c r="AF57" s="11"/>
      <c r="AG57" s="10"/>
      <c r="AH57" s="7">
        <v>3</v>
      </c>
      <c r="AI57" s="7">
        <f t="shared" si="53"/>
        <v>3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4"/>
        <v>0</v>
      </c>
      <c r="BA57" s="11"/>
      <c r="BB57" s="10"/>
      <c r="BC57" s="11"/>
      <c r="BD57" s="10"/>
      <c r="BE57" s="11"/>
      <c r="BF57" s="10"/>
      <c r="BG57" s="7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5"/>
        <v>0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6"/>
        <v>0</v>
      </c>
    </row>
    <row r="58" spans="1:86" x14ac:dyDescent="0.25">
      <c r="A58" s="13">
        <v>1</v>
      </c>
      <c r="B58" s="13">
        <v>3</v>
      </c>
      <c r="C58" s="13"/>
      <c r="D58" s="6" t="s">
        <v>114</v>
      </c>
      <c r="E58" s="3" t="s">
        <v>115</v>
      </c>
      <c r="F58" s="6">
        <f t="shared" si="41"/>
        <v>0</v>
      </c>
      <c r="G58" s="6">
        <f t="shared" si="42"/>
        <v>1</v>
      </c>
      <c r="H58" s="6">
        <f t="shared" si="43"/>
        <v>15</v>
      </c>
      <c r="I58" s="6">
        <f t="shared" si="44"/>
        <v>15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0</v>
      </c>
      <c r="O58" s="6">
        <f t="shared" si="50"/>
        <v>0</v>
      </c>
      <c r="P58" s="7">
        <f t="shared" si="51"/>
        <v>1</v>
      </c>
      <c r="Q58" s="7">
        <f t="shared" si="52"/>
        <v>0</v>
      </c>
      <c r="R58" s="7">
        <v>0.6</v>
      </c>
      <c r="S58" s="11">
        <v>15</v>
      </c>
      <c r="T58" s="10" t="s">
        <v>53</v>
      </c>
      <c r="U58" s="11"/>
      <c r="V58" s="10"/>
      <c r="W58" s="11"/>
      <c r="X58" s="10"/>
      <c r="Y58" s="7">
        <v>1</v>
      </c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3"/>
        <v>1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4"/>
        <v>0</v>
      </c>
      <c r="BA58" s="11"/>
      <c r="BB58" s="10"/>
      <c r="BC58" s="11"/>
      <c r="BD58" s="10"/>
      <c r="BE58" s="11"/>
      <c r="BF58" s="10"/>
      <c r="BG58" s="7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5"/>
        <v>0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6"/>
        <v>0</v>
      </c>
    </row>
    <row r="59" spans="1:86" x14ac:dyDescent="0.25">
      <c r="A59" s="13">
        <v>1</v>
      </c>
      <c r="B59" s="13">
        <v>3</v>
      </c>
      <c r="C59" s="13"/>
      <c r="D59" s="6" t="s">
        <v>116</v>
      </c>
      <c r="E59" s="3" t="s">
        <v>117</v>
      </c>
      <c r="F59" s="6">
        <f t="shared" si="41"/>
        <v>0</v>
      </c>
      <c r="G59" s="6">
        <f t="shared" si="42"/>
        <v>1</v>
      </c>
      <c r="H59" s="6">
        <f t="shared" si="43"/>
        <v>15</v>
      </c>
      <c r="I59" s="6">
        <f t="shared" si="44"/>
        <v>15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0</v>
      </c>
      <c r="O59" s="6">
        <f t="shared" si="50"/>
        <v>0</v>
      </c>
      <c r="P59" s="7">
        <f t="shared" si="51"/>
        <v>1</v>
      </c>
      <c r="Q59" s="7">
        <f t="shared" si="52"/>
        <v>0</v>
      </c>
      <c r="R59" s="7">
        <v>0.6</v>
      </c>
      <c r="S59" s="11">
        <v>15</v>
      </c>
      <c r="T59" s="10" t="s">
        <v>53</v>
      </c>
      <c r="U59" s="11"/>
      <c r="V59" s="10"/>
      <c r="W59" s="11"/>
      <c r="X59" s="10"/>
      <c r="Y59" s="7">
        <v>1</v>
      </c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3"/>
        <v>1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4"/>
        <v>0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5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6"/>
        <v>0</v>
      </c>
    </row>
    <row r="60" spans="1:86" x14ac:dyDescent="0.25">
      <c r="A60" s="13">
        <v>1</v>
      </c>
      <c r="B60" s="13">
        <v>3</v>
      </c>
      <c r="C60" s="13"/>
      <c r="D60" s="6" t="s">
        <v>118</v>
      </c>
      <c r="E60" s="3" t="s">
        <v>119</v>
      </c>
      <c r="F60" s="6">
        <f t="shared" si="41"/>
        <v>0</v>
      </c>
      <c r="G60" s="6">
        <f t="shared" si="42"/>
        <v>1</v>
      </c>
      <c r="H60" s="6">
        <f t="shared" si="43"/>
        <v>15</v>
      </c>
      <c r="I60" s="6">
        <f t="shared" si="44"/>
        <v>15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0</v>
      </c>
      <c r="O60" s="6">
        <f t="shared" si="50"/>
        <v>0</v>
      </c>
      <c r="P60" s="7">
        <f t="shared" si="51"/>
        <v>1</v>
      </c>
      <c r="Q60" s="7">
        <f t="shared" si="52"/>
        <v>0</v>
      </c>
      <c r="R60" s="7">
        <v>0.6</v>
      </c>
      <c r="S60" s="11">
        <v>15</v>
      </c>
      <c r="T60" s="10" t="s">
        <v>53</v>
      </c>
      <c r="U60" s="11"/>
      <c r="V60" s="10"/>
      <c r="W60" s="11"/>
      <c r="X60" s="10"/>
      <c r="Y60" s="7">
        <v>1</v>
      </c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3"/>
        <v>1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4"/>
        <v>0</v>
      </c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5"/>
        <v>0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6"/>
        <v>0</v>
      </c>
    </row>
    <row r="61" spans="1:86" x14ac:dyDescent="0.25">
      <c r="A61" s="13">
        <v>1</v>
      </c>
      <c r="B61" s="13">
        <v>3</v>
      </c>
      <c r="C61" s="13"/>
      <c r="D61" s="6" t="s">
        <v>120</v>
      </c>
      <c r="E61" s="3" t="s">
        <v>121</v>
      </c>
      <c r="F61" s="6">
        <f t="shared" si="41"/>
        <v>0</v>
      </c>
      <c r="G61" s="6">
        <f t="shared" si="42"/>
        <v>1</v>
      </c>
      <c r="H61" s="6">
        <f t="shared" si="43"/>
        <v>15</v>
      </c>
      <c r="I61" s="6">
        <f t="shared" si="44"/>
        <v>15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0</v>
      </c>
      <c r="O61" s="6">
        <f t="shared" si="50"/>
        <v>0</v>
      </c>
      <c r="P61" s="7">
        <f t="shared" si="51"/>
        <v>1</v>
      </c>
      <c r="Q61" s="7">
        <f t="shared" si="52"/>
        <v>0</v>
      </c>
      <c r="R61" s="7">
        <v>0.6</v>
      </c>
      <c r="S61" s="11">
        <v>15</v>
      </c>
      <c r="T61" s="10" t="s">
        <v>53</v>
      </c>
      <c r="U61" s="11"/>
      <c r="V61" s="10"/>
      <c r="W61" s="11"/>
      <c r="X61" s="10"/>
      <c r="Y61" s="7">
        <v>1</v>
      </c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3"/>
        <v>1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4"/>
        <v>0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5"/>
        <v>0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6"/>
        <v>0</v>
      </c>
    </row>
    <row r="62" spans="1:86" x14ac:dyDescent="0.25">
      <c r="A62" s="13">
        <v>1</v>
      </c>
      <c r="B62" s="13">
        <v>3</v>
      </c>
      <c r="C62" s="13"/>
      <c r="D62" s="6" t="s">
        <v>122</v>
      </c>
      <c r="E62" s="3" t="s">
        <v>123</v>
      </c>
      <c r="F62" s="6">
        <f t="shared" si="41"/>
        <v>0</v>
      </c>
      <c r="G62" s="6">
        <f t="shared" si="42"/>
        <v>1</v>
      </c>
      <c r="H62" s="6">
        <f t="shared" si="43"/>
        <v>15</v>
      </c>
      <c r="I62" s="6">
        <f t="shared" si="44"/>
        <v>15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0</v>
      </c>
      <c r="O62" s="6">
        <f t="shared" si="50"/>
        <v>0</v>
      </c>
      <c r="P62" s="7">
        <f t="shared" si="51"/>
        <v>1</v>
      </c>
      <c r="Q62" s="7">
        <f t="shared" si="52"/>
        <v>0</v>
      </c>
      <c r="R62" s="7">
        <v>0.67</v>
      </c>
      <c r="S62" s="11">
        <v>15</v>
      </c>
      <c r="T62" s="10" t="s">
        <v>53</v>
      </c>
      <c r="U62" s="11"/>
      <c r="V62" s="10"/>
      <c r="W62" s="11"/>
      <c r="X62" s="10"/>
      <c r="Y62" s="7">
        <v>1</v>
      </c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3"/>
        <v>1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4"/>
        <v>0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5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6"/>
        <v>0</v>
      </c>
    </row>
    <row r="63" spans="1:86" x14ac:dyDescent="0.25">
      <c r="A63" s="13">
        <v>1</v>
      </c>
      <c r="B63" s="13">
        <v>3</v>
      </c>
      <c r="C63" s="13"/>
      <c r="D63" s="6" t="s">
        <v>124</v>
      </c>
      <c r="E63" s="3" t="s">
        <v>125</v>
      </c>
      <c r="F63" s="6">
        <f t="shared" si="41"/>
        <v>0</v>
      </c>
      <c r="G63" s="6">
        <f t="shared" si="42"/>
        <v>1</v>
      </c>
      <c r="H63" s="6">
        <f t="shared" si="43"/>
        <v>15</v>
      </c>
      <c r="I63" s="6">
        <f t="shared" si="44"/>
        <v>15</v>
      </c>
      <c r="J63" s="6">
        <f t="shared" si="45"/>
        <v>0</v>
      </c>
      <c r="K63" s="6">
        <f t="shared" si="46"/>
        <v>0</v>
      </c>
      <c r="L63" s="6">
        <f t="shared" si="47"/>
        <v>0</v>
      </c>
      <c r="M63" s="6">
        <f t="shared" si="48"/>
        <v>0</v>
      </c>
      <c r="N63" s="6">
        <f t="shared" si="49"/>
        <v>0</v>
      </c>
      <c r="O63" s="6">
        <f t="shared" si="50"/>
        <v>0</v>
      </c>
      <c r="P63" s="7">
        <f t="shared" si="51"/>
        <v>1</v>
      </c>
      <c r="Q63" s="7">
        <f t="shared" si="52"/>
        <v>0</v>
      </c>
      <c r="R63" s="7">
        <v>0.6</v>
      </c>
      <c r="S63" s="11">
        <v>15</v>
      </c>
      <c r="T63" s="10" t="s">
        <v>53</v>
      </c>
      <c r="U63" s="11"/>
      <c r="V63" s="10"/>
      <c r="W63" s="11"/>
      <c r="X63" s="10"/>
      <c r="Y63" s="7">
        <v>1</v>
      </c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3"/>
        <v>1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4"/>
        <v>0</v>
      </c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5"/>
        <v>0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6"/>
        <v>0</v>
      </c>
    </row>
    <row r="64" spans="1:86" x14ac:dyDescent="0.25">
      <c r="A64" s="13">
        <v>5</v>
      </c>
      <c r="B64" s="13">
        <v>1</v>
      </c>
      <c r="C64" s="13"/>
      <c r="D64" s="6" t="s">
        <v>304</v>
      </c>
      <c r="E64" s="3" t="s">
        <v>197</v>
      </c>
      <c r="F64" s="6">
        <f t="shared" si="41"/>
        <v>0</v>
      </c>
      <c r="G64" s="6">
        <f t="shared" si="42"/>
        <v>2</v>
      </c>
      <c r="H64" s="6">
        <f t="shared" si="43"/>
        <v>30</v>
      </c>
      <c r="I64" s="6">
        <f t="shared" si="44"/>
        <v>15</v>
      </c>
      <c r="J64" s="6">
        <f t="shared" si="45"/>
        <v>15</v>
      </c>
      <c r="K64" s="6">
        <f t="shared" si="46"/>
        <v>0</v>
      </c>
      <c r="L64" s="6">
        <f t="shared" si="47"/>
        <v>0</v>
      </c>
      <c r="M64" s="6">
        <f t="shared" si="48"/>
        <v>0</v>
      </c>
      <c r="N64" s="6">
        <f t="shared" si="49"/>
        <v>0</v>
      </c>
      <c r="O64" s="6">
        <f t="shared" si="50"/>
        <v>0</v>
      </c>
      <c r="P64" s="7">
        <f t="shared" si="51"/>
        <v>2</v>
      </c>
      <c r="Q64" s="7">
        <f t="shared" si="52"/>
        <v>0</v>
      </c>
      <c r="R64" s="7">
        <v>1.47</v>
      </c>
      <c r="S64" s="11"/>
      <c r="T64" s="10"/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3"/>
        <v>0</v>
      </c>
      <c r="AJ64" s="11">
        <v>15</v>
      </c>
      <c r="AK64" s="10" t="s">
        <v>53</v>
      </c>
      <c r="AL64" s="11">
        <v>15</v>
      </c>
      <c r="AM64" s="10" t="s">
        <v>53</v>
      </c>
      <c r="AN64" s="11"/>
      <c r="AO64" s="10"/>
      <c r="AP64" s="7">
        <v>2</v>
      </c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4"/>
        <v>2</v>
      </c>
      <c r="BA64" s="11"/>
      <c r="BB64" s="10"/>
      <c r="BC64" s="11"/>
      <c r="BD64" s="10"/>
      <c r="BE64" s="11"/>
      <c r="BF64" s="10"/>
      <c r="BG64" s="7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5"/>
        <v>0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6"/>
        <v>0</v>
      </c>
    </row>
    <row r="65" spans="1:86" x14ac:dyDescent="0.25">
      <c r="A65" s="13">
        <v>5</v>
      </c>
      <c r="B65" s="13">
        <v>1</v>
      </c>
      <c r="C65" s="13"/>
      <c r="D65" s="6" t="s">
        <v>305</v>
      </c>
      <c r="E65" s="3" t="s">
        <v>306</v>
      </c>
      <c r="F65" s="6">
        <f t="shared" si="41"/>
        <v>0</v>
      </c>
      <c r="G65" s="6">
        <f t="shared" si="42"/>
        <v>2</v>
      </c>
      <c r="H65" s="6">
        <f t="shared" si="43"/>
        <v>30</v>
      </c>
      <c r="I65" s="6">
        <f t="shared" si="44"/>
        <v>15</v>
      </c>
      <c r="J65" s="6">
        <f t="shared" si="45"/>
        <v>15</v>
      </c>
      <c r="K65" s="6">
        <f t="shared" si="46"/>
        <v>0</v>
      </c>
      <c r="L65" s="6">
        <f t="shared" si="47"/>
        <v>0</v>
      </c>
      <c r="M65" s="6">
        <f t="shared" si="48"/>
        <v>0</v>
      </c>
      <c r="N65" s="6">
        <f t="shared" si="49"/>
        <v>0</v>
      </c>
      <c r="O65" s="6">
        <f t="shared" si="50"/>
        <v>0</v>
      </c>
      <c r="P65" s="7">
        <f t="shared" si="51"/>
        <v>2</v>
      </c>
      <c r="Q65" s="7">
        <f t="shared" si="52"/>
        <v>0</v>
      </c>
      <c r="R65" s="7">
        <v>1.44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3"/>
        <v>0</v>
      </c>
      <c r="AJ65" s="11">
        <v>15</v>
      </c>
      <c r="AK65" s="10" t="s">
        <v>53</v>
      </c>
      <c r="AL65" s="11">
        <v>15</v>
      </c>
      <c r="AM65" s="10" t="s">
        <v>53</v>
      </c>
      <c r="AN65" s="11"/>
      <c r="AO65" s="10"/>
      <c r="AP65" s="7">
        <v>2</v>
      </c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4"/>
        <v>2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5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6"/>
        <v>0</v>
      </c>
    </row>
    <row r="66" spans="1:86" x14ac:dyDescent="0.25">
      <c r="A66" s="13">
        <v>5</v>
      </c>
      <c r="B66" s="13">
        <v>1</v>
      </c>
      <c r="C66" s="13"/>
      <c r="D66" s="6" t="s">
        <v>307</v>
      </c>
      <c r="E66" s="3" t="s">
        <v>308</v>
      </c>
      <c r="F66" s="6">
        <f t="shared" si="41"/>
        <v>0</v>
      </c>
      <c r="G66" s="6">
        <f t="shared" si="42"/>
        <v>2</v>
      </c>
      <c r="H66" s="6">
        <f t="shared" si="43"/>
        <v>30</v>
      </c>
      <c r="I66" s="6">
        <f t="shared" si="44"/>
        <v>15</v>
      </c>
      <c r="J66" s="6">
        <f t="shared" si="45"/>
        <v>15</v>
      </c>
      <c r="K66" s="6">
        <f t="shared" si="46"/>
        <v>0</v>
      </c>
      <c r="L66" s="6">
        <f t="shared" si="47"/>
        <v>0</v>
      </c>
      <c r="M66" s="6">
        <f t="shared" si="48"/>
        <v>0</v>
      </c>
      <c r="N66" s="6">
        <f t="shared" si="49"/>
        <v>0</v>
      </c>
      <c r="O66" s="6">
        <f t="shared" si="50"/>
        <v>0</v>
      </c>
      <c r="P66" s="7">
        <f t="shared" si="51"/>
        <v>2</v>
      </c>
      <c r="Q66" s="7">
        <f t="shared" si="52"/>
        <v>0</v>
      </c>
      <c r="R66" s="7">
        <v>1.5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53"/>
        <v>0</v>
      </c>
      <c r="AJ66" s="11">
        <v>15</v>
      </c>
      <c r="AK66" s="10" t="s">
        <v>53</v>
      </c>
      <c r="AL66" s="11">
        <v>15</v>
      </c>
      <c r="AM66" s="10" t="s">
        <v>53</v>
      </c>
      <c r="AN66" s="11"/>
      <c r="AO66" s="10"/>
      <c r="AP66" s="7">
        <v>2</v>
      </c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54"/>
        <v>2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5"/>
        <v>0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6"/>
        <v>0</v>
      </c>
    </row>
    <row r="67" spans="1:86" x14ac:dyDescent="0.25">
      <c r="A67" s="13">
        <v>5</v>
      </c>
      <c r="B67" s="13">
        <v>1</v>
      </c>
      <c r="C67" s="13"/>
      <c r="D67" s="6" t="s">
        <v>309</v>
      </c>
      <c r="E67" s="3" t="s">
        <v>310</v>
      </c>
      <c r="F67" s="6">
        <f t="shared" si="41"/>
        <v>0</v>
      </c>
      <c r="G67" s="6">
        <f t="shared" si="42"/>
        <v>2</v>
      </c>
      <c r="H67" s="6">
        <f t="shared" si="43"/>
        <v>30</v>
      </c>
      <c r="I67" s="6">
        <f t="shared" si="44"/>
        <v>15</v>
      </c>
      <c r="J67" s="6">
        <f t="shared" si="45"/>
        <v>15</v>
      </c>
      <c r="K67" s="6">
        <f t="shared" si="46"/>
        <v>0</v>
      </c>
      <c r="L67" s="6">
        <f t="shared" si="47"/>
        <v>0</v>
      </c>
      <c r="M67" s="6">
        <f t="shared" si="48"/>
        <v>0</v>
      </c>
      <c r="N67" s="6">
        <f t="shared" si="49"/>
        <v>0</v>
      </c>
      <c r="O67" s="6">
        <f t="shared" si="50"/>
        <v>0</v>
      </c>
      <c r="P67" s="7">
        <f t="shared" si="51"/>
        <v>2</v>
      </c>
      <c r="Q67" s="7">
        <f t="shared" si="52"/>
        <v>0</v>
      </c>
      <c r="R67" s="7">
        <v>1.5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53"/>
        <v>0</v>
      </c>
      <c r="AJ67" s="11">
        <v>15</v>
      </c>
      <c r="AK67" s="10" t="s">
        <v>53</v>
      </c>
      <c r="AL67" s="11">
        <v>15</v>
      </c>
      <c r="AM67" s="10" t="s">
        <v>53</v>
      </c>
      <c r="AN67" s="11"/>
      <c r="AO67" s="10"/>
      <c r="AP67" s="7">
        <v>2</v>
      </c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54"/>
        <v>2</v>
      </c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5"/>
        <v>0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6"/>
        <v>0</v>
      </c>
    </row>
    <row r="68" spans="1:86" x14ac:dyDescent="0.25">
      <c r="A68" s="13">
        <v>5</v>
      </c>
      <c r="B68" s="13">
        <v>1</v>
      </c>
      <c r="C68" s="13"/>
      <c r="D68" s="6" t="s">
        <v>311</v>
      </c>
      <c r="E68" s="3" t="s">
        <v>163</v>
      </c>
      <c r="F68" s="6">
        <f t="shared" si="41"/>
        <v>0</v>
      </c>
      <c r="G68" s="6">
        <f t="shared" si="42"/>
        <v>2</v>
      </c>
      <c r="H68" s="6">
        <f t="shared" si="43"/>
        <v>30</v>
      </c>
      <c r="I68" s="6">
        <f t="shared" si="44"/>
        <v>15</v>
      </c>
      <c r="J68" s="6">
        <f t="shared" si="45"/>
        <v>15</v>
      </c>
      <c r="K68" s="6">
        <f t="shared" si="46"/>
        <v>0</v>
      </c>
      <c r="L68" s="6">
        <f t="shared" si="47"/>
        <v>0</v>
      </c>
      <c r="M68" s="6">
        <f t="shared" si="48"/>
        <v>0</v>
      </c>
      <c r="N68" s="6">
        <f t="shared" si="49"/>
        <v>0</v>
      </c>
      <c r="O68" s="6">
        <f t="shared" si="50"/>
        <v>0</v>
      </c>
      <c r="P68" s="7">
        <f t="shared" si="51"/>
        <v>2</v>
      </c>
      <c r="Q68" s="7">
        <f t="shared" si="52"/>
        <v>0</v>
      </c>
      <c r="R68" s="7">
        <v>1.57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53"/>
        <v>0</v>
      </c>
      <c r="AJ68" s="11">
        <v>15</v>
      </c>
      <c r="AK68" s="10" t="s">
        <v>53</v>
      </c>
      <c r="AL68" s="11">
        <v>15</v>
      </c>
      <c r="AM68" s="10" t="s">
        <v>53</v>
      </c>
      <c r="AN68" s="11"/>
      <c r="AO68" s="10"/>
      <c r="AP68" s="7">
        <v>2</v>
      </c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54"/>
        <v>2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55"/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56"/>
        <v>0</v>
      </c>
    </row>
    <row r="69" spans="1:86" x14ac:dyDescent="0.25">
      <c r="A69" s="13">
        <v>2</v>
      </c>
      <c r="B69" s="13">
        <v>1</v>
      </c>
      <c r="C69" s="13"/>
      <c r="D69" s="6" t="s">
        <v>312</v>
      </c>
      <c r="E69" s="3" t="s">
        <v>165</v>
      </c>
      <c r="F69" s="6">
        <f t="shared" si="41"/>
        <v>0</v>
      </c>
      <c r="G69" s="6">
        <f t="shared" si="42"/>
        <v>2</v>
      </c>
      <c r="H69" s="6">
        <f t="shared" si="43"/>
        <v>30</v>
      </c>
      <c r="I69" s="6">
        <f t="shared" si="44"/>
        <v>15</v>
      </c>
      <c r="J69" s="6">
        <f t="shared" si="45"/>
        <v>15</v>
      </c>
      <c r="K69" s="6">
        <f t="shared" si="46"/>
        <v>0</v>
      </c>
      <c r="L69" s="6">
        <f t="shared" si="47"/>
        <v>0</v>
      </c>
      <c r="M69" s="6">
        <f t="shared" si="48"/>
        <v>0</v>
      </c>
      <c r="N69" s="6">
        <f t="shared" si="49"/>
        <v>0</v>
      </c>
      <c r="O69" s="6">
        <f t="shared" si="50"/>
        <v>0</v>
      </c>
      <c r="P69" s="7">
        <f t="shared" si="51"/>
        <v>2</v>
      </c>
      <c r="Q69" s="7">
        <f t="shared" si="52"/>
        <v>0</v>
      </c>
      <c r="R69" s="7">
        <v>0</v>
      </c>
      <c r="S69" s="11">
        <v>15</v>
      </c>
      <c r="T69" s="10" t="s">
        <v>53</v>
      </c>
      <c r="U69" s="11">
        <v>15</v>
      </c>
      <c r="V69" s="10" t="s">
        <v>53</v>
      </c>
      <c r="W69" s="11"/>
      <c r="X69" s="10"/>
      <c r="Y69" s="7">
        <v>2</v>
      </c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53"/>
        <v>2</v>
      </c>
      <c r="AJ69" s="11"/>
      <c r="AK69" s="10"/>
      <c r="AL69" s="11"/>
      <c r="AM69" s="10"/>
      <c r="AN69" s="11"/>
      <c r="AO69" s="10"/>
      <c r="AP69" s="7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54"/>
        <v>0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55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56"/>
        <v>0</v>
      </c>
    </row>
    <row r="70" spans="1:86" x14ac:dyDescent="0.25">
      <c r="A70" s="13">
        <v>2</v>
      </c>
      <c r="B70" s="13">
        <v>1</v>
      </c>
      <c r="C70" s="13"/>
      <c r="D70" s="6" t="s">
        <v>313</v>
      </c>
      <c r="E70" s="3" t="s">
        <v>248</v>
      </c>
      <c r="F70" s="6">
        <f t="shared" si="41"/>
        <v>0</v>
      </c>
      <c r="G70" s="6">
        <f t="shared" si="42"/>
        <v>2</v>
      </c>
      <c r="H70" s="6">
        <f t="shared" si="43"/>
        <v>30</v>
      </c>
      <c r="I70" s="6">
        <f t="shared" si="44"/>
        <v>15</v>
      </c>
      <c r="J70" s="6">
        <f t="shared" si="45"/>
        <v>15</v>
      </c>
      <c r="K70" s="6">
        <f t="shared" si="46"/>
        <v>0</v>
      </c>
      <c r="L70" s="6">
        <f t="shared" si="47"/>
        <v>0</v>
      </c>
      <c r="M70" s="6">
        <f t="shared" si="48"/>
        <v>0</v>
      </c>
      <c r="N70" s="6">
        <f t="shared" si="49"/>
        <v>0</v>
      </c>
      <c r="O70" s="6">
        <f t="shared" si="50"/>
        <v>0</v>
      </c>
      <c r="P70" s="7">
        <f t="shared" si="51"/>
        <v>2</v>
      </c>
      <c r="Q70" s="7">
        <f t="shared" si="52"/>
        <v>0</v>
      </c>
      <c r="R70" s="7">
        <v>1.6</v>
      </c>
      <c r="S70" s="11">
        <v>15</v>
      </c>
      <c r="T70" s="10" t="s">
        <v>53</v>
      </c>
      <c r="U70" s="11">
        <v>15</v>
      </c>
      <c r="V70" s="10" t="s">
        <v>53</v>
      </c>
      <c r="W70" s="11"/>
      <c r="X70" s="10"/>
      <c r="Y70" s="7">
        <v>2</v>
      </c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53"/>
        <v>2</v>
      </c>
      <c r="AJ70" s="11"/>
      <c r="AK70" s="10"/>
      <c r="AL70" s="11"/>
      <c r="AM70" s="10"/>
      <c r="AN70" s="11"/>
      <c r="AO70" s="10"/>
      <c r="AP70" s="7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54"/>
        <v>0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55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56"/>
        <v>0</v>
      </c>
    </row>
    <row r="71" spans="1:86" x14ac:dyDescent="0.25">
      <c r="A71" s="13">
        <v>2</v>
      </c>
      <c r="B71" s="13">
        <v>1</v>
      </c>
      <c r="C71" s="13"/>
      <c r="D71" s="6" t="s">
        <v>314</v>
      </c>
      <c r="E71" s="3" t="s">
        <v>250</v>
      </c>
      <c r="F71" s="6">
        <f t="shared" si="41"/>
        <v>0</v>
      </c>
      <c r="G71" s="6">
        <f t="shared" si="42"/>
        <v>2</v>
      </c>
      <c r="H71" s="6">
        <f t="shared" si="43"/>
        <v>30</v>
      </c>
      <c r="I71" s="6">
        <f t="shared" si="44"/>
        <v>15</v>
      </c>
      <c r="J71" s="6">
        <f t="shared" si="45"/>
        <v>15</v>
      </c>
      <c r="K71" s="6">
        <f t="shared" si="46"/>
        <v>0</v>
      </c>
      <c r="L71" s="6">
        <f t="shared" si="47"/>
        <v>0</v>
      </c>
      <c r="M71" s="6">
        <f t="shared" si="48"/>
        <v>0</v>
      </c>
      <c r="N71" s="6">
        <f t="shared" si="49"/>
        <v>0</v>
      </c>
      <c r="O71" s="6">
        <f t="shared" si="50"/>
        <v>0</v>
      </c>
      <c r="P71" s="7">
        <f t="shared" si="51"/>
        <v>2</v>
      </c>
      <c r="Q71" s="7">
        <f t="shared" si="52"/>
        <v>0</v>
      </c>
      <c r="R71" s="7">
        <v>1.5</v>
      </c>
      <c r="S71" s="11">
        <v>15</v>
      </c>
      <c r="T71" s="10" t="s">
        <v>53</v>
      </c>
      <c r="U71" s="11">
        <v>15</v>
      </c>
      <c r="V71" s="10" t="s">
        <v>53</v>
      </c>
      <c r="W71" s="11"/>
      <c r="X71" s="10"/>
      <c r="Y71" s="7">
        <v>2</v>
      </c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53"/>
        <v>2</v>
      </c>
      <c r="AJ71" s="11"/>
      <c r="AK71" s="10"/>
      <c r="AL71" s="11"/>
      <c r="AM71" s="10"/>
      <c r="AN71" s="11"/>
      <c r="AO71" s="10"/>
      <c r="AP71" s="7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54"/>
        <v>0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55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56"/>
        <v>0</v>
      </c>
    </row>
    <row r="72" spans="1:86" x14ac:dyDescent="0.25">
      <c r="A72" s="13">
        <v>2</v>
      </c>
      <c r="B72" s="13">
        <v>1</v>
      </c>
      <c r="C72" s="13"/>
      <c r="D72" s="6" t="s">
        <v>315</v>
      </c>
      <c r="E72" s="3" t="s">
        <v>252</v>
      </c>
      <c r="F72" s="6">
        <f t="shared" si="41"/>
        <v>0</v>
      </c>
      <c r="G72" s="6">
        <f t="shared" si="42"/>
        <v>2</v>
      </c>
      <c r="H72" s="6">
        <f t="shared" si="43"/>
        <v>30</v>
      </c>
      <c r="I72" s="6">
        <f t="shared" si="44"/>
        <v>15</v>
      </c>
      <c r="J72" s="6">
        <f t="shared" si="45"/>
        <v>15</v>
      </c>
      <c r="K72" s="6">
        <f t="shared" si="46"/>
        <v>0</v>
      </c>
      <c r="L72" s="6">
        <f t="shared" si="47"/>
        <v>0</v>
      </c>
      <c r="M72" s="6">
        <f t="shared" si="48"/>
        <v>0</v>
      </c>
      <c r="N72" s="6">
        <f t="shared" si="49"/>
        <v>0</v>
      </c>
      <c r="O72" s="6">
        <f t="shared" si="50"/>
        <v>0</v>
      </c>
      <c r="P72" s="7">
        <f t="shared" si="51"/>
        <v>2</v>
      </c>
      <c r="Q72" s="7">
        <f t="shared" si="52"/>
        <v>0</v>
      </c>
      <c r="R72" s="7">
        <v>1.8</v>
      </c>
      <c r="S72" s="11">
        <v>15</v>
      </c>
      <c r="T72" s="10" t="s">
        <v>53</v>
      </c>
      <c r="U72" s="11">
        <v>15</v>
      </c>
      <c r="V72" s="10" t="s">
        <v>53</v>
      </c>
      <c r="W72" s="11"/>
      <c r="X72" s="10"/>
      <c r="Y72" s="7">
        <v>2</v>
      </c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53"/>
        <v>2</v>
      </c>
      <c r="AJ72" s="11"/>
      <c r="AK72" s="10"/>
      <c r="AL72" s="11"/>
      <c r="AM72" s="10"/>
      <c r="AN72" s="11"/>
      <c r="AO72" s="10"/>
      <c r="AP72" s="7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54"/>
        <v>0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55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56"/>
        <v>0</v>
      </c>
    </row>
    <row r="73" spans="1:86" x14ac:dyDescent="0.25">
      <c r="A73" s="13">
        <v>2</v>
      </c>
      <c r="B73" s="13">
        <v>1</v>
      </c>
      <c r="C73" s="13"/>
      <c r="D73" s="6" t="s">
        <v>316</v>
      </c>
      <c r="E73" s="3" t="s">
        <v>129</v>
      </c>
      <c r="F73" s="6">
        <f t="shared" si="41"/>
        <v>0</v>
      </c>
      <c r="G73" s="6">
        <f t="shared" si="42"/>
        <v>2</v>
      </c>
      <c r="H73" s="6">
        <f t="shared" si="43"/>
        <v>30</v>
      </c>
      <c r="I73" s="6">
        <f t="shared" si="44"/>
        <v>15</v>
      </c>
      <c r="J73" s="6">
        <f t="shared" si="45"/>
        <v>15</v>
      </c>
      <c r="K73" s="6">
        <f t="shared" si="46"/>
        <v>0</v>
      </c>
      <c r="L73" s="6">
        <f t="shared" si="47"/>
        <v>0</v>
      </c>
      <c r="M73" s="6">
        <f t="shared" si="48"/>
        <v>0</v>
      </c>
      <c r="N73" s="6">
        <f t="shared" si="49"/>
        <v>0</v>
      </c>
      <c r="O73" s="6">
        <f t="shared" si="50"/>
        <v>0</v>
      </c>
      <c r="P73" s="7">
        <f t="shared" si="51"/>
        <v>2</v>
      </c>
      <c r="Q73" s="7">
        <f t="shared" si="52"/>
        <v>0</v>
      </c>
      <c r="R73" s="7">
        <v>1.4</v>
      </c>
      <c r="S73" s="11">
        <v>15</v>
      </c>
      <c r="T73" s="10" t="s">
        <v>53</v>
      </c>
      <c r="U73" s="11">
        <v>15</v>
      </c>
      <c r="V73" s="10" t="s">
        <v>53</v>
      </c>
      <c r="W73" s="11"/>
      <c r="X73" s="10"/>
      <c r="Y73" s="7">
        <v>2</v>
      </c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53"/>
        <v>2</v>
      </c>
      <c r="AJ73" s="11"/>
      <c r="AK73" s="10"/>
      <c r="AL73" s="11"/>
      <c r="AM73" s="10"/>
      <c r="AN73" s="11"/>
      <c r="AO73" s="10"/>
      <c r="AP73" s="7"/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54"/>
        <v>0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55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56"/>
        <v>0</v>
      </c>
    </row>
    <row r="74" spans="1:86" x14ac:dyDescent="0.25">
      <c r="A74" s="13">
        <v>2</v>
      </c>
      <c r="B74" s="13">
        <v>1</v>
      </c>
      <c r="C74" s="13"/>
      <c r="D74" s="6" t="s">
        <v>317</v>
      </c>
      <c r="E74" s="3" t="s">
        <v>254</v>
      </c>
      <c r="F74" s="6">
        <f t="shared" si="41"/>
        <v>0</v>
      </c>
      <c r="G74" s="6">
        <f t="shared" si="42"/>
        <v>2</v>
      </c>
      <c r="H74" s="6">
        <f t="shared" si="43"/>
        <v>30</v>
      </c>
      <c r="I74" s="6">
        <f t="shared" si="44"/>
        <v>15</v>
      </c>
      <c r="J74" s="6">
        <f t="shared" si="45"/>
        <v>15</v>
      </c>
      <c r="K74" s="6">
        <f t="shared" si="46"/>
        <v>0</v>
      </c>
      <c r="L74" s="6">
        <f t="shared" si="47"/>
        <v>0</v>
      </c>
      <c r="M74" s="6">
        <f t="shared" si="48"/>
        <v>0</v>
      </c>
      <c r="N74" s="6">
        <f t="shared" si="49"/>
        <v>0</v>
      </c>
      <c r="O74" s="6">
        <f t="shared" si="50"/>
        <v>0</v>
      </c>
      <c r="P74" s="7">
        <f t="shared" si="51"/>
        <v>2</v>
      </c>
      <c r="Q74" s="7">
        <f t="shared" si="52"/>
        <v>0</v>
      </c>
      <c r="R74" s="7">
        <v>1.5</v>
      </c>
      <c r="S74" s="11">
        <v>15</v>
      </c>
      <c r="T74" s="10" t="s">
        <v>53</v>
      </c>
      <c r="U74" s="11">
        <v>15</v>
      </c>
      <c r="V74" s="10" t="s">
        <v>53</v>
      </c>
      <c r="W74" s="11"/>
      <c r="X74" s="10"/>
      <c r="Y74" s="7">
        <v>2</v>
      </c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53"/>
        <v>2</v>
      </c>
      <c r="AJ74" s="11"/>
      <c r="AK74" s="10"/>
      <c r="AL74" s="11"/>
      <c r="AM74" s="10"/>
      <c r="AN74" s="11"/>
      <c r="AO74" s="10"/>
      <c r="AP74" s="7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54"/>
        <v>0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55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56"/>
        <v>0</v>
      </c>
    </row>
    <row r="75" spans="1:86" x14ac:dyDescent="0.25">
      <c r="A75" s="13">
        <v>3</v>
      </c>
      <c r="B75" s="13">
        <v>1</v>
      </c>
      <c r="C75" s="13"/>
      <c r="D75" s="6" t="s">
        <v>318</v>
      </c>
      <c r="E75" s="3" t="s">
        <v>319</v>
      </c>
      <c r="F75" s="6">
        <f t="shared" si="41"/>
        <v>0</v>
      </c>
      <c r="G75" s="6">
        <f t="shared" si="42"/>
        <v>2</v>
      </c>
      <c r="H75" s="6">
        <f t="shared" si="43"/>
        <v>30</v>
      </c>
      <c r="I75" s="6">
        <f t="shared" si="44"/>
        <v>15</v>
      </c>
      <c r="J75" s="6">
        <f t="shared" si="45"/>
        <v>15</v>
      </c>
      <c r="K75" s="6">
        <f t="shared" si="46"/>
        <v>0</v>
      </c>
      <c r="L75" s="6">
        <f t="shared" si="47"/>
        <v>0</v>
      </c>
      <c r="M75" s="6">
        <f t="shared" si="48"/>
        <v>0</v>
      </c>
      <c r="N75" s="6">
        <f t="shared" si="49"/>
        <v>0</v>
      </c>
      <c r="O75" s="6">
        <f t="shared" si="50"/>
        <v>0</v>
      </c>
      <c r="P75" s="7">
        <f t="shared" si="51"/>
        <v>2</v>
      </c>
      <c r="Q75" s="7">
        <f t="shared" si="52"/>
        <v>0</v>
      </c>
      <c r="R75" s="7">
        <v>1.37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53"/>
        <v>0</v>
      </c>
      <c r="AJ75" s="11">
        <v>15</v>
      </c>
      <c r="AK75" s="10" t="s">
        <v>53</v>
      </c>
      <c r="AL75" s="11">
        <v>15</v>
      </c>
      <c r="AM75" s="10" t="s">
        <v>53</v>
      </c>
      <c r="AN75" s="11"/>
      <c r="AO75" s="10"/>
      <c r="AP75" s="7">
        <v>2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54"/>
        <v>2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55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56"/>
        <v>0</v>
      </c>
    </row>
    <row r="76" spans="1:86" x14ac:dyDescent="0.25">
      <c r="A76" s="13">
        <v>3</v>
      </c>
      <c r="B76" s="13">
        <v>1</v>
      </c>
      <c r="C76" s="13"/>
      <c r="D76" s="6" t="s">
        <v>320</v>
      </c>
      <c r="E76" s="3" t="s">
        <v>321</v>
      </c>
      <c r="F76" s="6">
        <f t="shared" si="41"/>
        <v>0</v>
      </c>
      <c r="G76" s="6">
        <f t="shared" si="42"/>
        <v>2</v>
      </c>
      <c r="H76" s="6">
        <f t="shared" si="43"/>
        <v>30</v>
      </c>
      <c r="I76" s="6">
        <f t="shared" si="44"/>
        <v>15</v>
      </c>
      <c r="J76" s="6">
        <f t="shared" si="45"/>
        <v>15</v>
      </c>
      <c r="K76" s="6">
        <f t="shared" si="46"/>
        <v>0</v>
      </c>
      <c r="L76" s="6">
        <f t="shared" si="47"/>
        <v>0</v>
      </c>
      <c r="M76" s="6">
        <f t="shared" si="48"/>
        <v>0</v>
      </c>
      <c r="N76" s="6">
        <f t="shared" si="49"/>
        <v>0</v>
      </c>
      <c r="O76" s="6">
        <f t="shared" si="50"/>
        <v>0</v>
      </c>
      <c r="P76" s="7">
        <f t="shared" si="51"/>
        <v>2</v>
      </c>
      <c r="Q76" s="7">
        <f t="shared" si="52"/>
        <v>0</v>
      </c>
      <c r="R76" s="7">
        <v>1.46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53"/>
        <v>0</v>
      </c>
      <c r="AJ76" s="11">
        <v>15</v>
      </c>
      <c r="AK76" s="10" t="s">
        <v>53</v>
      </c>
      <c r="AL76" s="11">
        <v>15</v>
      </c>
      <c r="AM76" s="10" t="s">
        <v>53</v>
      </c>
      <c r="AN76" s="11"/>
      <c r="AO76" s="10"/>
      <c r="AP76" s="7">
        <v>2</v>
      </c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54"/>
        <v>2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55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56"/>
        <v>0</v>
      </c>
    </row>
    <row r="77" spans="1:86" x14ac:dyDescent="0.25">
      <c r="A77" s="13">
        <v>3</v>
      </c>
      <c r="B77" s="13">
        <v>1</v>
      </c>
      <c r="C77" s="13"/>
      <c r="D77" s="6" t="s">
        <v>322</v>
      </c>
      <c r="E77" s="3" t="s">
        <v>323</v>
      </c>
      <c r="F77" s="6">
        <f t="shared" si="41"/>
        <v>0</v>
      </c>
      <c r="G77" s="6">
        <f t="shared" si="42"/>
        <v>2</v>
      </c>
      <c r="H77" s="6">
        <f t="shared" si="43"/>
        <v>30</v>
      </c>
      <c r="I77" s="6">
        <f t="shared" si="44"/>
        <v>15</v>
      </c>
      <c r="J77" s="6">
        <f t="shared" si="45"/>
        <v>0</v>
      </c>
      <c r="K77" s="6">
        <f t="shared" si="46"/>
        <v>0</v>
      </c>
      <c r="L77" s="6">
        <f t="shared" si="47"/>
        <v>15</v>
      </c>
      <c r="M77" s="6">
        <f t="shared" si="48"/>
        <v>0</v>
      </c>
      <c r="N77" s="6">
        <f t="shared" si="49"/>
        <v>0</v>
      </c>
      <c r="O77" s="6">
        <f t="shared" si="50"/>
        <v>0</v>
      </c>
      <c r="P77" s="7">
        <f t="shared" si="51"/>
        <v>2</v>
      </c>
      <c r="Q77" s="7">
        <f t="shared" si="52"/>
        <v>1</v>
      </c>
      <c r="R77" s="7">
        <v>1.2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53"/>
        <v>0</v>
      </c>
      <c r="AJ77" s="11">
        <v>15</v>
      </c>
      <c r="AK77" s="10" t="s">
        <v>53</v>
      </c>
      <c r="AL77" s="11"/>
      <c r="AM77" s="10"/>
      <c r="AN77" s="11"/>
      <c r="AO77" s="10"/>
      <c r="AP77" s="7">
        <v>1</v>
      </c>
      <c r="AQ77" s="11">
        <v>15</v>
      </c>
      <c r="AR77" s="10" t="s">
        <v>53</v>
      </c>
      <c r="AS77" s="11"/>
      <c r="AT77" s="10"/>
      <c r="AU77" s="11"/>
      <c r="AV77" s="10"/>
      <c r="AW77" s="11"/>
      <c r="AX77" s="10"/>
      <c r="AY77" s="7">
        <v>1</v>
      </c>
      <c r="AZ77" s="7">
        <f t="shared" si="54"/>
        <v>2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55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56"/>
        <v>0</v>
      </c>
    </row>
    <row r="78" spans="1:86" x14ac:dyDescent="0.25">
      <c r="A78" s="13">
        <v>3</v>
      </c>
      <c r="B78" s="13">
        <v>1</v>
      </c>
      <c r="C78" s="13"/>
      <c r="D78" s="6" t="s">
        <v>324</v>
      </c>
      <c r="E78" s="3" t="s">
        <v>169</v>
      </c>
      <c r="F78" s="6">
        <f t="shared" si="41"/>
        <v>0</v>
      </c>
      <c r="G78" s="6">
        <f t="shared" si="42"/>
        <v>2</v>
      </c>
      <c r="H78" s="6">
        <f t="shared" si="43"/>
        <v>30</v>
      </c>
      <c r="I78" s="6">
        <f t="shared" si="44"/>
        <v>15</v>
      </c>
      <c r="J78" s="6">
        <f t="shared" si="45"/>
        <v>0</v>
      </c>
      <c r="K78" s="6">
        <f t="shared" si="46"/>
        <v>0</v>
      </c>
      <c r="L78" s="6">
        <f t="shared" si="47"/>
        <v>15</v>
      </c>
      <c r="M78" s="6">
        <f t="shared" si="48"/>
        <v>0</v>
      </c>
      <c r="N78" s="6">
        <f t="shared" si="49"/>
        <v>0</v>
      </c>
      <c r="O78" s="6">
        <f t="shared" si="50"/>
        <v>0</v>
      </c>
      <c r="P78" s="7">
        <f t="shared" si="51"/>
        <v>2</v>
      </c>
      <c r="Q78" s="7">
        <f t="shared" si="52"/>
        <v>1</v>
      </c>
      <c r="R78" s="7">
        <v>1.37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53"/>
        <v>0</v>
      </c>
      <c r="AJ78" s="11">
        <v>15</v>
      </c>
      <c r="AK78" s="10" t="s">
        <v>53</v>
      </c>
      <c r="AL78" s="11"/>
      <c r="AM78" s="10"/>
      <c r="AN78" s="11"/>
      <c r="AO78" s="10"/>
      <c r="AP78" s="7">
        <v>1</v>
      </c>
      <c r="AQ78" s="11">
        <v>15</v>
      </c>
      <c r="AR78" s="10" t="s">
        <v>53</v>
      </c>
      <c r="AS78" s="11"/>
      <c r="AT78" s="10"/>
      <c r="AU78" s="11"/>
      <c r="AV78" s="10"/>
      <c r="AW78" s="11"/>
      <c r="AX78" s="10"/>
      <c r="AY78" s="7">
        <v>1</v>
      </c>
      <c r="AZ78" s="7">
        <f t="shared" si="54"/>
        <v>2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55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56"/>
        <v>0</v>
      </c>
    </row>
    <row r="79" spans="1:86" x14ac:dyDescent="0.25">
      <c r="A79" s="13">
        <v>4</v>
      </c>
      <c r="B79" s="13">
        <v>1</v>
      </c>
      <c r="C79" s="13"/>
      <c r="D79" s="6" t="s">
        <v>325</v>
      </c>
      <c r="E79" s="3" t="s">
        <v>326</v>
      </c>
      <c r="F79" s="6">
        <f t="shared" si="41"/>
        <v>0</v>
      </c>
      <c r="G79" s="6">
        <f t="shared" si="42"/>
        <v>2</v>
      </c>
      <c r="H79" s="6">
        <f t="shared" si="43"/>
        <v>30</v>
      </c>
      <c r="I79" s="6">
        <f t="shared" si="44"/>
        <v>15</v>
      </c>
      <c r="J79" s="6">
        <f t="shared" si="45"/>
        <v>15</v>
      </c>
      <c r="K79" s="6">
        <f t="shared" si="46"/>
        <v>0</v>
      </c>
      <c r="L79" s="6">
        <f t="shared" si="47"/>
        <v>0</v>
      </c>
      <c r="M79" s="6">
        <f t="shared" si="48"/>
        <v>0</v>
      </c>
      <c r="N79" s="6">
        <f t="shared" si="49"/>
        <v>0</v>
      </c>
      <c r="O79" s="6">
        <f t="shared" si="50"/>
        <v>0</v>
      </c>
      <c r="P79" s="7">
        <f t="shared" si="51"/>
        <v>2</v>
      </c>
      <c r="Q79" s="7">
        <f t="shared" si="52"/>
        <v>0</v>
      </c>
      <c r="R79" s="7">
        <v>1.54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53"/>
        <v>0</v>
      </c>
      <c r="AJ79" s="11">
        <v>15</v>
      </c>
      <c r="AK79" s="10" t="s">
        <v>53</v>
      </c>
      <c r="AL79" s="11">
        <v>15</v>
      </c>
      <c r="AM79" s="10" t="s">
        <v>53</v>
      </c>
      <c r="AN79" s="11"/>
      <c r="AO79" s="10"/>
      <c r="AP79" s="7">
        <v>2</v>
      </c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54"/>
        <v>2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55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56"/>
        <v>0</v>
      </c>
    </row>
    <row r="80" spans="1:86" x14ac:dyDescent="0.25">
      <c r="A80" s="13">
        <v>4</v>
      </c>
      <c r="B80" s="13">
        <v>1</v>
      </c>
      <c r="C80" s="13"/>
      <c r="D80" s="6" t="s">
        <v>327</v>
      </c>
      <c r="E80" s="3" t="s">
        <v>179</v>
      </c>
      <c r="F80" s="6">
        <f t="shared" si="41"/>
        <v>0</v>
      </c>
      <c r="G80" s="6">
        <f t="shared" si="42"/>
        <v>2</v>
      </c>
      <c r="H80" s="6">
        <f t="shared" si="43"/>
        <v>30</v>
      </c>
      <c r="I80" s="6">
        <f t="shared" si="44"/>
        <v>15</v>
      </c>
      <c r="J80" s="6">
        <f t="shared" si="45"/>
        <v>15</v>
      </c>
      <c r="K80" s="6">
        <f t="shared" si="46"/>
        <v>0</v>
      </c>
      <c r="L80" s="6">
        <f t="shared" si="47"/>
        <v>0</v>
      </c>
      <c r="M80" s="6">
        <f t="shared" si="48"/>
        <v>0</v>
      </c>
      <c r="N80" s="6">
        <f t="shared" si="49"/>
        <v>0</v>
      </c>
      <c r="O80" s="6">
        <f t="shared" si="50"/>
        <v>0</v>
      </c>
      <c r="P80" s="7">
        <f t="shared" si="51"/>
        <v>2</v>
      </c>
      <c r="Q80" s="7">
        <f t="shared" si="52"/>
        <v>0</v>
      </c>
      <c r="R80" s="7">
        <v>1.5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53"/>
        <v>0</v>
      </c>
      <c r="AJ80" s="11">
        <v>15</v>
      </c>
      <c r="AK80" s="10" t="s">
        <v>53</v>
      </c>
      <c r="AL80" s="11">
        <v>15</v>
      </c>
      <c r="AM80" s="10" t="s">
        <v>53</v>
      </c>
      <c r="AN80" s="11"/>
      <c r="AO80" s="10"/>
      <c r="AP80" s="7">
        <v>2</v>
      </c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54"/>
        <v>2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55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56"/>
        <v>0</v>
      </c>
    </row>
    <row r="81" spans="1:86" x14ac:dyDescent="0.25">
      <c r="A81" s="13">
        <v>4</v>
      </c>
      <c r="B81" s="13">
        <v>1</v>
      </c>
      <c r="C81" s="13"/>
      <c r="D81" s="6" t="s">
        <v>328</v>
      </c>
      <c r="E81" s="3" t="s">
        <v>329</v>
      </c>
      <c r="F81" s="6">
        <f t="shared" si="41"/>
        <v>0</v>
      </c>
      <c r="G81" s="6">
        <f t="shared" si="42"/>
        <v>2</v>
      </c>
      <c r="H81" s="6">
        <f t="shared" si="43"/>
        <v>30</v>
      </c>
      <c r="I81" s="6">
        <f t="shared" si="44"/>
        <v>15</v>
      </c>
      <c r="J81" s="6">
        <f t="shared" si="45"/>
        <v>15</v>
      </c>
      <c r="K81" s="6">
        <f t="shared" si="46"/>
        <v>0</v>
      </c>
      <c r="L81" s="6">
        <f t="shared" si="47"/>
        <v>0</v>
      </c>
      <c r="M81" s="6">
        <f t="shared" si="48"/>
        <v>0</v>
      </c>
      <c r="N81" s="6">
        <f t="shared" si="49"/>
        <v>0</v>
      </c>
      <c r="O81" s="6">
        <f t="shared" si="50"/>
        <v>0</v>
      </c>
      <c r="P81" s="7">
        <f t="shared" si="51"/>
        <v>2</v>
      </c>
      <c r="Q81" s="7">
        <f t="shared" si="52"/>
        <v>0</v>
      </c>
      <c r="R81" s="7">
        <v>1.43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53"/>
        <v>0</v>
      </c>
      <c r="AJ81" s="11">
        <v>15</v>
      </c>
      <c r="AK81" s="10" t="s">
        <v>53</v>
      </c>
      <c r="AL81" s="11">
        <v>15</v>
      </c>
      <c r="AM81" s="10" t="s">
        <v>53</v>
      </c>
      <c r="AN81" s="11"/>
      <c r="AO81" s="10"/>
      <c r="AP81" s="7">
        <v>2</v>
      </c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54"/>
        <v>2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55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56"/>
        <v>0</v>
      </c>
    </row>
    <row r="82" spans="1:86" x14ac:dyDescent="0.25">
      <c r="A82" s="13">
        <v>4</v>
      </c>
      <c r="B82" s="13">
        <v>1</v>
      </c>
      <c r="C82" s="13"/>
      <c r="D82" s="6" t="s">
        <v>330</v>
      </c>
      <c r="E82" s="3" t="s">
        <v>331</v>
      </c>
      <c r="F82" s="6">
        <f t="shared" si="41"/>
        <v>0</v>
      </c>
      <c r="G82" s="6">
        <f t="shared" si="42"/>
        <v>2</v>
      </c>
      <c r="H82" s="6">
        <f t="shared" si="43"/>
        <v>30</v>
      </c>
      <c r="I82" s="6">
        <f t="shared" si="44"/>
        <v>15</v>
      </c>
      <c r="J82" s="6">
        <f t="shared" si="45"/>
        <v>15</v>
      </c>
      <c r="K82" s="6">
        <f t="shared" si="46"/>
        <v>0</v>
      </c>
      <c r="L82" s="6">
        <f t="shared" si="47"/>
        <v>0</v>
      </c>
      <c r="M82" s="6">
        <f t="shared" si="48"/>
        <v>0</v>
      </c>
      <c r="N82" s="6">
        <f t="shared" si="49"/>
        <v>0</v>
      </c>
      <c r="O82" s="6">
        <f t="shared" si="50"/>
        <v>0</v>
      </c>
      <c r="P82" s="7">
        <f t="shared" si="51"/>
        <v>2</v>
      </c>
      <c r="Q82" s="7">
        <f t="shared" si="52"/>
        <v>0</v>
      </c>
      <c r="R82" s="7">
        <v>1.4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53"/>
        <v>0</v>
      </c>
      <c r="AJ82" s="11">
        <v>15</v>
      </c>
      <c r="AK82" s="10" t="s">
        <v>53</v>
      </c>
      <c r="AL82" s="11">
        <v>15</v>
      </c>
      <c r="AM82" s="10" t="s">
        <v>53</v>
      </c>
      <c r="AN82" s="11"/>
      <c r="AO82" s="10"/>
      <c r="AP82" s="7">
        <v>2</v>
      </c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54"/>
        <v>2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55"/>
        <v>0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56"/>
        <v>0</v>
      </c>
    </row>
    <row r="83" spans="1:86" x14ac:dyDescent="0.25">
      <c r="A83" s="13">
        <v>6</v>
      </c>
      <c r="B83" s="13">
        <v>1</v>
      </c>
      <c r="C83" s="13"/>
      <c r="D83" s="6" t="s">
        <v>332</v>
      </c>
      <c r="E83" s="3" t="s">
        <v>333</v>
      </c>
      <c r="F83" s="6">
        <f t="shared" si="41"/>
        <v>0</v>
      </c>
      <c r="G83" s="6">
        <f t="shared" si="42"/>
        <v>2</v>
      </c>
      <c r="H83" s="6">
        <f t="shared" si="43"/>
        <v>30</v>
      </c>
      <c r="I83" s="6">
        <f t="shared" si="44"/>
        <v>15</v>
      </c>
      <c r="J83" s="6">
        <f t="shared" si="45"/>
        <v>0</v>
      </c>
      <c r="K83" s="6">
        <f t="shared" si="46"/>
        <v>0</v>
      </c>
      <c r="L83" s="6">
        <f t="shared" si="47"/>
        <v>15</v>
      </c>
      <c r="M83" s="6">
        <f t="shared" si="48"/>
        <v>0</v>
      </c>
      <c r="N83" s="6">
        <f t="shared" si="49"/>
        <v>0</v>
      </c>
      <c r="O83" s="6">
        <f t="shared" si="50"/>
        <v>0</v>
      </c>
      <c r="P83" s="7">
        <f t="shared" si="51"/>
        <v>2</v>
      </c>
      <c r="Q83" s="7">
        <f t="shared" si="52"/>
        <v>1</v>
      </c>
      <c r="R83" s="7">
        <v>1.4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53"/>
        <v>0</v>
      </c>
      <c r="AJ83" s="11">
        <v>15</v>
      </c>
      <c r="AK83" s="10" t="s">
        <v>53</v>
      </c>
      <c r="AL83" s="11"/>
      <c r="AM83" s="10"/>
      <c r="AN83" s="11"/>
      <c r="AO83" s="10"/>
      <c r="AP83" s="7">
        <v>1</v>
      </c>
      <c r="AQ83" s="11">
        <v>15</v>
      </c>
      <c r="AR83" s="10" t="s">
        <v>53</v>
      </c>
      <c r="AS83" s="11"/>
      <c r="AT83" s="10"/>
      <c r="AU83" s="11"/>
      <c r="AV83" s="10"/>
      <c r="AW83" s="11"/>
      <c r="AX83" s="10"/>
      <c r="AY83" s="7">
        <v>1</v>
      </c>
      <c r="AZ83" s="7">
        <f t="shared" si="54"/>
        <v>2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55"/>
        <v>0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56"/>
        <v>0</v>
      </c>
    </row>
    <row r="84" spans="1:86" x14ac:dyDescent="0.25">
      <c r="A84" s="13">
        <v>6</v>
      </c>
      <c r="B84" s="13">
        <v>1</v>
      </c>
      <c r="C84" s="13"/>
      <c r="D84" s="6" t="s">
        <v>334</v>
      </c>
      <c r="E84" s="3" t="s">
        <v>335</v>
      </c>
      <c r="F84" s="6">
        <f t="shared" si="41"/>
        <v>0</v>
      </c>
      <c r="G84" s="6">
        <f t="shared" si="42"/>
        <v>2</v>
      </c>
      <c r="H84" s="6">
        <f t="shared" si="43"/>
        <v>30</v>
      </c>
      <c r="I84" s="6">
        <f t="shared" si="44"/>
        <v>15</v>
      </c>
      <c r="J84" s="6">
        <f t="shared" si="45"/>
        <v>0</v>
      </c>
      <c r="K84" s="6">
        <f t="shared" si="46"/>
        <v>0</v>
      </c>
      <c r="L84" s="6">
        <f t="shared" si="47"/>
        <v>15</v>
      </c>
      <c r="M84" s="6">
        <f t="shared" si="48"/>
        <v>0</v>
      </c>
      <c r="N84" s="6">
        <f t="shared" si="49"/>
        <v>0</v>
      </c>
      <c r="O84" s="6">
        <f t="shared" si="50"/>
        <v>0</v>
      </c>
      <c r="P84" s="7">
        <f t="shared" si="51"/>
        <v>2</v>
      </c>
      <c r="Q84" s="7">
        <f t="shared" si="52"/>
        <v>1</v>
      </c>
      <c r="R84" s="7">
        <v>1.47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53"/>
        <v>0</v>
      </c>
      <c r="AJ84" s="11">
        <v>15</v>
      </c>
      <c r="AK84" s="10" t="s">
        <v>53</v>
      </c>
      <c r="AL84" s="11"/>
      <c r="AM84" s="10"/>
      <c r="AN84" s="11"/>
      <c r="AO84" s="10"/>
      <c r="AP84" s="7">
        <v>1</v>
      </c>
      <c r="AQ84" s="11">
        <v>15</v>
      </c>
      <c r="AR84" s="10" t="s">
        <v>53</v>
      </c>
      <c r="AS84" s="11"/>
      <c r="AT84" s="10"/>
      <c r="AU84" s="11"/>
      <c r="AV84" s="10"/>
      <c r="AW84" s="11"/>
      <c r="AX84" s="10"/>
      <c r="AY84" s="7">
        <v>1</v>
      </c>
      <c r="AZ84" s="7">
        <f t="shared" si="54"/>
        <v>2</v>
      </c>
      <c r="BA84" s="11"/>
      <c r="BB84" s="10"/>
      <c r="BC84" s="11"/>
      <c r="BD84" s="10"/>
      <c r="BE84" s="11"/>
      <c r="BF84" s="10"/>
      <c r="BG84" s="7"/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55"/>
        <v>0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56"/>
        <v>0</v>
      </c>
    </row>
    <row r="85" spans="1:86" x14ac:dyDescent="0.25">
      <c r="A85" s="13">
        <v>6</v>
      </c>
      <c r="B85" s="13">
        <v>1</v>
      </c>
      <c r="C85" s="13"/>
      <c r="D85" s="6" t="s">
        <v>336</v>
      </c>
      <c r="E85" s="3" t="s">
        <v>337</v>
      </c>
      <c r="F85" s="6">
        <f t="shared" si="41"/>
        <v>0</v>
      </c>
      <c r="G85" s="6">
        <f t="shared" si="42"/>
        <v>2</v>
      </c>
      <c r="H85" s="6">
        <f t="shared" si="43"/>
        <v>30</v>
      </c>
      <c r="I85" s="6">
        <f t="shared" si="44"/>
        <v>15</v>
      </c>
      <c r="J85" s="6">
        <f t="shared" si="45"/>
        <v>0</v>
      </c>
      <c r="K85" s="6">
        <f t="shared" si="46"/>
        <v>0</v>
      </c>
      <c r="L85" s="6">
        <f t="shared" si="47"/>
        <v>15</v>
      </c>
      <c r="M85" s="6">
        <f t="shared" si="48"/>
        <v>0</v>
      </c>
      <c r="N85" s="6">
        <f t="shared" si="49"/>
        <v>0</v>
      </c>
      <c r="O85" s="6">
        <f t="shared" si="50"/>
        <v>0</v>
      </c>
      <c r="P85" s="7">
        <f t="shared" si="51"/>
        <v>2</v>
      </c>
      <c r="Q85" s="7">
        <f t="shared" si="52"/>
        <v>1</v>
      </c>
      <c r="R85" s="7">
        <v>1.4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53"/>
        <v>0</v>
      </c>
      <c r="AJ85" s="11">
        <v>15</v>
      </c>
      <c r="AK85" s="10" t="s">
        <v>53</v>
      </c>
      <c r="AL85" s="11"/>
      <c r="AM85" s="10"/>
      <c r="AN85" s="11"/>
      <c r="AO85" s="10"/>
      <c r="AP85" s="7">
        <v>1</v>
      </c>
      <c r="AQ85" s="11">
        <v>15</v>
      </c>
      <c r="AR85" s="10" t="s">
        <v>53</v>
      </c>
      <c r="AS85" s="11"/>
      <c r="AT85" s="10"/>
      <c r="AU85" s="11"/>
      <c r="AV85" s="10"/>
      <c r="AW85" s="11"/>
      <c r="AX85" s="10"/>
      <c r="AY85" s="7">
        <v>1</v>
      </c>
      <c r="AZ85" s="7">
        <f t="shared" si="54"/>
        <v>2</v>
      </c>
      <c r="BA85" s="11"/>
      <c r="BB85" s="10"/>
      <c r="BC85" s="11"/>
      <c r="BD85" s="10"/>
      <c r="BE85" s="11"/>
      <c r="BF85" s="10"/>
      <c r="BG85" s="7"/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55"/>
        <v>0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56"/>
        <v>0</v>
      </c>
    </row>
    <row r="86" spans="1:86" x14ac:dyDescent="0.25">
      <c r="A86" s="13">
        <v>7</v>
      </c>
      <c r="B86" s="13">
        <v>1</v>
      </c>
      <c r="C86" s="13"/>
      <c r="D86" s="6" t="s">
        <v>338</v>
      </c>
      <c r="E86" s="3" t="s">
        <v>339</v>
      </c>
      <c r="F86" s="6">
        <f t="shared" si="41"/>
        <v>0</v>
      </c>
      <c r="G86" s="6">
        <f t="shared" si="42"/>
        <v>2</v>
      </c>
      <c r="H86" s="6">
        <f t="shared" si="43"/>
        <v>30</v>
      </c>
      <c r="I86" s="6">
        <f t="shared" si="44"/>
        <v>15</v>
      </c>
      <c r="J86" s="6">
        <f t="shared" si="45"/>
        <v>0</v>
      </c>
      <c r="K86" s="6">
        <f t="shared" si="46"/>
        <v>0</v>
      </c>
      <c r="L86" s="6">
        <f t="shared" si="47"/>
        <v>15</v>
      </c>
      <c r="M86" s="6">
        <f t="shared" si="48"/>
        <v>0</v>
      </c>
      <c r="N86" s="6">
        <f t="shared" si="49"/>
        <v>0</v>
      </c>
      <c r="O86" s="6">
        <f t="shared" si="50"/>
        <v>0</v>
      </c>
      <c r="P86" s="7">
        <f t="shared" si="51"/>
        <v>2</v>
      </c>
      <c r="Q86" s="7">
        <f t="shared" si="52"/>
        <v>1</v>
      </c>
      <c r="R86" s="7">
        <v>1.6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53"/>
        <v>0</v>
      </c>
      <c r="AJ86" s="11">
        <v>15</v>
      </c>
      <c r="AK86" s="10" t="s">
        <v>53</v>
      </c>
      <c r="AL86" s="11"/>
      <c r="AM86" s="10"/>
      <c r="AN86" s="11"/>
      <c r="AO86" s="10"/>
      <c r="AP86" s="7">
        <v>1</v>
      </c>
      <c r="AQ86" s="11">
        <v>15</v>
      </c>
      <c r="AR86" s="10" t="s">
        <v>53</v>
      </c>
      <c r="AS86" s="11"/>
      <c r="AT86" s="10"/>
      <c r="AU86" s="11"/>
      <c r="AV86" s="10"/>
      <c r="AW86" s="11"/>
      <c r="AX86" s="10"/>
      <c r="AY86" s="7">
        <v>1</v>
      </c>
      <c r="AZ86" s="7">
        <f t="shared" si="54"/>
        <v>2</v>
      </c>
      <c r="BA86" s="11"/>
      <c r="BB86" s="10"/>
      <c r="BC86" s="11"/>
      <c r="BD86" s="10"/>
      <c r="BE86" s="11"/>
      <c r="BF86" s="10"/>
      <c r="BG86" s="7"/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55"/>
        <v>0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56"/>
        <v>0</v>
      </c>
    </row>
    <row r="87" spans="1:86" x14ac:dyDescent="0.25">
      <c r="A87" s="13">
        <v>7</v>
      </c>
      <c r="B87" s="13">
        <v>1</v>
      </c>
      <c r="C87" s="13"/>
      <c r="D87" s="6" t="s">
        <v>340</v>
      </c>
      <c r="E87" s="3" t="s">
        <v>341</v>
      </c>
      <c r="F87" s="6">
        <f t="shared" si="41"/>
        <v>0</v>
      </c>
      <c r="G87" s="6">
        <f t="shared" si="42"/>
        <v>2</v>
      </c>
      <c r="H87" s="6">
        <f t="shared" si="43"/>
        <v>30</v>
      </c>
      <c r="I87" s="6">
        <f t="shared" si="44"/>
        <v>15</v>
      </c>
      <c r="J87" s="6">
        <f t="shared" si="45"/>
        <v>0</v>
      </c>
      <c r="K87" s="6">
        <f t="shared" si="46"/>
        <v>0</v>
      </c>
      <c r="L87" s="6">
        <f t="shared" si="47"/>
        <v>15</v>
      </c>
      <c r="M87" s="6">
        <f t="shared" si="48"/>
        <v>0</v>
      </c>
      <c r="N87" s="6">
        <f t="shared" si="49"/>
        <v>0</v>
      </c>
      <c r="O87" s="6">
        <f t="shared" si="50"/>
        <v>0</v>
      </c>
      <c r="P87" s="7">
        <f t="shared" si="51"/>
        <v>2</v>
      </c>
      <c r="Q87" s="7">
        <f t="shared" si="52"/>
        <v>1</v>
      </c>
      <c r="R87" s="7">
        <v>1.44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53"/>
        <v>0</v>
      </c>
      <c r="AJ87" s="11">
        <v>15</v>
      </c>
      <c r="AK87" s="10" t="s">
        <v>53</v>
      </c>
      <c r="AL87" s="11"/>
      <c r="AM87" s="10"/>
      <c r="AN87" s="11"/>
      <c r="AO87" s="10"/>
      <c r="AP87" s="7">
        <v>1</v>
      </c>
      <c r="AQ87" s="11">
        <v>15</v>
      </c>
      <c r="AR87" s="10" t="s">
        <v>53</v>
      </c>
      <c r="AS87" s="11"/>
      <c r="AT87" s="10"/>
      <c r="AU87" s="11"/>
      <c r="AV87" s="10"/>
      <c r="AW87" s="11"/>
      <c r="AX87" s="10"/>
      <c r="AY87" s="7">
        <v>1</v>
      </c>
      <c r="AZ87" s="7">
        <f t="shared" si="54"/>
        <v>2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55"/>
        <v>0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56"/>
        <v>0</v>
      </c>
    </row>
    <row r="88" spans="1:86" x14ac:dyDescent="0.25">
      <c r="A88" s="13">
        <v>7</v>
      </c>
      <c r="B88" s="13">
        <v>1</v>
      </c>
      <c r="C88" s="13"/>
      <c r="D88" s="6" t="s">
        <v>342</v>
      </c>
      <c r="E88" s="3" t="s">
        <v>343</v>
      </c>
      <c r="F88" s="6">
        <f t="shared" si="41"/>
        <v>0</v>
      </c>
      <c r="G88" s="6">
        <f t="shared" si="42"/>
        <v>2</v>
      </c>
      <c r="H88" s="6">
        <f t="shared" si="43"/>
        <v>30</v>
      </c>
      <c r="I88" s="6">
        <f t="shared" si="44"/>
        <v>15</v>
      </c>
      <c r="J88" s="6">
        <f t="shared" si="45"/>
        <v>0</v>
      </c>
      <c r="K88" s="6">
        <f t="shared" si="46"/>
        <v>0</v>
      </c>
      <c r="L88" s="6">
        <f t="shared" si="47"/>
        <v>15</v>
      </c>
      <c r="M88" s="6">
        <f t="shared" si="48"/>
        <v>0</v>
      </c>
      <c r="N88" s="6">
        <f t="shared" si="49"/>
        <v>0</v>
      </c>
      <c r="O88" s="6">
        <f t="shared" si="50"/>
        <v>0</v>
      </c>
      <c r="P88" s="7">
        <f t="shared" si="51"/>
        <v>2</v>
      </c>
      <c r="Q88" s="7">
        <f t="shared" si="52"/>
        <v>1</v>
      </c>
      <c r="R88" s="7">
        <v>1.4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53"/>
        <v>0</v>
      </c>
      <c r="AJ88" s="11">
        <v>15</v>
      </c>
      <c r="AK88" s="10" t="s">
        <v>53</v>
      </c>
      <c r="AL88" s="11"/>
      <c r="AM88" s="10"/>
      <c r="AN88" s="11"/>
      <c r="AO88" s="10"/>
      <c r="AP88" s="7">
        <v>1</v>
      </c>
      <c r="AQ88" s="11">
        <v>15</v>
      </c>
      <c r="AR88" s="10" t="s">
        <v>53</v>
      </c>
      <c r="AS88" s="11"/>
      <c r="AT88" s="10"/>
      <c r="AU88" s="11"/>
      <c r="AV88" s="10"/>
      <c r="AW88" s="11"/>
      <c r="AX88" s="10"/>
      <c r="AY88" s="7">
        <v>1</v>
      </c>
      <c r="AZ88" s="7">
        <f t="shared" si="54"/>
        <v>2</v>
      </c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55"/>
        <v>0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56"/>
        <v>0</v>
      </c>
    </row>
    <row r="89" spans="1:86" x14ac:dyDescent="0.25">
      <c r="A89" s="13">
        <v>7</v>
      </c>
      <c r="B89" s="13">
        <v>1</v>
      </c>
      <c r="C89" s="13"/>
      <c r="D89" s="6" t="s">
        <v>344</v>
      </c>
      <c r="E89" s="3" t="s">
        <v>345</v>
      </c>
      <c r="F89" s="6">
        <f t="shared" si="41"/>
        <v>0</v>
      </c>
      <c r="G89" s="6">
        <f t="shared" si="42"/>
        <v>2</v>
      </c>
      <c r="H89" s="6">
        <f t="shared" si="43"/>
        <v>30</v>
      </c>
      <c r="I89" s="6">
        <f t="shared" si="44"/>
        <v>15</v>
      </c>
      <c r="J89" s="6">
        <f t="shared" si="45"/>
        <v>0</v>
      </c>
      <c r="K89" s="6">
        <f t="shared" si="46"/>
        <v>0</v>
      </c>
      <c r="L89" s="6">
        <f t="shared" si="47"/>
        <v>15</v>
      </c>
      <c r="M89" s="6">
        <f t="shared" si="48"/>
        <v>0</v>
      </c>
      <c r="N89" s="6">
        <f t="shared" si="49"/>
        <v>0</v>
      </c>
      <c r="O89" s="6">
        <f t="shared" si="50"/>
        <v>0</v>
      </c>
      <c r="P89" s="7">
        <f t="shared" si="51"/>
        <v>2</v>
      </c>
      <c r="Q89" s="7">
        <f t="shared" si="52"/>
        <v>1</v>
      </c>
      <c r="R89" s="7">
        <v>1.43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53"/>
        <v>0</v>
      </c>
      <c r="AJ89" s="11">
        <v>15</v>
      </c>
      <c r="AK89" s="10" t="s">
        <v>53</v>
      </c>
      <c r="AL89" s="11"/>
      <c r="AM89" s="10"/>
      <c r="AN89" s="11"/>
      <c r="AO89" s="10"/>
      <c r="AP89" s="7">
        <v>1</v>
      </c>
      <c r="AQ89" s="11">
        <v>15</v>
      </c>
      <c r="AR89" s="10" t="s">
        <v>53</v>
      </c>
      <c r="AS89" s="11"/>
      <c r="AT89" s="10"/>
      <c r="AU89" s="11"/>
      <c r="AV89" s="10"/>
      <c r="AW89" s="11"/>
      <c r="AX89" s="10"/>
      <c r="AY89" s="7">
        <v>1</v>
      </c>
      <c r="AZ89" s="7">
        <f t="shared" si="54"/>
        <v>2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55"/>
        <v>0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56"/>
        <v>0</v>
      </c>
    </row>
    <row r="90" spans="1:86" x14ac:dyDescent="0.25">
      <c r="A90" s="13">
        <v>7</v>
      </c>
      <c r="B90" s="13">
        <v>1</v>
      </c>
      <c r="C90" s="13"/>
      <c r="D90" s="6" t="s">
        <v>346</v>
      </c>
      <c r="E90" s="3" t="s">
        <v>347</v>
      </c>
      <c r="F90" s="6">
        <f t="shared" si="41"/>
        <v>0</v>
      </c>
      <c r="G90" s="6">
        <f t="shared" si="42"/>
        <v>2</v>
      </c>
      <c r="H90" s="6">
        <f t="shared" si="43"/>
        <v>30</v>
      </c>
      <c r="I90" s="6">
        <f t="shared" si="44"/>
        <v>15</v>
      </c>
      <c r="J90" s="6">
        <f t="shared" si="45"/>
        <v>0</v>
      </c>
      <c r="K90" s="6">
        <f t="shared" si="46"/>
        <v>0</v>
      </c>
      <c r="L90" s="6">
        <f t="shared" si="47"/>
        <v>15</v>
      </c>
      <c r="M90" s="6">
        <f t="shared" si="48"/>
        <v>0</v>
      </c>
      <c r="N90" s="6">
        <f t="shared" si="49"/>
        <v>0</v>
      </c>
      <c r="O90" s="6">
        <f t="shared" si="50"/>
        <v>0</v>
      </c>
      <c r="P90" s="7">
        <f t="shared" si="51"/>
        <v>2</v>
      </c>
      <c r="Q90" s="7">
        <f t="shared" si="52"/>
        <v>1</v>
      </c>
      <c r="R90" s="7">
        <v>1.33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53"/>
        <v>0</v>
      </c>
      <c r="AJ90" s="11">
        <v>15</v>
      </c>
      <c r="AK90" s="10" t="s">
        <v>53</v>
      </c>
      <c r="AL90" s="11"/>
      <c r="AM90" s="10"/>
      <c r="AN90" s="11"/>
      <c r="AO90" s="10"/>
      <c r="AP90" s="7">
        <v>1</v>
      </c>
      <c r="AQ90" s="11">
        <v>15</v>
      </c>
      <c r="AR90" s="10" t="s">
        <v>53</v>
      </c>
      <c r="AS90" s="11"/>
      <c r="AT90" s="10"/>
      <c r="AU90" s="11"/>
      <c r="AV90" s="10"/>
      <c r="AW90" s="11"/>
      <c r="AX90" s="10"/>
      <c r="AY90" s="7">
        <v>1</v>
      </c>
      <c r="AZ90" s="7">
        <f t="shared" si="54"/>
        <v>2</v>
      </c>
      <c r="BA90" s="11"/>
      <c r="BB90" s="10"/>
      <c r="BC90" s="11"/>
      <c r="BD90" s="10"/>
      <c r="BE90" s="11"/>
      <c r="BF90" s="10"/>
      <c r="BG90" s="7"/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55"/>
        <v>0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56"/>
        <v>0</v>
      </c>
    </row>
    <row r="91" spans="1:86" x14ac:dyDescent="0.25">
      <c r="A91" s="13">
        <v>8</v>
      </c>
      <c r="B91" s="13">
        <v>1</v>
      </c>
      <c r="C91" s="13"/>
      <c r="D91" s="6" t="s">
        <v>348</v>
      </c>
      <c r="E91" s="3" t="s">
        <v>349</v>
      </c>
      <c r="F91" s="6">
        <f t="shared" si="41"/>
        <v>0</v>
      </c>
      <c r="G91" s="6">
        <f t="shared" si="42"/>
        <v>2</v>
      </c>
      <c r="H91" s="6">
        <f t="shared" si="43"/>
        <v>30</v>
      </c>
      <c r="I91" s="6">
        <f t="shared" si="44"/>
        <v>15</v>
      </c>
      <c r="J91" s="6">
        <f t="shared" si="45"/>
        <v>0</v>
      </c>
      <c r="K91" s="6">
        <f t="shared" si="46"/>
        <v>0</v>
      </c>
      <c r="L91" s="6">
        <f t="shared" si="47"/>
        <v>15</v>
      </c>
      <c r="M91" s="6">
        <f t="shared" si="48"/>
        <v>0</v>
      </c>
      <c r="N91" s="6">
        <f t="shared" si="49"/>
        <v>0</v>
      </c>
      <c r="O91" s="6">
        <f t="shared" si="50"/>
        <v>0</v>
      </c>
      <c r="P91" s="7">
        <f t="shared" si="51"/>
        <v>2</v>
      </c>
      <c r="Q91" s="7">
        <f t="shared" si="52"/>
        <v>1</v>
      </c>
      <c r="R91" s="7">
        <v>1.44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53"/>
        <v>0</v>
      </c>
      <c r="AJ91" s="11">
        <v>15</v>
      </c>
      <c r="AK91" s="10" t="s">
        <v>53</v>
      </c>
      <c r="AL91" s="11"/>
      <c r="AM91" s="10"/>
      <c r="AN91" s="11"/>
      <c r="AO91" s="10"/>
      <c r="AP91" s="7">
        <v>1</v>
      </c>
      <c r="AQ91" s="11">
        <v>15</v>
      </c>
      <c r="AR91" s="10" t="s">
        <v>53</v>
      </c>
      <c r="AS91" s="11"/>
      <c r="AT91" s="10"/>
      <c r="AU91" s="11"/>
      <c r="AV91" s="10"/>
      <c r="AW91" s="11"/>
      <c r="AX91" s="10"/>
      <c r="AY91" s="7">
        <v>1</v>
      </c>
      <c r="AZ91" s="7">
        <f t="shared" si="54"/>
        <v>2</v>
      </c>
      <c r="BA91" s="11"/>
      <c r="BB91" s="10"/>
      <c r="BC91" s="11"/>
      <c r="BD91" s="10"/>
      <c r="BE91" s="11"/>
      <c r="BF91" s="10"/>
      <c r="BG91" s="7"/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55"/>
        <v>0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56"/>
        <v>0</v>
      </c>
    </row>
    <row r="92" spans="1:86" x14ac:dyDescent="0.25">
      <c r="A92" s="13">
        <v>8</v>
      </c>
      <c r="B92" s="13">
        <v>1</v>
      </c>
      <c r="C92" s="13"/>
      <c r="D92" s="6" t="s">
        <v>350</v>
      </c>
      <c r="E92" s="3" t="s">
        <v>351</v>
      </c>
      <c r="F92" s="6">
        <f t="shared" si="41"/>
        <v>0</v>
      </c>
      <c r="G92" s="6">
        <f t="shared" si="42"/>
        <v>2</v>
      </c>
      <c r="H92" s="6">
        <f t="shared" si="43"/>
        <v>30</v>
      </c>
      <c r="I92" s="6">
        <f t="shared" si="44"/>
        <v>15</v>
      </c>
      <c r="J92" s="6">
        <f t="shared" si="45"/>
        <v>0</v>
      </c>
      <c r="K92" s="6">
        <f t="shared" si="46"/>
        <v>0</v>
      </c>
      <c r="L92" s="6">
        <f t="shared" si="47"/>
        <v>15</v>
      </c>
      <c r="M92" s="6">
        <f t="shared" si="48"/>
        <v>0</v>
      </c>
      <c r="N92" s="6">
        <f t="shared" si="49"/>
        <v>0</v>
      </c>
      <c r="O92" s="6">
        <f t="shared" si="50"/>
        <v>0</v>
      </c>
      <c r="P92" s="7">
        <f t="shared" si="51"/>
        <v>2</v>
      </c>
      <c r="Q92" s="7">
        <f t="shared" si="52"/>
        <v>1</v>
      </c>
      <c r="R92" s="7">
        <v>1.43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53"/>
        <v>0</v>
      </c>
      <c r="AJ92" s="11">
        <v>15</v>
      </c>
      <c r="AK92" s="10" t="s">
        <v>53</v>
      </c>
      <c r="AL92" s="11"/>
      <c r="AM92" s="10"/>
      <c r="AN92" s="11"/>
      <c r="AO92" s="10"/>
      <c r="AP92" s="7">
        <v>1</v>
      </c>
      <c r="AQ92" s="11">
        <v>15</v>
      </c>
      <c r="AR92" s="10" t="s">
        <v>53</v>
      </c>
      <c r="AS92" s="11"/>
      <c r="AT92" s="10"/>
      <c r="AU92" s="11"/>
      <c r="AV92" s="10"/>
      <c r="AW92" s="11"/>
      <c r="AX92" s="10"/>
      <c r="AY92" s="7">
        <v>1</v>
      </c>
      <c r="AZ92" s="7">
        <f t="shared" si="54"/>
        <v>2</v>
      </c>
      <c r="BA92" s="11"/>
      <c r="BB92" s="10"/>
      <c r="BC92" s="11"/>
      <c r="BD92" s="10"/>
      <c r="BE92" s="11"/>
      <c r="BF92" s="10"/>
      <c r="BG92" s="7"/>
      <c r="BH92" s="11"/>
      <c r="BI92" s="10"/>
      <c r="BJ92" s="11"/>
      <c r="BK92" s="10"/>
      <c r="BL92" s="11"/>
      <c r="BM92" s="10"/>
      <c r="BN92" s="11"/>
      <c r="BO92" s="10"/>
      <c r="BP92" s="7"/>
      <c r="BQ92" s="7">
        <f t="shared" si="55"/>
        <v>0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56"/>
        <v>0</v>
      </c>
    </row>
    <row r="93" spans="1:86" x14ac:dyDescent="0.25">
      <c r="A93" s="13">
        <v>8</v>
      </c>
      <c r="B93" s="13">
        <v>1</v>
      </c>
      <c r="C93" s="13"/>
      <c r="D93" s="6" t="s">
        <v>352</v>
      </c>
      <c r="E93" s="3" t="s">
        <v>353</v>
      </c>
      <c r="F93" s="6">
        <f t="shared" si="41"/>
        <v>0</v>
      </c>
      <c r="G93" s="6">
        <f t="shared" si="42"/>
        <v>2</v>
      </c>
      <c r="H93" s="6">
        <f t="shared" si="43"/>
        <v>30</v>
      </c>
      <c r="I93" s="6">
        <f t="shared" si="44"/>
        <v>15</v>
      </c>
      <c r="J93" s="6">
        <f t="shared" si="45"/>
        <v>0</v>
      </c>
      <c r="K93" s="6">
        <f t="shared" si="46"/>
        <v>0</v>
      </c>
      <c r="L93" s="6">
        <f t="shared" si="47"/>
        <v>15</v>
      </c>
      <c r="M93" s="6">
        <f t="shared" si="48"/>
        <v>0</v>
      </c>
      <c r="N93" s="6">
        <f t="shared" si="49"/>
        <v>0</v>
      </c>
      <c r="O93" s="6">
        <f t="shared" si="50"/>
        <v>0</v>
      </c>
      <c r="P93" s="7">
        <f t="shared" si="51"/>
        <v>2</v>
      </c>
      <c r="Q93" s="7">
        <f t="shared" si="52"/>
        <v>1</v>
      </c>
      <c r="R93" s="7">
        <v>1.54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53"/>
        <v>0</v>
      </c>
      <c r="AJ93" s="11">
        <v>15</v>
      </c>
      <c r="AK93" s="10" t="s">
        <v>53</v>
      </c>
      <c r="AL93" s="11"/>
      <c r="AM93" s="10"/>
      <c r="AN93" s="11"/>
      <c r="AO93" s="10"/>
      <c r="AP93" s="7">
        <v>1</v>
      </c>
      <c r="AQ93" s="11">
        <v>15</v>
      </c>
      <c r="AR93" s="10" t="s">
        <v>53</v>
      </c>
      <c r="AS93" s="11"/>
      <c r="AT93" s="10"/>
      <c r="AU93" s="11"/>
      <c r="AV93" s="10"/>
      <c r="AW93" s="11"/>
      <c r="AX93" s="10"/>
      <c r="AY93" s="7">
        <v>1</v>
      </c>
      <c r="AZ93" s="7">
        <f t="shared" si="54"/>
        <v>2</v>
      </c>
      <c r="BA93" s="11"/>
      <c r="BB93" s="10"/>
      <c r="BC93" s="11"/>
      <c r="BD93" s="10"/>
      <c r="BE93" s="11"/>
      <c r="BF93" s="10"/>
      <c r="BG93" s="7"/>
      <c r="BH93" s="11"/>
      <c r="BI93" s="10"/>
      <c r="BJ93" s="11"/>
      <c r="BK93" s="10"/>
      <c r="BL93" s="11"/>
      <c r="BM93" s="10"/>
      <c r="BN93" s="11"/>
      <c r="BO93" s="10"/>
      <c r="BP93" s="7"/>
      <c r="BQ93" s="7">
        <f t="shared" si="55"/>
        <v>0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56"/>
        <v>0</v>
      </c>
    </row>
    <row r="94" spans="1:86" ht="20.100000000000001" customHeight="1" x14ac:dyDescent="0.25">
      <c r="A94" s="14" t="s">
        <v>222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4"/>
      <c r="CH94" s="15"/>
    </row>
    <row r="95" spans="1:86" x14ac:dyDescent="0.25">
      <c r="A95" s="6"/>
      <c r="B95" s="6"/>
      <c r="C95" s="6"/>
      <c r="D95" s="6" t="s">
        <v>223</v>
      </c>
      <c r="E95" s="3" t="s">
        <v>224</v>
      </c>
      <c r="F95" s="6">
        <f>COUNTIF(S95:CF95,"e")</f>
        <v>0</v>
      </c>
      <c r="G95" s="6">
        <f>COUNTIF(S95:CF95,"z")</f>
        <v>1</v>
      </c>
      <c r="H95" s="6">
        <f>SUM(I95:O95)</f>
        <v>4</v>
      </c>
      <c r="I95" s="6">
        <f>S95+AJ95+BA95+BR95</f>
        <v>0</v>
      </c>
      <c r="J95" s="6">
        <f>U95+AL95+BC95+BT95</f>
        <v>0</v>
      </c>
      <c r="K95" s="6">
        <f>W95+AN95+BE95+BV95</f>
        <v>0</v>
      </c>
      <c r="L95" s="6">
        <f>Z95+AQ95+BH95+BY95</f>
        <v>0</v>
      </c>
      <c r="M95" s="6">
        <f>AB95+AS95+BJ95+CA95</f>
        <v>0</v>
      </c>
      <c r="N95" s="6">
        <f>AD95+AU95+BL95+CC95</f>
        <v>0</v>
      </c>
      <c r="O95" s="6">
        <f>AF95+AW95+BN95+CE95</f>
        <v>4</v>
      </c>
      <c r="P95" s="7">
        <f>AI95+AZ95+BQ95+CH95</f>
        <v>4</v>
      </c>
      <c r="Q95" s="7">
        <f>AH95+AY95+BP95+CG95</f>
        <v>4</v>
      </c>
      <c r="R95" s="7">
        <v>1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>
        <v>4</v>
      </c>
      <c r="AG95" s="10" t="s">
        <v>53</v>
      </c>
      <c r="AH95" s="7">
        <v>4</v>
      </c>
      <c r="AI95" s="7">
        <f>Y95+AH95</f>
        <v>4</v>
      </c>
      <c r="AJ95" s="11"/>
      <c r="AK95" s="10"/>
      <c r="AL95" s="11"/>
      <c r="AM95" s="10"/>
      <c r="AN95" s="11"/>
      <c r="AO95" s="10"/>
      <c r="AP95" s="7"/>
      <c r="AQ95" s="11"/>
      <c r="AR95" s="10"/>
      <c r="AS95" s="11"/>
      <c r="AT95" s="10"/>
      <c r="AU95" s="11"/>
      <c r="AV95" s="10"/>
      <c r="AW95" s="11"/>
      <c r="AX95" s="10"/>
      <c r="AY95" s="7"/>
      <c r="AZ95" s="7">
        <f>AP95+AY95</f>
        <v>0</v>
      </c>
      <c r="BA95" s="11"/>
      <c r="BB95" s="10"/>
      <c r="BC95" s="11"/>
      <c r="BD95" s="10"/>
      <c r="BE95" s="11"/>
      <c r="BF95" s="10"/>
      <c r="BG95" s="7"/>
      <c r="BH95" s="11"/>
      <c r="BI95" s="10"/>
      <c r="BJ95" s="11"/>
      <c r="BK95" s="10"/>
      <c r="BL95" s="11"/>
      <c r="BM95" s="10"/>
      <c r="BN95" s="11"/>
      <c r="BO95" s="10"/>
      <c r="BP95" s="7"/>
      <c r="BQ95" s="7">
        <f>BG95+BP95</f>
        <v>0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>BX95+CG95</f>
        <v>0</v>
      </c>
    </row>
    <row r="96" spans="1:86" ht="16.05" customHeight="1" x14ac:dyDescent="0.25">
      <c r="A96" s="6"/>
      <c r="B96" s="6"/>
      <c r="C96" s="6"/>
      <c r="D96" s="6"/>
      <c r="E96" s="6" t="s">
        <v>73</v>
      </c>
      <c r="F96" s="6">
        <f t="shared" ref="F96:AK96" si="57">SUM(F95:F95)</f>
        <v>0</v>
      </c>
      <c r="G96" s="6">
        <f t="shared" si="57"/>
        <v>1</v>
      </c>
      <c r="H96" s="6">
        <f t="shared" si="57"/>
        <v>4</v>
      </c>
      <c r="I96" s="6">
        <f t="shared" si="57"/>
        <v>0</v>
      </c>
      <c r="J96" s="6">
        <f t="shared" si="57"/>
        <v>0</v>
      </c>
      <c r="K96" s="6">
        <f t="shared" si="57"/>
        <v>0</v>
      </c>
      <c r="L96" s="6">
        <f t="shared" si="57"/>
        <v>0</v>
      </c>
      <c r="M96" s="6">
        <f t="shared" si="57"/>
        <v>0</v>
      </c>
      <c r="N96" s="6">
        <f t="shared" si="57"/>
        <v>0</v>
      </c>
      <c r="O96" s="6">
        <f t="shared" si="57"/>
        <v>4</v>
      </c>
      <c r="P96" s="7">
        <f t="shared" si="57"/>
        <v>4</v>
      </c>
      <c r="Q96" s="7">
        <f t="shared" si="57"/>
        <v>4</v>
      </c>
      <c r="R96" s="7">
        <f t="shared" si="57"/>
        <v>1</v>
      </c>
      <c r="S96" s="11">
        <f t="shared" si="57"/>
        <v>0</v>
      </c>
      <c r="T96" s="10">
        <f t="shared" si="57"/>
        <v>0</v>
      </c>
      <c r="U96" s="11">
        <f t="shared" si="57"/>
        <v>0</v>
      </c>
      <c r="V96" s="10">
        <f t="shared" si="57"/>
        <v>0</v>
      </c>
      <c r="W96" s="11">
        <f t="shared" si="57"/>
        <v>0</v>
      </c>
      <c r="X96" s="10">
        <f t="shared" si="57"/>
        <v>0</v>
      </c>
      <c r="Y96" s="7">
        <f t="shared" si="57"/>
        <v>0</v>
      </c>
      <c r="Z96" s="11">
        <f t="shared" si="57"/>
        <v>0</v>
      </c>
      <c r="AA96" s="10">
        <f t="shared" si="57"/>
        <v>0</v>
      </c>
      <c r="AB96" s="11">
        <f t="shared" si="57"/>
        <v>0</v>
      </c>
      <c r="AC96" s="10">
        <f t="shared" si="57"/>
        <v>0</v>
      </c>
      <c r="AD96" s="11">
        <f t="shared" si="57"/>
        <v>0</v>
      </c>
      <c r="AE96" s="10">
        <f t="shared" si="57"/>
        <v>0</v>
      </c>
      <c r="AF96" s="11">
        <f t="shared" si="57"/>
        <v>4</v>
      </c>
      <c r="AG96" s="10">
        <f t="shared" si="57"/>
        <v>0</v>
      </c>
      <c r="AH96" s="7">
        <f t="shared" si="57"/>
        <v>4</v>
      </c>
      <c r="AI96" s="7">
        <f t="shared" si="57"/>
        <v>4</v>
      </c>
      <c r="AJ96" s="11">
        <f t="shared" si="57"/>
        <v>0</v>
      </c>
      <c r="AK96" s="10">
        <f t="shared" si="57"/>
        <v>0</v>
      </c>
      <c r="AL96" s="11">
        <f t="shared" ref="AL96:BQ96" si="58">SUM(AL95:AL95)</f>
        <v>0</v>
      </c>
      <c r="AM96" s="10">
        <f t="shared" si="58"/>
        <v>0</v>
      </c>
      <c r="AN96" s="11">
        <f t="shared" si="58"/>
        <v>0</v>
      </c>
      <c r="AO96" s="10">
        <f t="shared" si="58"/>
        <v>0</v>
      </c>
      <c r="AP96" s="7">
        <f t="shared" si="58"/>
        <v>0</v>
      </c>
      <c r="AQ96" s="11">
        <f t="shared" si="58"/>
        <v>0</v>
      </c>
      <c r="AR96" s="10">
        <f t="shared" si="58"/>
        <v>0</v>
      </c>
      <c r="AS96" s="11">
        <f t="shared" si="58"/>
        <v>0</v>
      </c>
      <c r="AT96" s="10">
        <f t="shared" si="58"/>
        <v>0</v>
      </c>
      <c r="AU96" s="11">
        <f t="shared" si="58"/>
        <v>0</v>
      </c>
      <c r="AV96" s="10">
        <f t="shared" si="58"/>
        <v>0</v>
      </c>
      <c r="AW96" s="11">
        <f t="shared" si="58"/>
        <v>0</v>
      </c>
      <c r="AX96" s="10">
        <f t="shared" si="58"/>
        <v>0</v>
      </c>
      <c r="AY96" s="7">
        <f t="shared" si="58"/>
        <v>0</v>
      </c>
      <c r="AZ96" s="7">
        <f t="shared" si="58"/>
        <v>0</v>
      </c>
      <c r="BA96" s="11">
        <f t="shared" si="58"/>
        <v>0</v>
      </c>
      <c r="BB96" s="10">
        <f t="shared" si="58"/>
        <v>0</v>
      </c>
      <c r="BC96" s="11">
        <f t="shared" si="58"/>
        <v>0</v>
      </c>
      <c r="BD96" s="10">
        <f t="shared" si="58"/>
        <v>0</v>
      </c>
      <c r="BE96" s="11">
        <f t="shared" si="58"/>
        <v>0</v>
      </c>
      <c r="BF96" s="10">
        <f t="shared" si="58"/>
        <v>0</v>
      </c>
      <c r="BG96" s="7">
        <f t="shared" si="58"/>
        <v>0</v>
      </c>
      <c r="BH96" s="11">
        <f t="shared" si="58"/>
        <v>0</v>
      </c>
      <c r="BI96" s="10">
        <f t="shared" si="58"/>
        <v>0</v>
      </c>
      <c r="BJ96" s="11">
        <f t="shared" si="58"/>
        <v>0</v>
      </c>
      <c r="BK96" s="10">
        <f t="shared" si="58"/>
        <v>0</v>
      </c>
      <c r="BL96" s="11">
        <f t="shared" si="58"/>
        <v>0</v>
      </c>
      <c r="BM96" s="10">
        <f t="shared" si="58"/>
        <v>0</v>
      </c>
      <c r="BN96" s="11">
        <f t="shared" si="58"/>
        <v>0</v>
      </c>
      <c r="BO96" s="10">
        <f t="shared" si="58"/>
        <v>0</v>
      </c>
      <c r="BP96" s="7">
        <f t="shared" si="58"/>
        <v>0</v>
      </c>
      <c r="BQ96" s="7">
        <f t="shared" si="58"/>
        <v>0</v>
      </c>
      <c r="BR96" s="11">
        <f t="shared" ref="BR96:CH96" si="59">SUM(BR95:BR95)</f>
        <v>0</v>
      </c>
      <c r="BS96" s="10">
        <f t="shared" si="59"/>
        <v>0</v>
      </c>
      <c r="BT96" s="11">
        <f t="shared" si="59"/>
        <v>0</v>
      </c>
      <c r="BU96" s="10">
        <f t="shared" si="59"/>
        <v>0</v>
      </c>
      <c r="BV96" s="11">
        <f t="shared" si="59"/>
        <v>0</v>
      </c>
      <c r="BW96" s="10">
        <f t="shared" si="59"/>
        <v>0</v>
      </c>
      <c r="BX96" s="7">
        <f t="shared" si="59"/>
        <v>0</v>
      </c>
      <c r="BY96" s="11">
        <f t="shared" si="59"/>
        <v>0</v>
      </c>
      <c r="BZ96" s="10">
        <f t="shared" si="59"/>
        <v>0</v>
      </c>
      <c r="CA96" s="11">
        <f t="shared" si="59"/>
        <v>0</v>
      </c>
      <c r="CB96" s="10">
        <f t="shared" si="59"/>
        <v>0</v>
      </c>
      <c r="CC96" s="11">
        <f t="shared" si="59"/>
        <v>0</v>
      </c>
      <c r="CD96" s="10">
        <f t="shared" si="59"/>
        <v>0</v>
      </c>
      <c r="CE96" s="11">
        <f t="shared" si="59"/>
        <v>0</v>
      </c>
      <c r="CF96" s="10">
        <f t="shared" si="59"/>
        <v>0</v>
      </c>
      <c r="CG96" s="7">
        <f t="shared" si="59"/>
        <v>0</v>
      </c>
      <c r="CH96" s="7">
        <f t="shared" si="59"/>
        <v>0</v>
      </c>
    </row>
    <row r="97" spans="1:86" ht="20.100000000000001" customHeight="1" x14ac:dyDescent="0.25">
      <c r="A97" s="14" t="s">
        <v>225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4"/>
      <c r="CH97" s="15"/>
    </row>
    <row r="98" spans="1:86" x14ac:dyDescent="0.25">
      <c r="A98" s="6"/>
      <c r="B98" s="6"/>
      <c r="C98" s="6"/>
      <c r="D98" s="6" t="s">
        <v>226</v>
      </c>
      <c r="E98" s="3" t="s">
        <v>227</v>
      </c>
      <c r="F98" s="6">
        <f>COUNTIF(S98:CF98,"e")</f>
        <v>0</v>
      </c>
      <c r="G98" s="6">
        <f>COUNTIF(S98:CF98,"z")</f>
        <v>1</v>
      </c>
      <c r="H98" s="6">
        <f>SUM(I98:O98)</f>
        <v>2</v>
      </c>
      <c r="I98" s="6">
        <f>S98+AJ98+BA98+BR98</f>
        <v>2</v>
      </c>
      <c r="J98" s="6">
        <f>U98+AL98+BC98+BT98</f>
        <v>0</v>
      </c>
      <c r="K98" s="6">
        <f>W98+AN98+BE98+BV98</f>
        <v>0</v>
      </c>
      <c r="L98" s="6">
        <f>Z98+AQ98+BH98+BY98</f>
        <v>0</v>
      </c>
      <c r="M98" s="6">
        <f>AB98+AS98+BJ98+CA98</f>
        <v>0</v>
      </c>
      <c r="N98" s="6">
        <f>AD98+AU98+BL98+CC98</f>
        <v>0</v>
      </c>
      <c r="O98" s="6">
        <f>AF98+AW98+BN98+CE98</f>
        <v>0</v>
      </c>
      <c r="P98" s="7">
        <f>AI98+AZ98+BQ98+CH98</f>
        <v>0</v>
      </c>
      <c r="Q98" s="7">
        <f>AH98+AY98+BP98+CG98</f>
        <v>0</v>
      </c>
      <c r="R98" s="7">
        <v>0</v>
      </c>
      <c r="S98" s="11">
        <v>2</v>
      </c>
      <c r="T98" s="10" t="s">
        <v>53</v>
      </c>
      <c r="U98" s="11"/>
      <c r="V98" s="10"/>
      <c r="W98" s="11"/>
      <c r="X98" s="10"/>
      <c r="Y98" s="7">
        <v>0</v>
      </c>
      <c r="Z98" s="11"/>
      <c r="AA98" s="10"/>
      <c r="AB98" s="11"/>
      <c r="AC98" s="10"/>
      <c r="AD98" s="11"/>
      <c r="AE98" s="10"/>
      <c r="AF98" s="11"/>
      <c r="AG98" s="10"/>
      <c r="AH98" s="7"/>
      <c r="AI98" s="7">
        <f>Y98+AH98</f>
        <v>0</v>
      </c>
      <c r="AJ98" s="11"/>
      <c r="AK98" s="10"/>
      <c r="AL98" s="11"/>
      <c r="AM98" s="10"/>
      <c r="AN98" s="11"/>
      <c r="AO98" s="10"/>
      <c r="AP98" s="7"/>
      <c r="AQ98" s="11"/>
      <c r="AR98" s="10"/>
      <c r="AS98" s="11"/>
      <c r="AT98" s="10"/>
      <c r="AU98" s="11"/>
      <c r="AV98" s="10"/>
      <c r="AW98" s="11"/>
      <c r="AX98" s="10"/>
      <c r="AY98" s="7"/>
      <c r="AZ98" s="7">
        <f>AP98+AY98</f>
        <v>0</v>
      </c>
      <c r="BA98" s="11"/>
      <c r="BB98" s="10"/>
      <c r="BC98" s="11"/>
      <c r="BD98" s="10"/>
      <c r="BE98" s="11"/>
      <c r="BF98" s="10"/>
      <c r="BG98" s="7"/>
      <c r="BH98" s="11"/>
      <c r="BI98" s="10"/>
      <c r="BJ98" s="11"/>
      <c r="BK98" s="10"/>
      <c r="BL98" s="11"/>
      <c r="BM98" s="10"/>
      <c r="BN98" s="11"/>
      <c r="BO98" s="10"/>
      <c r="BP98" s="7"/>
      <c r="BQ98" s="7">
        <f>BG98+BP98</f>
        <v>0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>BX98+CG98</f>
        <v>0</v>
      </c>
    </row>
    <row r="99" spans="1:86" ht="16.05" customHeight="1" x14ac:dyDescent="0.25">
      <c r="A99" s="6"/>
      <c r="B99" s="6"/>
      <c r="C99" s="6"/>
      <c r="D99" s="6"/>
      <c r="E99" s="6" t="s">
        <v>73</v>
      </c>
      <c r="F99" s="6">
        <f t="shared" ref="F99:AK99" si="60">SUM(F98:F98)</f>
        <v>0</v>
      </c>
      <c r="G99" s="6">
        <f t="shared" si="60"/>
        <v>1</v>
      </c>
      <c r="H99" s="6">
        <f t="shared" si="60"/>
        <v>2</v>
      </c>
      <c r="I99" s="6">
        <f t="shared" si="60"/>
        <v>2</v>
      </c>
      <c r="J99" s="6">
        <f t="shared" si="60"/>
        <v>0</v>
      </c>
      <c r="K99" s="6">
        <f t="shared" si="60"/>
        <v>0</v>
      </c>
      <c r="L99" s="6">
        <f t="shared" si="60"/>
        <v>0</v>
      </c>
      <c r="M99" s="6">
        <f t="shared" si="60"/>
        <v>0</v>
      </c>
      <c r="N99" s="6">
        <f t="shared" si="60"/>
        <v>0</v>
      </c>
      <c r="O99" s="6">
        <f t="shared" si="60"/>
        <v>0</v>
      </c>
      <c r="P99" s="7">
        <f t="shared" si="60"/>
        <v>0</v>
      </c>
      <c r="Q99" s="7">
        <f t="shared" si="60"/>
        <v>0</v>
      </c>
      <c r="R99" s="7">
        <f t="shared" si="60"/>
        <v>0</v>
      </c>
      <c r="S99" s="11">
        <f t="shared" si="60"/>
        <v>2</v>
      </c>
      <c r="T99" s="10">
        <f t="shared" si="60"/>
        <v>0</v>
      </c>
      <c r="U99" s="11">
        <f t="shared" si="60"/>
        <v>0</v>
      </c>
      <c r="V99" s="10">
        <f t="shared" si="60"/>
        <v>0</v>
      </c>
      <c r="W99" s="11">
        <f t="shared" si="60"/>
        <v>0</v>
      </c>
      <c r="X99" s="10">
        <f t="shared" si="60"/>
        <v>0</v>
      </c>
      <c r="Y99" s="7">
        <f t="shared" si="60"/>
        <v>0</v>
      </c>
      <c r="Z99" s="11">
        <f t="shared" si="60"/>
        <v>0</v>
      </c>
      <c r="AA99" s="10">
        <f t="shared" si="60"/>
        <v>0</v>
      </c>
      <c r="AB99" s="11">
        <f t="shared" si="60"/>
        <v>0</v>
      </c>
      <c r="AC99" s="10">
        <f t="shared" si="60"/>
        <v>0</v>
      </c>
      <c r="AD99" s="11">
        <f t="shared" si="60"/>
        <v>0</v>
      </c>
      <c r="AE99" s="10">
        <f t="shared" si="60"/>
        <v>0</v>
      </c>
      <c r="AF99" s="11">
        <f t="shared" si="60"/>
        <v>0</v>
      </c>
      <c r="AG99" s="10">
        <f t="shared" si="60"/>
        <v>0</v>
      </c>
      <c r="AH99" s="7">
        <f t="shared" si="60"/>
        <v>0</v>
      </c>
      <c r="AI99" s="7">
        <f t="shared" si="60"/>
        <v>0</v>
      </c>
      <c r="AJ99" s="11">
        <f t="shared" si="60"/>
        <v>0</v>
      </c>
      <c r="AK99" s="10">
        <f t="shared" si="60"/>
        <v>0</v>
      </c>
      <c r="AL99" s="11">
        <f t="shared" ref="AL99:BQ99" si="61">SUM(AL98:AL98)</f>
        <v>0</v>
      </c>
      <c r="AM99" s="10">
        <f t="shared" si="61"/>
        <v>0</v>
      </c>
      <c r="AN99" s="11">
        <f t="shared" si="61"/>
        <v>0</v>
      </c>
      <c r="AO99" s="10">
        <f t="shared" si="61"/>
        <v>0</v>
      </c>
      <c r="AP99" s="7">
        <f t="shared" si="61"/>
        <v>0</v>
      </c>
      <c r="AQ99" s="11">
        <f t="shared" si="61"/>
        <v>0</v>
      </c>
      <c r="AR99" s="10">
        <f t="shared" si="61"/>
        <v>0</v>
      </c>
      <c r="AS99" s="11">
        <f t="shared" si="61"/>
        <v>0</v>
      </c>
      <c r="AT99" s="10">
        <f t="shared" si="61"/>
        <v>0</v>
      </c>
      <c r="AU99" s="11">
        <f t="shared" si="61"/>
        <v>0</v>
      </c>
      <c r="AV99" s="10">
        <f t="shared" si="61"/>
        <v>0</v>
      </c>
      <c r="AW99" s="11">
        <f t="shared" si="61"/>
        <v>0</v>
      </c>
      <c r="AX99" s="10">
        <f t="shared" si="61"/>
        <v>0</v>
      </c>
      <c r="AY99" s="7">
        <f t="shared" si="61"/>
        <v>0</v>
      </c>
      <c r="AZ99" s="7">
        <f t="shared" si="61"/>
        <v>0</v>
      </c>
      <c r="BA99" s="11">
        <f t="shared" si="61"/>
        <v>0</v>
      </c>
      <c r="BB99" s="10">
        <f t="shared" si="61"/>
        <v>0</v>
      </c>
      <c r="BC99" s="11">
        <f t="shared" si="61"/>
        <v>0</v>
      </c>
      <c r="BD99" s="10">
        <f t="shared" si="61"/>
        <v>0</v>
      </c>
      <c r="BE99" s="11">
        <f t="shared" si="61"/>
        <v>0</v>
      </c>
      <c r="BF99" s="10">
        <f t="shared" si="61"/>
        <v>0</v>
      </c>
      <c r="BG99" s="7">
        <f t="shared" si="61"/>
        <v>0</v>
      </c>
      <c r="BH99" s="11">
        <f t="shared" si="61"/>
        <v>0</v>
      </c>
      <c r="BI99" s="10">
        <f t="shared" si="61"/>
        <v>0</v>
      </c>
      <c r="BJ99" s="11">
        <f t="shared" si="61"/>
        <v>0</v>
      </c>
      <c r="BK99" s="10">
        <f t="shared" si="61"/>
        <v>0</v>
      </c>
      <c r="BL99" s="11">
        <f t="shared" si="61"/>
        <v>0</v>
      </c>
      <c r="BM99" s="10">
        <f t="shared" si="61"/>
        <v>0</v>
      </c>
      <c r="BN99" s="11">
        <f t="shared" si="61"/>
        <v>0</v>
      </c>
      <c r="BO99" s="10">
        <f t="shared" si="61"/>
        <v>0</v>
      </c>
      <c r="BP99" s="7">
        <f t="shared" si="61"/>
        <v>0</v>
      </c>
      <c r="BQ99" s="7">
        <f t="shared" si="61"/>
        <v>0</v>
      </c>
      <c r="BR99" s="11">
        <f t="shared" ref="BR99:CH99" si="62">SUM(BR98:BR98)</f>
        <v>0</v>
      </c>
      <c r="BS99" s="10">
        <f t="shared" si="62"/>
        <v>0</v>
      </c>
      <c r="BT99" s="11">
        <f t="shared" si="62"/>
        <v>0</v>
      </c>
      <c r="BU99" s="10">
        <f t="shared" si="62"/>
        <v>0</v>
      </c>
      <c r="BV99" s="11">
        <f t="shared" si="62"/>
        <v>0</v>
      </c>
      <c r="BW99" s="10">
        <f t="shared" si="62"/>
        <v>0</v>
      </c>
      <c r="BX99" s="7">
        <f t="shared" si="62"/>
        <v>0</v>
      </c>
      <c r="BY99" s="11">
        <f t="shared" si="62"/>
        <v>0</v>
      </c>
      <c r="BZ99" s="10">
        <f t="shared" si="62"/>
        <v>0</v>
      </c>
      <c r="CA99" s="11">
        <f t="shared" si="62"/>
        <v>0</v>
      </c>
      <c r="CB99" s="10">
        <f t="shared" si="62"/>
        <v>0</v>
      </c>
      <c r="CC99" s="11">
        <f t="shared" si="62"/>
        <v>0</v>
      </c>
      <c r="CD99" s="10">
        <f t="shared" si="62"/>
        <v>0</v>
      </c>
      <c r="CE99" s="11">
        <f t="shared" si="62"/>
        <v>0</v>
      </c>
      <c r="CF99" s="10">
        <f t="shared" si="62"/>
        <v>0</v>
      </c>
      <c r="CG99" s="7">
        <f t="shared" si="62"/>
        <v>0</v>
      </c>
      <c r="CH99" s="7">
        <f t="shared" si="62"/>
        <v>0</v>
      </c>
    </row>
    <row r="100" spans="1:86" ht="20.100000000000001" customHeight="1" x14ac:dyDescent="0.25">
      <c r="A100" s="6"/>
      <c r="B100" s="6"/>
      <c r="C100" s="6"/>
      <c r="D100" s="6"/>
      <c r="E100" s="8" t="s">
        <v>228</v>
      </c>
      <c r="F100" s="6">
        <f>F27+F34+F54+F96+F99</f>
        <v>4</v>
      </c>
      <c r="G100" s="6">
        <f>G27+G34+G54+G96+G99</f>
        <v>61</v>
      </c>
      <c r="H100" s="6">
        <f t="shared" ref="H100:O100" si="63">H27+H34+H54+H99</f>
        <v>1107</v>
      </c>
      <c r="I100" s="6">
        <f t="shared" si="63"/>
        <v>567</v>
      </c>
      <c r="J100" s="6">
        <f t="shared" si="63"/>
        <v>263</v>
      </c>
      <c r="K100" s="6">
        <f t="shared" si="63"/>
        <v>45</v>
      </c>
      <c r="L100" s="6">
        <f t="shared" si="63"/>
        <v>222</v>
      </c>
      <c r="M100" s="6">
        <f t="shared" si="63"/>
        <v>10</v>
      </c>
      <c r="N100" s="6">
        <f t="shared" si="63"/>
        <v>0</v>
      </c>
      <c r="O100" s="6">
        <f t="shared" si="63"/>
        <v>0</v>
      </c>
      <c r="P100" s="7">
        <f>P27+P34+P54+P96+P99</f>
        <v>90</v>
      </c>
      <c r="Q100" s="7">
        <f>Q27+Q34+Q54+Q96+Q99</f>
        <v>37.9</v>
      </c>
      <c r="R100" s="7">
        <f>R27+R34+R54+R96+R99</f>
        <v>49.53</v>
      </c>
      <c r="S100" s="11">
        <f t="shared" ref="S100:X100" si="64">S27+S34+S54+S99</f>
        <v>252</v>
      </c>
      <c r="T100" s="10">
        <f t="shared" si="64"/>
        <v>0</v>
      </c>
      <c r="U100" s="11">
        <f t="shared" si="64"/>
        <v>55</v>
      </c>
      <c r="V100" s="10">
        <f t="shared" si="64"/>
        <v>0</v>
      </c>
      <c r="W100" s="11">
        <f t="shared" si="64"/>
        <v>0</v>
      </c>
      <c r="X100" s="10">
        <f t="shared" si="64"/>
        <v>0</v>
      </c>
      <c r="Y100" s="7">
        <f>Y27+Y34+Y54+Y96+Y99</f>
        <v>18.3</v>
      </c>
      <c r="Z100" s="11">
        <f t="shared" ref="Z100:AG100" si="65">Z27+Z34+Z54+Z99</f>
        <v>110</v>
      </c>
      <c r="AA100" s="10">
        <f t="shared" si="65"/>
        <v>0</v>
      </c>
      <c r="AB100" s="11">
        <f t="shared" si="65"/>
        <v>10</v>
      </c>
      <c r="AC100" s="10">
        <f t="shared" si="65"/>
        <v>0</v>
      </c>
      <c r="AD100" s="11">
        <f t="shared" si="65"/>
        <v>0</v>
      </c>
      <c r="AE100" s="10">
        <f t="shared" si="65"/>
        <v>0</v>
      </c>
      <c r="AF100" s="11">
        <f t="shared" si="65"/>
        <v>0</v>
      </c>
      <c r="AG100" s="10">
        <f t="shared" si="65"/>
        <v>0</v>
      </c>
      <c r="AH100" s="7">
        <f>AH27+AH34+AH54+AH96+AH99</f>
        <v>11.7</v>
      </c>
      <c r="AI100" s="7">
        <f>AI27+AI34+AI54+AI96+AI99</f>
        <v>30</v>
      </c>
      <c r="AJ100" s="11">
        <f t="shared" ref="AJ100:AO100" si="66">AJ27+AJ34+AJ54+AJ99</f>
        <v>230</v>
      </c>
      <c r="AK100" s="10">
        <f t="shared" si="66"/>
        <v>0</v>
      </c>
      <c r="AL100" s="11">
        <f t="shared" si="66"/>
        <v>163</v>
      </c>
      <c r="AM100" s="10">
        <f t="shared" si="66"/>
        <v>0</v>
      </c>
      <c r="AN100" s="11">
        <f t="shared" si="66"/>
        <v>15</v>
      </c>
      <c r="AO100" s="10">
        <f t="shared" si="66"/>
        <v>0</v>
      </c>
      <c r="AP100" s="7">
        <f>AP27+AP34+AP54+AP96+AP99</f>
        <v>25.8</v>
      </c>
      <c r="AQ100" s="11">
        <f t="shared" ref="AQ100:AX100" si="67">AQ27+AQ34+AQ54+AQ99</f>
        <v>72</v>
      </c>
      <c r="AR100" s="10">
        <f t="shared" si="67"/>
        <v>0</v>
      </c>
      <c r="AS100" s="11">
        <f t="shared" si="67"/>
        <v>0</v>
      </c>
      <c r="AT100" s="10">
        <f t="shared" si="67"/>
        <v>0</v>
      </c>
      <c r="AU100" s="11">
        <f t="shared" si="67"/>
        <v>0</v>
      </c>
      <c r="AV100" s="10">
        <f t="shared" si="67"/>
        <v>0</v>
      </c>
      <c r="AW100" s="11">
        <f t="shared" si="67"/>
        <v>0</v>
      </c>
      <c r="AX100" s="10">
        <f t="shared" si="67"/>
        <v>0</v>
      </c>
      <c r="AY100" s="7">
        <f>AY27+AY34+AY54+AY96+AY99</f>
        <v>4.2</v>
      </c>
      <c r="AZ100" s="7">
        <f>AZ27+AZ34+AZ54+AZ96+AZ99</f>
        <v>30</v>
      </c>
      <c r="BA100" s="11">
        <f t="shared" ref="BA100:BF100" si="68">BA27+BA34+BA54+BA99</f>
        <v>85</v>
      </c>
      <c r="BB100" s="10">
        <f t="shared" si="68"/>
        <v>0</v>
      </c>
      <c r="BC100" s="11">
        <f t="shared" si="68"/>
        <v>45</v>
      </c>
      <c r="BD100" s="10">
        <f t="shared" si="68"/>
        <v>0</v>
      </c>
      <c r="BE100" s="11">
        <f t="shared" si="68"/>
        <v>30</v>
      </c>
      <c r="BF100" s="10">
        <f t="shared" si="68"/>
        <v>0</v>
      </c>
      <c r="BG100" s="7">
        <f>BG27+BG34+BG54+BG96+BG99</f>
        <v>8</v>
      </c>
      <c r="BH100" s="11">
        <f t="shared" ref="BH100:BO100" si="69">BH27+BH34+BH54+BH99</f>
        <v>40</v>
      </c>
      <c r="BI100" s="10">
        <f t="shared" si="69"/>
        <v>0</v>
      </c>
      <c r="BJ100" s="11">
        <f t="shared" si="69"/>
        <v>0</v>
      </c>
      <c r="BK100" s="10">
        <f t="shared" si="69"/>
        <v>0</v>
      </c>
      <c r="BL100" s="11">
        <f t="shared" si="69"/>
        <v>0</v>
      </c>
      <c r="BM100" s="10">
        <f t="shared" si="69"/>
        <v>0</v>
      </c>
      <c r="BN100" s="11">
        <f t="shared" si="69"/>
        <v>0</v>
      </c>
      <c r="BO100" s="10">
        <f t="shared" si="69"/>
        <v>0</v>
      </c>
      <c r="BP100" s="7">
        <f>BP27+BP34+BP54+BP96+BP99</f>
        <v>22</v>
      </c>
      <c r="BQ100" s="7">
        <f>BQ27+BQ34+BQ54+BQ96+BQ99</f>
        <v>30</v>
      </c>
      <c r="BR100" s="11">
        <f t="shared" ref="BR100:BW100" si="70">BR27+BR34+BR54+BR99</f>
        <v>0</v>
      </c>
      <c r="BS100" s="10">
        <f t="shared" si="70"/>
        <v>0</v>
      </c>
      <c r="BT100" s="11">
        <f t="shared" si="70"/>
        <v>0</v>
      </c>
      <c r="BU100" s="10">
        <f t="shared" si="70"/>
        <v>0</v>
      </c>
      <c r="BV100" s="11">
        <f t="shared" si="70"/>
        <v>0</v>
      </c>
      <c r="BW100" s="10">
        <f t="shared" si="70"/>
        <v>0</v>
      </c>
      <c r="BX100" s="7">
        <f>BX27+BX34+BX54+BX96+BX99</f>
        <v>0</v>
      </c>
      <c r="BY100" s="11">
        <f t="shared" ref="BY100:CF100" si="71">BY27+BY34+BY54+BY99</f>
        <v>0</v>
      </c>
      <c r="BZ100" s="10">
        <f t="shared" si="71"/>
        <v>0</v>
      </c>
      <c r="CA100" s="11">
        <f t="shared" si="71"/>
        <v>0</v>
      </c>
      <c r="CB100" s="10">
        <f t="shared" si="71"/>
        <v>0</v>
      </c>
      <c r="CC100" s="11">
        <f t="shared" si="71"/>
        <v>0</v>
      </c>
      <c r="CD100" s="10">
        <f t="shared" si="71"/>
        <v>0</v>
      </c>
      <c r="CE100" s="11">
        <f t="shared" si="71"/>
        <v>0</v>
      </c>
      <c r="CF100" s="10">
        <f t="shared" si="71"/>
        <v>0</v>
      </c>
      <c r="CG100" s="7">
        <f>CG27+CG34+CG54+CG96+CG99</f>
        <v>0</v>
      </c>
      <c r="CH100" s="7">
        <f>CH27+CH34+CH54+CH96+CH99</f>
        <v>0</v>
      </c>
    </row>
    <row r="102" spans="1:86" x14ac:dyDescent="0.25">
      <c r="D102" s="3" t="s">
        <v>22</v>
      </c>
      <c r="E102" s="3" t="s">
        <v>229</v>
      </c>
    </row>
    <row r="103" spans="1:86" x14ac:dyDescent="0.25">
      <c r="D103" s="3" t="s">
        <v>26</v>
      </c>
      <c r="E103" s="3" t="s">
        <v>230</v>
      </c>
    </row>
    <row r="104" spans="1:86" x14ac:dyDescent="0.25">
      <c r="D104" s="12" t="s">
        <v>32</v>
      </c>
      <c r="E104" s="12"/>
    </row>
    <row r="105" spans="1:86" x14ac:dyDescent="0.25">
      <c r="D105" s="3" t="s">
        <v>34</v>
      </c>
      <c r="E105" s="3" t="s">
        <v>231</v>
      </c>
    </row>
    <row r="106" spans="1:86" x14ac:dyDescent="0.25">
      <c r="D106" s="3" t="s">
        <v>35</v>
      </c>
      <c r="E106" s="3" t="s">
        <v>232</v>
      </c>
    </row>
    <row r="107" spans="1:86" x14ac:dyDescent="0.25">
      <c r="D107" s="3" t="s">
        <v>36</v>
      </c>
      <c r="E107" s="3" t="s">
        <v>233</v>
      </c>
    </row>
    <row r="108" spans="1:86" x14ac:dyDescent="0.25">
      <c r="D108" s="12" t="s">
        <v>33</v>
      </c>
      <c r="E108" s="12"/>
      <c r="M108" s="9"/>
      <c r="U108" s="9"/>
      <c r="AC108" s="9"/>
    </row>
    <row r="109" spans="1:86" x14ac:dyDescent="0.25">
      <c r="D109" s="3" t="s">
        <v>37</v>
      </c>
      <c r="E109" s="3" t="s">
        <v>234</v>
      </c>
    </row>
    <row r="110" spans="1:86" x14ac:dyDescent="0.25">
      <c r="D110" s="3" t="s">
        <v>38</v>
      </c>
      <c r="E110" s="3" t="s">
        <v>235</v>
      </c>
    </row>
    <row r="111" spans="1:86" x14ac:dyDescent="0.25">
      <c r="D111" s="3" t="s">
        <v>39</v>
      </c>
      <c r="E111" s="3" t="s">
        <v>236</v>
      </c>
    </row>
    <row r="112" spans="1:86" x14ac:dyDescent="0.25">
      <c r="D112" s="3" t="s">
        <v>40</v>
      </c>
      <c r="E112" s="3" t="s">
        <v>237</v>
      </c>
    </row>
  </sheetData>
  <mergeCells count="104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28:CH28"/>
    <mergeCell ref="A35:CH35"/>
    <mergeCell ref="A55:CH55"/>
    <mergeCell ref="C56:C57"/>
    <mergeCell ref="A56:A57"/>
    <mergeCell ref="B56:B57"/>
    <mergeCell ref="C58:C63"/>
    <mergeCell ref="A58:A63"/>
    <mergeCell ref="B58:B63"/>
    <mergeCell ref="C64:C68"/>
    <mergeCell ref="A64:A68"/>
    <mergeCell ref="B64:B68"/>
    <mergeCell ref="C69:C74"/>
    <mergeCell ref="A69:A74"/>
    <mergeCell ref="B69:B74"/>
    <mergeCell ref="C75:C78"/>
    <mergeCell ref="A75:A78"/>
    <mergeCell ref="B75:B78"/>
    <mergeCell ref="C79:C82"/>
    <mergeCell ref="A79:A82"/>
    <mergeCell ref="B79:B82"/>
    <mergeCell ref="C83:C85"/>
    <mergeCell ref="A83:A85"/>
    <mergeCell ref="B83:B85"/>
    <mergeCell ref="A94:CH94"/>
    <mergeCell ref="A97:CH97"/>
    <mergeCell ref="D104:E104"/>
    <mergeCell ref="D108:E108"/>
    <mergeCell ref="C86:C90"/>
    <mergeCell ref="A86:A90"/>
    <mergeCell ref="B86:B90"/>
    <mergeCell ref="C91:C93"/>
    <mergeCell ref="A91:A93"/>
    <mergeCell ref="B91:B9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3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777343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383</v>
      </c>
      <c r="AH9" t="s">
        <v>385</v>
      </c>
    </row>
    <row r="11" spans="1:86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7" t="s">
        <v>46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7" t="s">
        <v>46</v>
      </c>
      <c r="AQ14" s="19" t="s">
        <v>33</v>
      </c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7" t="s">
        <v>46</v>
      </c>
      <c r="BH14" s="19" t="s">
        <v>33</v>
      </c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7" t="s">
        <v>46</v>
      </c>
      <c r="BY14" s="19" t="s">
        <v>33</v>
      </c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7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7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7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7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5">
      <c r="A17" s="6"/>
      <c r="B17" s="6"/>
      <c r="C17" s="6"/>
      <c r="D17" s="6" t="s">
        <v>382</v>
      </c>
      <c r="E17" s="3" t="s">
        <v>381</v>
      </c>
      <c r="F17" s="6">
        <f>COUNTIF(S17:CF17,"e")</f>
        <v>0</v>
      </c>
      <c r="G17" s="6">
        <f>COUNTIF(S17:CF17,"z")</f>
        <v>2</v>
      </c>
      <c r="H17" s="6">
        <f t="shared" ref="H17:H27" si="0">SUM(I17:O17)</f>
        <v>20</v>
      </c>
      <c r="I17" s="6">
        <f t="shared" ref="I17:I27" si="1">S17+AJ17+BA17+BR17</f>
        <v>10</v>
      </c>
      <c r="J17" s="6">
        <f t="shared" ref="J17:J27" si="2">U17+AL17+BC17+BT17</f>
        <v>10</v>
      </c>
      <c r="K17" s="6">
        <f t="shared" ref="K17:K27" si="3">W17+AN17+BE17+BV17</f>
        <v>0</v>
      </c>
      <c r="L17" s="6">
        <f t="shared" ref="L17:L27" si="4">Z17+AQ17+BH17+BY17</f>
        <v>0</v>
      </c>
      <c r="M17" s="6">
        <f t="shared" ref="M17:M27" si="5">AB17+AS17+BJ17+CA17</f>
        <v>0</v>
      </c>
      <c r="N17" s="6">
        <f t="shared" ref="N17:N27" si="6">AD17+AU17+BL17+CC17</f>
        <v>0</v>
      </c>
      <c r="O17" s="6">
        <f t="shared" ref="O17:O27" si="7">AF17+AW17+BN17+CE17</f>
        <v>0</v>
      </c>
      <c r="P17" s="7">
        <f t="shared" ref="P17:P27" si="8">AI17+AZ17+BQ17+CH17</f>
        <v>1</v>
      </c>
      <c r="Q17" s="7">
        <f t="shared" ref="Q17:Q27" si="9">AH17+AY17+BP17+CG17</f>
        <v>0</v>
      </c>
      <c r="R17" s="7">
        <v>0.8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7" si="10">Y17+AH17</f>
        <v>0</v>
      </c>
      <c r="AJ17" s="11">
        <v>10</v>
      </c>
      <c r="AK17" s="10" t="s">
        <v>53</v>
      </c>
      <c r="AL17" s="11">
        <v>10</v>
      </c>
      <c r="AM17" s="10" t="s">
        <v>53</v>
      </c>
      <c r="AN17" s="11"/>
      <c r="AO17" s="10"/>
      <c r="AP17" s="7">
        <v>1</v>
      </c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7" si="11">AP17+AY17</f>
        <v>1</v>
      </c>
      <c r="BA17" s="11"/>
      <c r="BB17" s="10"/>
      <c r="BC17" s="11"/>
      <c r="BD17" s="10"/>
      <c r="BE17" s="11"/>
      <c r="BF17" s="10"/>
      <c r="BG17" s="7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7" si="12">BG17+BP17</f>
        <v>0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7" si="13">BX17+CG17</f>
        <v>0</v>
      </c>
    </row>
    <row r="18" spans="1:86" x14ac:dyDescent="0.25">
      <c r="A18" s="6"/>
      <c r="B18" s="6"/>
      <c r="C18" s="6"/>
      <c r="D18" s="6" t="s">
        <v>54</v>
      </c>
      <c r="E18" s="3" t="s">
        <v>55</v>
      </c>
      <c r="F18" s="6">
        <f>COUNTIF(S18:CF18,"e")</f>
        <v>0</v>
      </c>
      <c r="G18" s="6">
        <f>COUNTIF(S18:CF18,"z")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1</v>
      </c>
      <c r="Q18" s="7">
        <f t="shared" si="9"/>
        <v>0</v>
      </c>
      <c r="R18" s="7">
        <v>0.4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>
        <v>10</v>
      </c>
      <c r="AK18" s="10" t="s">
        <v>53</v>
      </c>
      <c r="AL18" s="11"/>
      <c r="AM18" s="10"/>
      <c r="AN18" s="11"/>
      <c r="AO18" s="10"/>
      <c r="AP18" s="7">
        <v>1</v>
      </c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1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>
        <v>8</v>
      </c>
      <c r="B19" s="6">
        <v>1</v>
      </c>
      <c r="C19" s="6"/>
      <c r="D19" s="6"/>
      <c r="E19" s="3" t="s">
        <v>56</v>
      </c>
      <c r="F19" s="6">
        <f>$B$19*COUNTIF(S19:CF19,"e")</f>
        <v>0</v>
      </c>
      <c r="G19" s="6">
        <f>$B$19*COUNTIF(S19:CF19,"z")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30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3</v>
      </c>
      <c r="Q19" s="7">
        <f t="shared" si="9"/>
        <v>3</v>
      </c>
      <c r="R19" s="7">
        <f>$B$19*1.5</f>
        <v>1.5</v>
      </c>
      <c r="S19" s="11"/>
      <c r="T19" s="10"/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/>
      <c r="AK19" s="10"/>
      <c r="AL19" s="11"/>
      <c r="AM19" s="10"/>
      <c r="AN19" s="11"/>
      <c r="AO19" s="10"/>
      <c r="AP19" s="7"/>
      <c r="AQ19" s="11">
        <f>$B$19*30</f>
        <v>30</v>
      </c>
      <c r="AR19" s="10" t="s">
        <v>53</v>
      </c>
      <c r="AS19" s="11"/>
      <c r="AT19" s="10"/>
      <c r="AU19" s="11"/>
      <c r="AV19" s="10"/>
      <c r="AW19" s="11"/>
      <c r="AX19" s="10"/>
      <c r="AY19" s="7">
        <f>$B$19*3</f>
        <v>3</v>
      </c>
      <c r="AZ19" s="7">
        <f t="shared" si="11"/>
        <v>3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57</v>
      </c>
      <c r="E20" s="3" t="s">
        <v>58</v>
      </c>
      <c r="F20" s="6">
        <f>COUNTIF(S20:CF20,"e")</f>
        <v>0</v>
      </c>
      <c r="G20" s="6">
        <f>COUNTIF(S20:CF20,"z")</f>
        <v>1</v>
      </c>
      <c r="H20" s="6">
        <f t="shared" si="0"/>
        <v>10</v>
      </c>
      <c r="I20" s="6">
        <f t="shared" si="1"/>
        <v>10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1</v>
      </c>
      <c r="Q20" s="7">
        <f t="shared" si="9"/>
        <v>0</v>
      </c>
      <c r="R20" s="7">
        <v>0.4</v>
      </c>
      <c r="S20" s="11">
        <v>10</v>
      </c>
      <c r="T20" s="10" t="s">
        <v>53</v>
      </c>
      <c r="U20" s="11"/>
      <c r="V20" s="10"/>
      <c r="W20" s="11"/>
      <c r="X20" s="10"/>
      <c r="Y20" s="7">
        <v>1</v>
      </c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1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3</v>
      </c>
      <c r="C21" s="6"/>
      <c r="D21" s="6"/>
      <c r="E21" s="3" t="s">
        <v>59</v>
      </c>
      <c r="F21" s="6">
        <f>$B$21*COUNTIF(S21:CF21,"e")</f>
        <v>0</v>
      </c>
      <c r="G21" s="6">
        <f>$B$21*COUNTIF(S21:CF21,"z")</f>
        <v>3</v>
      </c>
      <c r="H21" s="6">
        <f t="shared" si="0"/>
        <v>45</v>
      </c>
      <c r="I21" s="6">
        <f t="shared" si="1"/>
        <v>45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0</v>
      </c>
      <c r="R21" s="7">
        <f>$B$21*0.6</f>
        <v>1.7999999999999998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$B$21*15</f>
        <v>45</v>
      </c>
      <c r="AK21" s="10" t="s">
        <v>53</v>
      </c>
      <c r="AL21" s="11"/>
      <c r="AM21" s="10"/>
      <c r="AN21" s="11"/>
      <c r="AO21" s="10"/>
      <c r="AP21" s="7">
        <f>$B$21*1</f>
        <v>3</v>
      </c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3</v>
      </c>
      <c r="BA21" s="11"/>
      <c r="BB21" s="10"/>
      <c r="BC21" s="11"/>
      <c r="BD21" s="10"/>
      <c r="BE21" s="11"/>
      <c r="BF21" s="10"/>
      <c r="BG21" s="7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61</v>
      </c>
      <c r="E22" s="3" t="s">
        <v>62</v>
      </c>
      <c r="F22" s="6">
        <f t="shared" ref="F22:F27" si="14">COUNTIF(S22:CF22,"e")</f>
        <v>1</v>
      </c>
      <c r="G22" s="6">
        <f t="shared" ref="G22:G27" si="15">COUNTIF(S22:CF22,"z")</f>
        <v>2</v>
      </c>
      <c r="H22" s="6">
        <f t="shared" si="0"/>
        <v>50</v>
      </c>
      <c r="I22" s="6">
        <f t="shared" si="1"/>
        <v>20</v>
      </c>
      <c r="J22" s="6">
        <f t="shared" si="2"/>
        <v>15</v>
      </c>
      <c r="K22" s="6">
        <f t="shared" si="3"/>
        <v>0</v>
      </c>
      <c r="L22" s="6">
        <f t="shared" si="4"/>
        <v>15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1</v>
      </c>
      <c r="R22" s="7">
        <v>0.87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v>20</v>
      </c>
      <c r="AK22" s="10" t="s">
        <v>60</v>
      </c>
      <c r="AL22" s="11">
        <v>15</v>
      </c>
      <c r="AM22" s="10" t="s">
        <v>53</v>
      </c>
      <c r="AN22" s="11"/>
      <c r="AO22" s="10"/>
      <c r="AP22" s="7">
        <v>2</v>
      </c>
      <c r="AQ22" s="11">
        <v>15</v>
      </c>
      <c r="AR22" s="10" t="s">
        <v>53</v>
      </c>
      <c r="AS22" s="11"/>
      <c r="AT22" s="10"/>
      <c r="AU22" s="11"/>
      <c r="AV22" s="10"/>
      <c r="AW22" s="11"/>
      <c r="AX22" s="10"/>
      <c r="AY22" s="7">
        <v>1</v>
      </c>
      <c r="AZ22" s="7">
        <f t="shared" si="11"/>
        <v>3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63</v>
      </c>
      <c r="E23" s="3" t="s">
        <v>64</v>
      </c>
      <c r="F23" s="6">
        <f t="shared" si="14"/>
        <v>0</v>
      </c>
      <c r="G23" s="6">
        <f t="shared" si="15"/>
        <v>3</v>
      </c>
      <c r="H23" s="6">
        <f t="shared" si="0"/>
        <v>70</v>
      </c>
      <c r="I23" s="6">
        <f t="shared" si="1"/>
        <v>40</v>
      </c>
      <c r="J23" s="6">
        <f t="shared" si="2"/>
        <v>28</v>
      </c>
      <c r="K23" s="6">
        <f t="shared" si="3"/>
        <v>0</v>
      </c>
      <c r="L23" s="6">
        <f t="shared" si="4"/>
        <v>2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5</v>
      </c>
      <c r="Q23" s="7">
        <f t="shared" si="9"/>
        <v>0.2</v>
      </c>
      <c r="R23" s="7">
        <v>3.1669999999999998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>
        <v>40</v>
      </c>
      <c r="BB23" s="10" t="s">
        <v>53</v>
      </c>
      <c r="BC23" s="11">
        <v>28</v>
      </c>
      <c r="BD23" s="10" t="s">
        <v>53</v>
      </c>
      <c r="BE23" s="11"/>
      <c r="BF23" s="10"/>
      <c r="BG23" s="7">
        <v>4.8</v>
      </c>
      <c r="BH23" s="11">
        <v>2</v>
      </c>
      <c r="BI23" s="10" t="s">
        <v>53</v>
      </c>
      <c r="BJ23" s="11"/>
      <c r="BK23" s="10"/>
      <c r="BL23" s="11"/>
      <c r="BM23" s="10"/>
      <c r="BN23" s="11"/>
      <c r="BO23" s="10"/>
      <c r="BP23" s="7">
        <v>0.2</v>
      </c>
      <c r="BQ23" s="7">
        <f t="shared" si="12"/>
        <v>5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/>
      <c r="B24" s="6"/>
      <c r="C24" s="6"/>
      <c r="D24" s="6" t="s">
        <v>65</v>
      </c>
      <c r="E24" s="3" t="s">
        <v>66</v>
      </c>
      <c r="F24" s="6">
        <f t="shared" si="14"/>
        <v>0</v>
      </c>
      <c r="G24" s="6">
        <f t="shared" si="15"/>
        <v>2</v>
      </c>
      <c r="H24" s="6">
        <f t="shared" si="0"/>
        <v>45</v>
      </c>
      <c r="I24" s="6">
        <f t="shared" si="1"/>
        <v>0</v>
      </c>
      <c r="J24" s="6">
        <f t="shared" si="2"/>
        <v>0</v>
      </c>
      <c r="K24" s="6">
        <f t="shared" si="3"/>
        <v>45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3</v>
      </c>
      <c r="Q24" s="7">
        <f t="shared" si="9"/>
        <v>0</v>
      </c>
      <c r="R24" s="7">
        <v>1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/>
      <c r="BB24" s="10"/>
      <c r="BC24" s="11"/>
      <c r="BD24" s="10"/>
      <c r="BE24" s="11">
        <v>15</v>
      </c>
      <c r="BF24" s="10" t="s">
        <v>53</v>
      </c>
      <c r="BG24" s="7">
        <v>1</v>
      </c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1</v>
      </c>
      <c r="BR24" s="11"/>
      <c r="BS24" s="10"/>
      <c r="BT24" s="11"/>
      <c r="BU24" s="10"/>
      <c r="BV24" s="11">
        <v>30</v>
      </c>
      <c r="BW24" s="10" t="s">
        <v>53</v>
      </c>
      <c r="BX24" s="7">
        <v>2</v>
      </c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2</v>
      </c>
    </row>
    <row r="25" spans="1:86" x14ac:dyDescent="0.25">
      <c r="A25" s="6"/>
      <c r="B25" s="6"/>
      <c r="C25" s="6"/>
      <c r="D25" s="6" t="s">
        <v>67</v>
      </c>
      <c r="E25" s="3" t="s">
        <v>68</v>
      </c>
      <c r="F25" s="6">
        <f t="shared" si="14"/>
        <v>0</v>
      </c>
      <c r="G25" s="6">
        <f t="shared" si="15"/>
        <v>1</v>
      </c>
      <c r="H25" s="6">
        <f t="shared" si="0"/>
        <v>20</v>
      </c>
      <c r="I25" s="6">
        <f t="shared" si="1"/>
        <v>20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1</v>
      </c>
      <c r="Q25" s="7">
        <f t="shared" si="9"/>
        <v>0</v>
      </c>
      <c r="R25" s="7">
        <v>0.7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0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2"/>
        <v>0</v>
      </c>
      <c r="BR25" s="11">
        <v>20</v>
      </c>
      <c r="BS25" s="10" t="s">
        <v>53</v>
      </c>
      <c r="BT25" s="11"/>
      <c r="BU25" s="10"/>
      <c r="BV25" s="11"/>
      <c r="BW25" s="10"/>
      <c r="BX25" s="7">
        <v>1</v>
      </c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1</v>
      </c>
    </row>
    <row r="26" spans="1:86" x14ac:dyDescent="0.25">
      <c r="A26" s="6"/>
      <c r="B26" s="6"/>
      <c r="C26" s="6"/>
      <c r="D26" s="6" t="s">
        <v>69</v>
      </c>
      <c r="E26" s="3" t="s">
        <v>70</v>
      </c>
      <c r="F26" s="6">
        <f t="shared" si="14"/>
        <v>0</v>
      </c>
      <c r="G26" s="6">
        <f t="shared" si="15"/>
        <v>1</v>
      </c>
      <c r="H26" s="6">
        <f t="shared" si="0"/>
        <v>30</v>
      </c>
      <c r="I26" s="6">
        <f t="shared" si="1"/>
        <v>30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7">
        <f t="shared" si="8"/>
        <v>2</v>
      </c>
      <c r="Q26" s="7">
        <f t="shared" si="9"/>
        <v>0</v>
      </c>
      <c r="R26" s="7">
        <v>1.2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0"/>
        <v>0</v>
      </c>
      <c r="AJ26" s="11">
        <v>30</v>
      </c>
      <c r="AK26" s="10" t="s">
        <v>53</v>
      </c>
      <c r="AL26" s="11"/>
      <c r="AM26" s="10"/>
      <c r="AN26" s="11"/>
      <c r="AO26" s="10"/>
      <c r="AP26" s="7">
        <v>2</v>
      </c>
      <c r="AQ26" s="11"/>
      <c r="AR26" s="10"/>
      <c r="AS26" s="11"/>
      <c r="AT26" s="10"/>
      <c r="AU26" s="11"/>
      <c r="AV26" s="10"/>
      <c r="AW26" s="11"/>
      <c r="AX26" s="10"/>
      <c r="AY26" s="7"/>
      <c r="AZ26" s="7">
        <f t="shared" si="11"/>
        <v>2</v>
      </c>
      <c r="BA26" s="11"/>
      <c r="BB26" s="10"/>
      <c r="BC26" s="11"/>
      <c r="BD26" s="10"/>
      <c r="BE26" s="11"/>
      <c r="BF26" s="10"/>
      <c r="BG26" s="7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 t="shared" si="12"/>
        <v>0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3"/>
        <v>0</v>
      </c>
    </row>
    <row r="27" spans="1:86" x14ac:dyDescent="0.25">
      <c r="A27" s="6"/>
      <c r="B27" s="6"/>
      <c r="C27" s="6"/>
      <c r="D27" s="6" t="s">
        <v>71</v>
      </c>
      <c r="E27" s="3" t="s">
        <v>72</v>
      </c>
      <c r="F27" s="6">
        <f t="shared" si="14"/>
        <v>0</v>
      </c>
      <c r="G27" s="6">
        <f t="shared" si="15"/>
        <v>1</v>
      </c>
      <c r="H27" s="6">
        <f t="shared" si="0"/>
        <v>30</v>
      </c>
      <c r="I27" s="6">
        <f t="shared" si="1"/>
        <v>30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7">
        <f t="shared" si="8"/>
        <v>2</v>
      </c>
      <c r="Q27" s="7">
        <f t="shared" si="9"/>
        <v>0</v>
      </c>
      <c r="R27" s="7">
        <v>1.1000000000000001</v>
      </c>
      <c r="S27" s="11"/>
      <c r="T27" s="10"/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si="10"/>
        <v>0</v>
      </c>
      <c r="AJ27" s="11"/>
      <c r="AK27" s="10"/>
      <c r="AL27" s="11"/>
      <c r="AM27" s="10"/>
      <c r="AN27" s="11"/>
      <c r="AO27" s="10"/>
      <c r="AP27" s="7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si="11"/>
        <v>0</v>
      </c>
      <c r="BA27" s="11"/>
      <c r="BB27" s="10"/>
      <c r="BC27" s="11"/>
      <c r="BD27" s="10"/>
      <c r="BE27" s="11"/>
      <c r="BF27" s="10"/>
      <c r="BG27" s="7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si="12"/>
        <v>0</v>
      </c>
      <c r="BR27" s="11">
        <v>30</v>
      </c>
      <c r="BS27" s="10" t="s">
        <v>53</v>
      </c>
      <c r="BT27" s="11"/>
      <c r="BU27" s="10"/>
      <c r="BV27" s="11"/>
      <c r="BW27" s="10"/>
      <c r="BX27" s="7">
        <v>2</v>
      </c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si="13"/>
        <v>2</v>
      </c>
    </row>
    <row r="28" spans="1:86" ht="16.05" customHeight="1" x14ac:dyDescent="0.25">
      <c r="A28" s="6"/>
      <c r="B28" s="6"/>
      <c r="C28" s="6"/>
      <c r="D28" s="6"/>
      <c r="E28" s="6" t="s">
        <v>73</v>
      </c>
      <c r="F28" s="6">
        <f t="shared" ref="F28:AK28" si="16">SUM(F17:F27)</f>
        <v>1</v>
      </c>
      <c r="G28" s="6">
        <f t="shared" si="16"/>
        <v>18</v>
      </c>
      <c r="H28" s="6">
        <f t="shared" si="16"/>
        <v>360</v>
      </c>
      <c r="I28" s="6">
        <f t="shared" si="16"/>
        <v>215</v>
      </c>
      <c r="J28" s="6">
        <f t="shared" si="16"/>
        <v>53</v>
      </c>
      <c r="K28" s="6">
        <f t="shared" si="16"/>
        <v>45</v>
      </c>
      <c r="L28" s="6">
        <f t="shared" si="16"/>
        <v>47</v>
      </c>
      <c r="M28" s="6">
        <f t="shared" si="16"/>
        <v>0</v>
      </c>
      <c r="N28" s="6">
        <f t="shared" si="16"/>
        <v>0</v>
      </c>
      <c r="O28" s="6">
        <f t="shared" si="16"/>
        <v>0</v>
      </c>
      <c r="P28" s="7">
        <f t="shared" si="16"/>
        <v>25</v>
      </c>
      <c r="Q28" s="7">
        <f t="shared" si="16"/>
        <v>4.2</v>
      </c>
      <c r="R28" s="7">
        <f t="shared" si="16"/>
        <v>12.936999999999999</v>
      </c>
      <c r="S28" s="11">
        <f t="shared" si="16"/>
        <v>10</v>
      </c>
      <c r="T28" s="10">
        <f t="shared" si="16"/>
        <v>0</v>
      </c>
      <c r="U28" s="11">
        <f t="shared" si="16"/>
        <v>0</v>
      </c>
      <c r="V28" s="10">
        <f t="shared" si="16"/>
        <v>0</v>
      </c>
      <c r="W28" s="11">
        <f t="shared" si="16"/>
        <v>0</v>
      </c>
      <c r="X28" s="10">
        <f t="shared" si="16"/>
        <v>0</v>
      </c>
      <c r="Y28" s="7">
        <f t="shared" si="16"/>
        <v>1</v>
      </c>
      <c r="Z28" s="11">
        <f t="shared" si="16"/>
        <v>0</v>
      </c>
      <c r="AA28" s="10">
        <f t="shared" si="16"/>
        <v>0</v>
      </c>
      <c r="AB28" s="11">
        <f t="shared" si="16"/>
        <v>0</v>
      </c>
      <c r="AC28" s="10">
        <f t="shared" si="16"/>
        <v>0</v>
      </c>
      <c r="AD28" s="11">
        <f t="shared" si="16"/>
        <v>0</v>
      </c>
      <c r="AE28" s="10">
        <f t="shared" si="16"/>
        <v>0</v>
      </c>
      <c r="AF28" s="11">
        <f t="shared" si="16"/>
        <v>0</v>
      </c>
      <c r="AG28" s="10">
        <f t="shared" si="16"/>
        <v>0</v>
      </c>
      <c r="AH28" s="7">
        <f t="shared" si="16"/>
        <v>0</v>
      </c>
      <c r="AI28" s="7">
        <f t="shared" si="16"/>
        <v>1</v>
      </c>
      <c r="AJ28" s="11">
        <f t="shared" si="16"/>
        <v>115</v>
      </c>
      <c r="AK28" s="10">
        <f t="shared" si="16"/>
        <v>0</v>
      </c>
      <c r="AL28" s="11">
        <f t="shared" ref="AL28:BQ28" si="17">SUM(AL17:AL27)</f>
        <v>25</v>
      </c>
      <c r="AM28" s="10">
        <f t="shared" si="17"/>
        <v>0</v>
      </c>
      <c r="AN28" s="11">
        <f t="shared" si="17"/>
        <v>0</v>
      </c>
      <c r="AO28" s="10">
        <f t="shared" si="17"/>
        <v>0</v>
      </c>
      <c r="AP28" s="7">
        <f t="shared" si="17"/>
        <v>9</v>
      </c>
      <c r="AQ28" s="11">
        <f t="shared" si="17"/>
        <v>45</v>
      </c>
      <c r="AR28" s="10">
        <f t="shared" si="17"/>
        <v>0</v>
      </c>
      <c r="AS28" s="11">
        <f t="shared" si="17"/>
        <v>0</v>
      </c>
      <c r="AT28" s="10">
        <f t="shared" si="17"/>
        <v>0</v>
      </c>
      <c r="AU28" s="11">
        <f t="shared" si="17"/>
        <v>0</v>
      </c>
      <c r="AV28" s="10">
        <f t="shared" si="17"/>
        <v>0</v>
      </c>
      <c r="AW28" s="11">
        <f t="shared" si="17"/>
        <v>0</v>
      </c>
      <c r="AX28" s="10">
        <f t="shared" si="17"/>
        <v>0</v>
      </c>
      <c r="AY28" s="7">
        <f t="shared" si="17"/>
        <v>4</v>
      </c>
      <c r="AZ28" s="7">
        <f t="shared" si="17"/>
        <v>13</v>
      </c>
      <c r="BA28" s="11">
        <f t="shared" si="17"/>
        <v>40</v>
      </c>
      <c r="BB28" s="10">
        <f t="shared" si="17"/>
        <v>0</v>
      </c>
      <c r="BC28" s="11">
        <f t="shared" si="17"/>
        <v>28</v>
      </c>
      <c r="BD28" s="10">
        <f t="shared" si="17"/>
        <v>0</v>
      </c>
      <c r="BE28" s="11">
        <f t="shared" si="17"/>
        <v>15</v>
      </c>
      <c r="BF28" s="10">
        <f t="shared" si="17"/>
        <v>0</v>
      </c>
      <c r="BG28" s="7">
        <f t="shared" si="17"/>
        <v>5.8</v>
      </c>
      <c r="BH28" s="11">
        <f t="shared" si="17"/>
        <v>2</v>
      </c>
      <c r="BI28" s="10">
        <f t="shared" si="17"/>
        <v>0</v>
      </c>
      <c r="BJ28" s="11">
        <f t="shared" si="17"/>
        <v>0</v>
      </c>
      <c r="BK28" s="10">
        <f t="shared" si="17"/>
        <v>0</v>
      </c>
      <c r="BL28" s="11">
        <f t="shared" si="17"/>
        <v>0</v>
      </c>
      <c r="BM28" s="10">
        <f t="shared" si="17"/>
        <v>0</v>
      </c>
      <c r="BN28" s="11">
        <f t="shared" si="17"/>
        <v>0</v>
      </c>
      <c r="BO28" s="10">
        <f t="shared" si="17"/>
        <v>0</v>
      </c>
      <c r="BP28" s="7">
        <f t="shared" si="17"/>
        <v>0.2</v>
      </c>
      <c r="BQ28" s="7">
        <f t="shared" si="17"/>
        <v>6</v>
      </c>
      <c r="BR28" s="11">
        <f t="shared" ref="BR28:CH28" si="18">SUM(BR17:BR27)</f>
        <v>50</v>
      </c>
      <c r="BS28" s="10">
        <f t="shared" si="18"/>
        <v>0</v>
      </c>
      <c r="BT28" s="11">
        <f t="shared" si="18"/>
        <v>0</v>
      </c>
      <c r="BU28" s="10">
        <f t="shared" si="18"/>
        <v>0</v>
      </c>
      <c r="BV28" s="11">
        <f t="shared" si="18"/>
        <v>30</v>
      </c>
      <c r="BW28" s="10">
        <f t="shared" si="18"/>
        <v>0</v>
      </c>
      <c r="BX28" s="7">
        <f t="shared" si="18"/>
        <v>5</v>
      </c>
      <c r="BY28" s="11">
        <f t="shared" si="18"/>
        <v>0</v>
      </c>
      <c r="BZ28" s="10">
        <f t="shared" si="18"/>
        <v>0</v>
      </c>
      <c r="CA28" s="11">
        <f t="shared" si="18"/>
        <v>0</v>
      </c>
      <c r="CB28" s="10">
        <f t="shared" si="18"/>
        <v>0</v>
      </c>
      <c r="CC28" s="11">
        <f t="shared" si="18"/>
        <v>0</v>
      </c>
      <c r="CD28" s="10">
        <f t="shared" si="18"/>
        <v>0</v>
      </c>
      <c r="CE28" s="11">
        <f t="shared" si="18"/>
        <v>0</v>
      </c>
      <c r="CF28" s="10">
        <f t="shared" si="18"/>
        <v>0</v>
      </c>
      <c r="CG28" s="7">
        <f t="shared" si="18"/>
        <v>0</v>
      </c>
      <c r="CH28" s="7">
        <f t="shared" si="18"/>
        <v>5</v>
      </c>
    </row>
    <row r="29" spans="1:86" ht="20.100000000000001" customHeight="1" x14ac:dyDescent="0.25">
      <c r="A29" s="14" t="s">
        <v>74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4"/>
      <c r="CH29" s="15"/>
    </row>
    <row r="30" spans="1:86" x14ac:dyDescent="0.25">
      <c r="A30" s="6"/>
      <c r="B30" s="6"/>
      <c r="C30" s="6"/>
      <c r="D30" s="6" t="s">
        <v>380</v>
      </c>
      <c r="E30" s="3" t="s">
        <v>379</v>
      </c>
      <c r="F30" s="6">
        <f t="shared" ref="F30:F47" si="19">COUNTIF(S30:CF30,"e")</f>
        <v>0</v>
      </c>
      <c r="G30" s="6">
        <f t="shared" ref="G30:G47" si="20">COUNTIF(S30:CF30,"z")</f>
        <v>2</v>
      </c>
      <c r="H30" s="6">
        <f t="shared" ref="H30:H47" si="21">SUM(I30:O30)</f>
        <v>30</v>
      </c>
      <c r="I30" s="6">
        <f t="shared" ref="I30:I47" si="22">S30+AJ30+BA30+BR30</f>
        <v>15</v>
      </c>
      <c r="J30" s="6">
        <f t="shared" ref="J30:J47" si="23">U30+AL30+BC30+BT30</f>
        <v>0</v>
      </c>
      <c r="K30" s="6">
        <f t="shared" ref="K30:K47" si="24">W30+AN30+BE30+BV30</f>
        <v>0</v>
      </c>
      <c r="L30" s="6">
        <f t="shared" ref="L30:L47" si="25">Z30+AQ30+BH30+BY30</f>
        <v>15</v>
      </c>
      <c r="M30" s="6">
        <f t="shared" ref="M30:M47" si="26">AB30+AS30+BJ30+CA30</f>
        <v>0</v>
      </c>
      <c r="N30" s="6">
        <f t="shared" ref="N30:N47" si="27">AD30+AU30+BL30+CC30</f>
        <v>0</v>
      </c>
      <c r="O30" s="6">
        <f t="shared" ref="O30:O47" si="28">AF30+AW30+BN30+CE30</f>
        <v>0</v>
      </c>
      <c r="P30" s="7">
        <f t="shared" ref="P30:P47" si="29">AI30+AZ30+BQ30+CH30</f>
        <v>3</v>
      </c>
      <c r="Q30" s="7">
        <f t="shared" ref="Q30:Q47" si="30">AH30+AY30+BP30+CG30</f>
        <v>2</v>
      </c>
      <c r="R30" s="7">
        <v>1.67</v>
      </c>
      <c r="S30" s="11">
        <v>15</v>
      </c>
      <c r="T30" s="10" t="s">
        <v>53</v>
      </c>
      <c r="U30" s="11"/>
      <c r="V30" s="10"/>
      <c r="W30" s="11"/>
      <c r="X30" s="10"/>
      <c r="Y30" s="7">
        <v>1</v>
      </c>
      <c r="Z30" s="11">
        <v>15</v>
      </c>
      <c r="AA30" s="10" t="s">
        <v>53</v>
      </c>
      <c r="AB30" s="11"/>
      <c r="AC30" s="10"/>
      <c r="AD30" s="11"/>
      <c r="AE30" s="10"/>
      <c r="AF30" s="11"/>
      <c r="AG30" s="10"/>
      <c r="AH30" s="7">
        <v>2</v>
      </c>
      <c r="AI30" s="7">
        <f t="shared" ref="AI30:AI47" si="31">Y30+AH30</f>
        <v>3</v>
      </c>
      <c r="AJ30" s="11"/>
      <c r="AK30" s="10"/>
      <c r="AL30" s="11"/>
      <c r="AM30" s="10"/>
      <c r="AN30" s="11"/>
      <c r="AO30" s="10"/>
      <c r="AP30" s="7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 t="shared" ref="AZ30:AZ47" si="32">AP30+AY30</f>
        <v>0</v>
      </c>
      <c r="BA30" s="11"/>
      <c r="BB30" s="10"/>
      <c r="BC30" s="11"/>
      <c r="BD30" s="10"/>
      <c r="BE30" s="11"/>
      <c r="BF30" s="10"/>
      <c r="BG30" s="7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ref="BQ30:BQ47" si="33">BG30+BP30</f>
        <v>0</v>
      </c>
      <c r="BR30" s="11"/>
      <c r="BS30" s="10"/>
      <c r="BT30" s="11"/>
      <c r="BU30" s="10"/>
      <c r="BV30" s="11"/>
      <c r="BW30" s="10"/>
      <c r="BX30" s="7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ref="CH30:CH47" si="34">BX30+CG30</f>
        <v>0</v>
      </c>
    </row>
    <row r="31" spans="1:86" x14ac:dyDescent="0.25">
      <c r="A31" s="6"/>
      <c r="B31" s="6"/>
      <c r="C31" s="6"/>
      <c r="D31" s="6" t="s">
        <v>378</v>
      </c>
      <c r="E31" s="3" t="s">
        <v>377</v>
      </c>
      <c r="F31" s="6">
        <f t="shared" si="19"/>
        <v>0</v>
      </c>
      <c r="G31" s="6">
        <f t="shared" si="20"/>
        <v>2</v>
      </c>
      <c r="H31" s="6">
        <f t="shared" si="21"/>
        <v>20</v>
      </c>
      <c r="I31" s="6">
        <f t="shared" si="22"/>
        <v>10</v>
      </c>
      <c r="J31" s="6">
        <f t="shared" si="23"/>
        <v>0</v>
      </c>
      <c r="K31" s="6">
        <f t="shared" si="24"/>
        <v>0</v>
      </c>
      <c r="L31" s="6">
        <f t="shared" si="25"/>
        <v>10</v>
      </c>
      <c r="M31" s="6">
        <f t="shared" si="26"/>
        <v>0</v>
      </c>
      <c r="N31" s="6">
        <f t="shared" si="27"/>
        <v>0</v>
      </c>
      <c r="O31" s="6">
        <f t="shared" si="28"/>
        <v>0</v>
      </c>
      <c r="P31" s="7">
        <f t="shared" si="29"/>
        <v>2</v>
      </c>
      <c r="Q31" s="7">
        <f t="shared" si="30"/>
        <v>1</v>
      </c>
      <c r="R31" s="7">
        <v>0.9</v>
      </c>
      <c r="S31" s="11">
        <v>10</v>
      </c>
      <c r="T31" s="10" t="s">
        <v>53</v>
      </c>
      <c r="U31" s="11"/>
      <c r="V31" s="10"/>
      <c r="W31" s="11"/>
      <c r="X31" s="10"/>
      <c r="Y31" s="7">
        <v>1</v>
      </c>
      <c r="Z31" s="11">
        <v>10</v>
      </c>
      <c r="AA31" s="10" t="s">
        <v>53</v>
      </c>
      <c r="AB31" s="11"/>
      <c r="AC31" s="10"/>
      <c r="AD31" s="11"/>
      <c r="AE31" s="10"/>
      <c r="AF31" s="11"/>
      <c r="AG31" s="10"/>
      <c r="AH31" s="7">
        <v>1</v>
      </c>
      <c r="AI31" s="7">
        <f t="shared" si="31"/>
        <v>2</v>
      </c>
      <c r="AJ31" s="11"/>
      <c r="AK31" s="10"/>
      <c r="AL31" s="11"/>
      <c r="AM31" s="10"/>
      <c r="AN31" s="11"/>
      <c r="AO31" s="10"/>
      <c r="AP31" s="7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32"/>
        <v>0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33"/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34"/>
        <v>0</v>
      </c>
    </row>
    <row r="32" spans="1:86" x14ac:dyDescent="0.25">
      <c r="A32" s="6"/>
      <c r="B32" s="6"/>
      <c r="C32" s="6"/>
      <c r="D32" s="6" t="s">
        <v>376</v>
      </c>
      <c r="E32" s="3" t="s">
        <v>375</v>
      </c>
      <c r="F32" s="6">
        <f t="shared" si="19"/>
        <v>0</v>
      </c>
      <c r="G32" s="6">
        <f t="shared" si="20"/>
        <v>2</v>
      </c>
      <c r="H32" s="6">
        <f t="shared" si="21"/>
        <v>20</v>
      </c>
      <c r="I32" s="6">
        <f t="shared" si="22"/>
        <v>10</v>
      </c>
      <c r="J32" s="6">
        <f t="shared" si="23"/>
        <v>0</v>
      </c>
      <c r="K32" s="6">
        <f t="shared" si="24"/>
        <v>0</v>
      </c>
      <c r="L32" s="6">
        <f t="shared" si="25"/>
        <v>10</v>
      </c>
      <c r="M32" s="6">
        <f t="shared" si="26"/>
        <v>0</v>
      </c>
      <c r="N32" s="6">
        <f t="shared" si="27"/>
        <v>0</v>
      </c>
      <c r="O32" s="6">
        <f t="shared" si="28"/>
        <v>0</v>
      </c>
      <c r="P32" s="7">
        <f t="shared" si="29"/>
        <v>2</v>
      </c>
      <c r="Q32" s="7">
        <f t="shared" si="30"/>
        <v>1</v>
      </c>
      <c r="R32" s="7">
        <v>1.1000000000000001</v>
      </c>
      <c r="S32" s="11">
        <v>10</v>
      </c>
      <c r="T32" s="10" t="s">
        <v>53</v>
      </c>
      <c r="U32" s="11"/>
      <c r="V32" s="10"/>
      <c r="W32" s="11"/>
      <c r="X32" s="10"/>
      <c r="Y32" s="7">
        <v>1</v>
      </c>
      <c r="Z32" s="11">
        <v>10</v>
      </c>
      <c r="AA32" s="10" t="s">
        <v>53</v>
      </c>
      <c r="AB32" s="11"/>
      <c r="AC32" s="10"/>
      <c r="AD32" s="11"/>
      <c r="AE32" s="10"/>
      <c r="AF32" s="11"/>
      <c r="AG32" s="10"/>
      <c r="AH32" s="7">
        <v>1</v>
      </c>
      <c r="AI32" s="7">
        <f t="shared" si="31"/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2"/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3"/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4"/>
        <v>0</v>
      </c>
    </row>
    <row r="33" spans="1:86" x14ac:dyDescent="0.25">
      <c r="A33" s="6"/>
      <c r="B33" s="6"/>
      <c r="C33" s="6"/>
      <c r="D33" s="6" t="s">
        <v>374</v>
      </c>
      <c r="E33" s="3" t="s">
        <v>373</v>
      </c>
      <c r="F33" s="6">
        <f t="shared" si="19"/>
        <v>0</v>
      </c>
      <c r="G33" s="6">
        <f t="shared" si="20"/>
        <v>2</v>
      </c>
      <c r="H33" s="6">
        <f t="shared" si="21"/>
        <v>20</v>
      </c>
      <c r="I33" s="6">
        <f t="shared" si="22"/>
        <v>10</v>
      </c>
      <c r="J33" s="6">
        <f t="shared" si="23"/>
        <v>0</v>
      </c>
      <c r="K33" s="6">
        <f t="shared" si="24"/>
        <v>0</v>
      </c>
      <c r="L33" s="6">
        <f t="shared" si="25"/>
        <v>10</v>
      </c>
      <c r="M33" s="6">
        <f t="shared" si="26"/>
        <v>0</v>
      </c>
      <c r="N33" s="6">
        <f t="shared" si="27"/>
        <v>0</v>
      </c>
      <c r="O33" s="6">
        <f t="shared" si="28"/>
        <v>0</v>
      </c>
      <c r="P33" s="7">
        <f t="shared" si="29"/>
        <v>2</v>
      </c>
      <c r="Q33" s="7">
        <f t="shared" si="30"/>
        <v>1</v>
      </c>
      <c r="R33" s="7">
        <v>1.03</v>
      </c>
      <c r="S33" s="11">
        <v>10</v>
      </c>
      <c r="T33" s="10" t="s">
        <v>53</v>
      </c>
      <c r="U33" s="11"/>
      <c r="V33" s="10"/>
      <c r="W33" s="11"/>
      <c r="X33" s="10"/>
      <c r="Y33" s="7">
        <v>1</v>
      </c>
      <c r="Z33" s="11">
        <v>10</v>
      </c>
      <c r="AA33" s="10" t="s">
        <v>53</v>
      </c>
      <c r="AB33" s="11"/>
      <c r="AC33" s="10"/>
      <c r="AD33" s="11"/>
      <c r="AE33" s="10"/>
      <c r="AF33" s="11"/>
      <c r="AG33" s="10"/>
      <c r="AH33" s="7">
        <v>1</v>
      </c>
      <c r="AI33" s="7">
        <f t="shared" si="31"/>
        <v>2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2"/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3"/>
        <v>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4"/>
        <v>0</v>
      </c>
    </row>
    <row r="34" spans="1:86" x14ac:dyDescent="0.25">
      <c r="A34" s="6"/>
      <c r="B34" s="6"/>
      <c r="C34" s="6"/>
      <c r="D34" s="6" t="s">
        <v>372</v>
      </c>
      <c r="E34" s="3" t="s">
        <v>371</v>
      </c>
      <c r="F34" s="6">
        <f t="shared" si="19"/>
        <v>0</v>
      </c>
      <c r="G34" s="6">
        <f t="shared" si="20"/>
        <v>2</v>
      </c>
      <c r="H34" s="6">
        <f t="shared" si="21"/>
        <v>20</v>
      </c>
      <c r="I34" s="6">
        <f t="shared" si="22"/>
        <v>10</v>
      </c>
      <c r="J34" s="6">
        <f t="shared" si="23"/>
        <v>0</v>
      </c>
      <c r="K34" s="6">
        <f t="shared" si="24"/>
        <v>0</v>
      </c>
      <c r="L34" s="6">
        <f t="shared" si="25"/>
        <v>10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7">
        <f t="shared" si="29"/>
        <v>2</v>
      </c>
      <c r="Q34" s="7">
        <f t="shared" si="30"/>
        <v>1</v>
      </c>
      <c r="R34" s="7">
        <v>1.17</v>
      </c>
      <c r="S34" s="11">
        <v>10</v>
      </c>
      <c r="T34" s="10" t="s">
        <v>53</v>
      </c>
      <c r="U34" s="11"/>
      <c r="V34" s="10"/>
      <c r="W34" s="11"/>
      <c r="X34" s="10"/>
      <c r="Y34" s="7">
        <v>1</v>
      </c>
      <c r="Z34" s="11">
        <v>10</v>
      </c>
      <c r="AA34" s="10" t="s">
        <v>53</v>
      </c>
      <c r="AB34" s="11"/>
      <c r="AC34" s="10"/>
      <c r="AD34" s="11"/>
      <c r="AE34" s="10"/>
      <c r="AF34" s="11"/>
      <c r="AG34" s="10"/>
      <c r="AH34" s="7">
        <v>1</v>
      </c>
      <c r="AI34" s="7">
        <f t="shared" si="31"/>
        <v>2</v>
      </c>
      <c r="AJ34" s="11"/>
      <c r="AK34" s="10"/>
      <c r="AL34" s="11"/>
      <c r="AM34" s="10"/>
      <c r="AN34" s="11"/>
      <c r="AO34" s="10"/>
      <c r="AP34" s="7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2"/>
        <v>0</v>
      </c>
      <c r="BA34" s="11"/>
      <c r="BB34" s="10"/>
      <c r="BC34" s="11"/>
      <c r="BD34" s="10"/>
      <c r="BE34" s="11"/>
      <c r="BF34" s="10"/>
      <c r="BG34" s="7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3"/>
        <v>0</v>
      </c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4"/>
        <v>0</v>
      </c>
    </row>
    <row r="35" spans="1:86" x14ac:dyDescent="0.25">
      <c r="A35" s="6"/>
      <c r="B35" s="6"/>
      <c r="C35" s="6"/>
      <c r="D35" s="6" t="s">
        <v>370</v>
      </c>
      <c r="E35" s="3" t="s">
        <v>369</v>
      </c>
      <c r="F35" s="6">
        <f t="shared" si="19"/>
        <v>0</v>
      </c>
      <c r="G35" s="6">
        <f t="shared" si="20"/>
        <v>2</v>
      </c>
      <c r="H35" s="6">
        <f t="shared" si="21"/>
        <v>30</v>
      </c>
      <c r="I35" s="6">
        <f t="shared" si="22"/>
        <v>15</v>
      </c>
      <c r="J35" s="6">
        <f t="shared" si="23"/>
        <v>0</v>
      </c>
      <c r="K35" s="6">
        <f t="shared" si="24"/>
        <v>0</v>
      </c>
      <c r="L35" s="6">
        <f t="shared" si="25"/>
        <v>15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7">
        <f t="shared" si="29"/>
        <v>3</v>
      </c>
      <c r="Q35" s="7">
        <f t="shared" si="30"/>
        <v>2</v>
      </c>
      <c r="R35" s="7">
        <v>1.73</v>
      </c>
      <c r="S35" s="11">
        <v>15</v>
      </c>
      <c r="T35" s="10" t="s">
        <v>53</v>
      </c>
      <c r="U35" s="11"/>
      <c r="V35" s="10"/>
      <c r="W35" s="11"/>
      <c r="X35" s="10"/>
      <c r="Y35" s="7">
        <v>1</v>
      </c>
      <c r="Z35" s="11">
        <v>15</v>
      </c>
      <c r="AA35" s="10" t="s">
        <v>53</v>
      </c>
      <c r="AB35" s="11"/>
      <c r="AC35" s="10"/>
      <c r="AD35" s="11"/>
      <c r="AE35" s="10"/>
      <c r="AF35" s="11"/>
      <c r="AG35" s="10"/>
      <c r="AH35" s="7">
        <v>2</v>
      </c>
      <c r="AI35" s="7">
        <f t="shared" si="31"/>
        <v>3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32"/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3"/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4"/>
        <v>0</v>
      </c>
    </row>
    <row r="36" spans="1:86" x14ac:dyDescent="0.25">
      <c r="A36" s="6"/>
      <c r="B36" s="6"/>
      <c r="C36" s="6"/>
      <c r="D36" s="6" t="s">
        <v>368</v>
      </c>
      <c r="E36" s="3" t="s">
        <v>367</v>
      </c>
      <c r="F36" s="6">
        <f t="shared" si="19"/>
        <v>0</v>
      </c>
      <c r="G36" s="6">
        <f t="shared" si="20"/>
        <v>2</v>
      </c>
      <c r="H36" s="6">
        <f t="shared" si="21"/>
        <v>20</v>
      </c>
      <c r="I36" s="6">
        <f t="shared" si="22"/>
        <v>10</v>
      </c>
      <c r="J36" s="6">
        <f t="shared" si="23"/>
        <v>0</v>
      </c>
      <c r="K36" s="6">
        <f t="shared" si="24"/>
        <v>0</v>
      </c>
      <c r="L36" s="6">
        <f t="shared" si="25"/>
        <v>10</v>
      </c>
      <c r="M36" s="6">
        <f t="shared" si="26"/>
        <v>0</v>
      </c>
      <c r="N36" s="6">
        <f t="shared" si="27"/>
        <v>0</v>
      </c>
      <c r="O36" s="6">
        <f t="shared" si="28"/>
        <v>0</v>
      </c>
      <c r="P36" s="7">
        <f t="shared" si="29"/>
        <v>2</v>
      </c>
      <c r="Q36" s="7">
        <f t="shared" si="30"/>
        <v>1</v>
      </c>
      <c r="R36" s="7">
        <v>1</v>
      </c>
      <c r="S36" s="11">
        <v>10</v>
      </c>
      <c r="T36" s="10" t="s">
        <v>53</v>
      </c>
      <c r="U36" s="11"/>
      <c r="V36" s="10"/>
      <c r="W36" s="11"/>
      <c r="X36" s="10"/>
      <c r="Y36" s="7">
        <v>1</v>
      </c>
      <c r="Z36" s="11">
        <v>10</v>
      </c>
      <c r="AA36" s="10" t="s">
        <v>53</v>
      </c>
      <c r="AB36" s="11"/>
      <c r="AC36" s="10"/>
      <c r="AD36" s="11"/>
      <c r="AE36" s="10"/>
      <c r="AF36" s="11"/>
      <c r="AG36" s="10"/>
      <c r="AH36" s="7">
        <v>1</v>
      </c>
      <c r="AI36" s="7">
        <f t="shared" si="31"/>
        <v>2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2"/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3"/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4"/>
        <v>0</v>
      </c>
    </row>
    <row r="37" spans="1:86" x14ac:dyDescent="0.25">
      <c r="A37" s="6"/>
      <c r="B37" s="6"/>
      <c r="C37" s="6"/>
      <c r="D37" s="6" t="s">
        <v>366</v>
      </c>
      <c r="E37" s="3" t="s">
        <v>365</v>
      </c>
      <c r="F37" s="6">
        <f t="shared" si="19"/>
        <v>0</v>
      </c>
      <c r="G37" s="6">
        <f t="shared" si="20"/>
        <v>2</v>
      </c>
      <c r="H37" s="6">
        <f t="shared" si="21"/>
        <v>30</v>
      </c>
      <c r="I37" s="6">
        <f t="shared" si="22"/>
        <v>15</v>
      </c>
      <c r="J37" s="6">
        <f t="shared" si="23"/>
        <v>0</v>
      </c>
      <c r="K37" s="6">
        <f t="shared" si="24"/>
        <v>0</v>
      </c>
      <c r="L37" s="6">
        <f t="shared" si="25"/>
        <v>15</v>
      </c>
      <c r="M37" s="6">
        <f t="shared" si="26"/>
        <v>0</v>
      </c>
      <c r="N37" s="6">
        <f t="shared" si="27"/>
        <v>0</v>
      </c>
      <c r="O37" s="6">
        <f t="shared" si="28"/>
        <v>0</v>
      </c>
      <c r="P37" s="7">
        <f t="shared" si="29"/>
        <v>3</v>
      </c>
      <c r="Q37" s="7">
        <f t="shared" si="30"/>
        <v>2</v>
      </c>
      <c r="R37" s="7">
        <v>1.6</v>
      </c>
      <c r="S37" s="11">
        <v>15</v>
      </c>
      <c r="T37" s="10" t="s">
        <v>53</v>
      </c>
      <c r="U37" s="11"/>
      <c r="V37" s="10"/>
      <c r="W37" s="11"/>
      <c r="X37" s="10"/>
      <c r="Y37" s="7">
        <v>1</v>
      </c>
      <c r="Z37" s="11">
        <v>15</v>
      </c>
      <c r="AA37" s="10" t="s">
        <v>53</v>
      </c>
      <c r="AB37" s="11"/>
      <c r="AC37" s="10"/>
      <c r="AD37" s="11"/>
      <c r="AE37" s="10"/>
      <c r="AF37" s="11"/>
      <c r="AG37" s="10"/>
      <c r="AH37" s="7">
        <v>2</v>
      </c>
      <c r="AI37" s="7">
        <f t="shared" si="31"/>
        <v>3</v>
      </c>
      <c r="AJ37" s="11"/>
      <c r="AK37" s="10"/>
      <c r="AL37" s="11"/>
      <c r="AM37" s="10"/>
      <c r="AN37" s="11"/>
      <c r="AO37" s="10"/>
      <c r="AP37" s="7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2"/>
        <v>0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3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4"/>
        <v>0</v>
      </c>
    </row>
    <row r="38" spans="1:86" x14ac:dyDescent="0.25">
      <c r="A38" s="6"/>
      <c r="B38" s="6"/>
      <c r="C38" s="6"/>
      <c r="D38" s="6" t="s">
        <v>364</v>
      </c>
      <c r="E38" s="3" t="s">
        <v>363</v>
      </c>
      <c r="F38" s="6">
        <f t="shared" si="19"/>
        <v>0</v>
      </c>
      <c r="G38" s="6">
        <f t="shared" si="20"/>
        <v>3</v>
      </c>
      <c r="H38" s="6">
        <f t="shared" si="21"/>
        <v>20</v>
      </c>
      <c r="I38" s="6">
        <f t="shared" si="22"/>
        <v>10</v>
      </c>
      <c r="J38" s="6">
        <f t="shared" si="23"/>
        <v>5</v>
      </c>
      <c r="K38" s="6">
        <f t="shared" si="24"/>
        <v>0</v>
      </c>
      <c r="L38" s="6">
        <f t="shared" si="25"/>
        <v>5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7">
        <f t="shared" si="29"/>
        <v>2</v>
      </c>
      <c r="Q38" s="7">
        <f t="shared" si="30"/>
        <v>0.5</v>
      </c>
      <c r="R38" s="7">
        <v>1</v>
      </c>
      <c r="S38" s="11">
        <v>10</v>
      </c>
      <c r="T38" s="10" t="s">
        <v>53</v>
      </c>
      <c r="U38" s="11">
        <v>5</v>
      </c>
      <c r="V38" s="10" t="s">
        <v>53</v>
      </c>
      <c r="W38" s="11"/>
      <c r="X38" s="10"/>
      <c r="Y38" s="7">
        <v>1.5</v>
      </c>
      <c r="Z38" s="11">
        <v>5</v>
      </c>
      <c r="AA38" s="10" t="s">
        <v>53</v>
      </c>
      <c r="AB38" s="11"/>
      <c r="AC38" s="10"/>
      <c r="AD38" s="11"/>
      <c r="AE38" s="10"/>
      <c r="AF38" s="11"/>
      <c r="AG38" s="10"/>
      <c r="AH38" s="7">
        <v>0.5</v>
      </c>
      <c r="AI38" s="7">
        <f t="shared" si="31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2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3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4"/>
        <v>0</v>
      </c>
    </row>
    <row r="39" spans="1:86" x14ac:dyDescent="0.25">
      <c r="A39" s="6"/>
      <c r="B39" s="6"/>
      <c r="C39" s="6"/>
      <c r="D39" s="6" t="s">
        <v>362</v>
      </c>
      <c r="E39" s="3" t="s">
        <v>361</v>
      </c>
      <c r="F39" s="6">
        <f t="shared" si="19"/>
        <v>0</v>
      </c>
      <c r="G39" s="6">
        <f t="shared" si="20"/>
        <v>2</v>
      </c>
      <c r="H39" s="6">
        <f t="shared" si="21"/>
        <v>30</v>
      </c>
      <c r="I39" s="6">
        <f t="shared" si="22"/>
        <v>15</v>
      </c>
      <c r="J39" s="6">
        <f t="shared" si="23"/>
        <v>0</v>
      </c>
      <c r="K39" s="6">
        <f t="shared" si="24"/>
        <v>0</v>
      </c>
      <c r="L39" s="6">
        <f t="shared" si="25"/>
        <v>15</v>
      </c>
      <c r="M39" s="6">
        <f t="shared" si="26"/>
        <v>0</v>
      </c>
      <c r="N39" s="6">
        <f t="shared" si="27"/>
        <v>0</v>
      </c>
      <c r="O39" s="6">
        <f t="shared" si="28"/>
        <v>0</v>
      </c>
      <c r="P39" s="7">
        <f t="shared" si="29"/>
        <v>2</v>
      </c>
      <c r="Q39" s="7">
        <f t="shared" si="30"/>
        <v>1</v>
      </c>
      <c r="R39" s="7">
        <v>1.7</v>
      </c>
      <c r="S39" s="11">
        <v>15</v>
      </c>
      <c r="T39" s="10" t="s">
        <v>53</v>
      </c>
      <c r="U39" s="11"/>
      <c r="V39" s="10"/>
      <c r="W39" s="11"/>
      <c r="X39" s="10"/>
      <c r="Y39" s="7">
        <v>1</v>
      </c>
      <c r="Z39" s="11">
        <v>15</v>
      </c>
      <c r="AA39" s="10" t="s">
        <v>53</v>
      </c>
      <c r="AB39" s="11"/>
      <c r="AC39" s="10"/>
      <c r="AD39" s="11"/>
      <c r="AE39" s="10"/>
      <c r="AF39" s="11"/>
      <c r="AG39" s="10"/>
      <c r="AH39" s="7">
        <v>1</v>
      </c>
      <c r="AI39" s="7">
        <f t="shared" si="31"/>
        <v>2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2"/>
        <v>0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3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4"/>
        <v>0</v>
      </c>
    </row>
    <row r="40" spans="1:86" x14ac:dyDescent="0.25">
      <c r="A40" s="6"/>
      <c r="B40" s="6"/>
      <c r="C40" s="6"/>
      <c r="D40" s="6" t="s">
        <v>360</v>
      </c>
      <c r="E40" s="3" t="s">
        <v>359</v>
      </c>
      <c r="F40" s="6">
        <f t="shared" si="19"/>
        <v>0</v>
      </c>
      <c r="G40" s="6">
        <f t="shared" si="20"/>
        <v>2</v>
      </c>
      <c r="H40" s="6">
        <f t="shared" si="21"/>
        <v>30</v>
      </c>
      <c r="I40" s="6">
        <f t="shared" si="22"/>
        <v>15</v>
      </c>
      <c r="J40" s="6">
        <f t="shared" si="23"/>
        <v>0</v>
      </c>
      <c r="K40" s="6">
        <f t="shared" si="24"/>
        <v>0</v>
      </c>
      <c r="L40" s="6">
        <f t="shared" si="25"/>
        <v>15</v>
      </c>
      <c r="M40" s="6">
        <f t="shared" si="26"/>
        <v>0</v>
      </c>
      <c r="N40" s="6">
        <f t="shared" si="27"/>
        <v>0</v>
      </c>
      <c r="O40" s="6">
        <f t="shared" si="28"/>
        <v>0</v>
      </c>
      <c r="P40" s="7">
        <f t="shared" si="29"/>
        <v>3</v>
      </c>
      <c r="Q40" s="7">
        <f t="shared" si="30"/>
        <v>2</v>
      </c>
      <c r="R40" s="7">
        <v>1.27</v>
      </c>
      <c r="S40" s="11">
        <v>15</v>
      </c>
      <c r="T40" s="10" t="s">
        <v>53</v>
      </c>
      <c r="U40" s="11"/>
      <c r="V40" s="10"/>
      <c r="W40" s="11"/>
      <c r="X40" s="10"/>
      <c r="Y40" s="7">
        <v>1</v>
      </c>
      <c r="Z40" s="11">
        <v>15</v>
      </c>
      <c r="AA40" s="10" t="s">
        <v>53</v>
      </c>
      <c r="AB40" s="11"/>
      <c r="AC40" s="10"/>
      <c r="AD40" s="11"/>
      <c r="AE40" s="10"/>
      <c r="AF40" s="11"/>
      <c r="AG40" s="10"/>
      <c r="AH40" s="7">
        <v>2</v>
      </c>
      <c r="AI40" s="7">
        <f t="shared" si="31"/>
        <v>3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2"/>
        <v>0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3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4"/>
        <v>0</v>
      </c>
    </row>
    <row r="41" spans="1:86" x14ac:dyDescent="0.25">
      <c r="A41" s="6"/>
      <c r="B41" s="6"/>
      <c r="C41" s="6"/>
      <c r="D41" s="6" t="s">
        <v>358</v>
      </c>
      <c r="E41" s="3" t="s">
        <v>357</v>
      </c>
      <c r="F41" s="6">
        <f t="shared" si="19"/>
        <v>0</v>
      </c>
      <c r="G41" s="6">
        <f t="shared" si="20"/>
        <v>3</v>
      </c>
      <c r="H41" s="6">
        <f t="shared" si="21"/>
        <v>30</v>
      </c>
      <c r="I41" s="6">
        <f t="shared" si="22"/>
        <v>15</v>
      </c>
      <c r="J41" s="6">
        <f t="shared" si="23"/>
        <v>10</v>
      </c>
      <c r="K41" s="6">
        <f t="shared" si="24"/>
        <v>0</v>
      </c>
      <c r="L41" s="6">
        <f t="shared" si="25"/>
        <v>5</v>
      </c>
      <c r="M41" s="6">
        <f t="shared" si="26"/>
        <v>0</v>
      </c>
      <c r="N41" s="6">
        <f t="shared" si="27"/>
        <v>0</v>
      </c>
      <c r="O41" s="6">
        <f t="shared" si="28"/>
        <v>0</v>
      </c>
      <c r="P41" s="7">
        <f t="shared" si="29"/>
        <v>2</v>
      </c>
      <c r="Q41" s="7">
        <f t="shared" si="30"/>
        <v>0.5</v>
      </c>
      <c r="R41" s="7">
        <v>1.24</v>
      </c>
      <c r="S41" s="11">
        <v>15</v>
      </c>
      <c r="T41" s="10" t="s">
        <v>53</v>
      </c>
      <c r="U41" s="11">
        <v>10</v>
      </c>
      <c r="V41" s="10" t="s">
        <v>53</v>
      </c>
      <c r="W41" s="11"/>
      <c r="X41" s="10"/>
      <c r="Y41" s="7">
        <v>1.5</v>
      </c>
      <c r="Z41" s="11">
        <v>5</v>
      </c>
      <c r="AA41" s="10" t="s">
        <v>53</v>
      </c>
      <c r="AB41" s="11"/>
      <c r="AC41" s="10"/>
      <c r="AD41" s="11"/>
      <c r="AE41" s="10"/>
      <c r="AF41" s="11"/>
      <c r="AG41" s="10"/>
      <c r="AH41" s="7">
        <v>0.5</v>
      </c>
      <c r="AI41" s="7">
        <f t="shared" si="31"/>
        <v>2</v>
      </c>
      <c r="AJ41" s="11"/>
      <c r="AK41" s="10"/>
      <c r="AL41" s="11"/>
      <c r="AM41" s="10"/>
      <c r="AN41" s="11"/>
      <c r="AO41" s="10"/>
      <c r="AP41" s="7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2"/>
        <v>0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3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4"/>
        <v>0</v>
      </c>
    </row>
    <row r="42" spans="1:86" x14ac:dyDescent="0.25">
      <c r="A42" s="6"/>
      <c r="B42" s="6"/>
      <c r="C42" s="6"/>
      <c r="D42" s="6" t="s">
        <v>75</v>
      </c>
      <c r="E42" s="3" t="s">
        <v>76</v>
      </c>
      <c r="F42" s="6">
        <f t="shared" si="19"/>
        <v>0</v>
      </c>
      <c r="G42" s="6">
        <f t="shared" si="20"/>
        <v>2</v>
      </c>
      <c r="H42" s="6">
        <f t="shared" si="21"/>
        <v>35</v>
      </c>
      <c r="I42" s="6">
        <f t="shared" si="22"/>
        <v>15</v>
      </c>
      <c r="J42" s="6">
        <f t="shared" si="23"/>
        <v>0</v>
      </c>
      <c r="K42" s="6">
        <f t="shared" si="24"/>
        <v>0</v>
      </c>
      <c r="L42" s="6">
        <f t="shared" si="25"/>
        <v>20</v>
      </c>
      <c r="M42" s="6">
        <f t="shared" si="26"/>
        <v>0</v>
      </c>
      <c r="N42" s="6">
        <f t="shared" si="27"/>
        <v>0</v>
      </c>
      <c r="O42" s="6">
        <f t="shared" si="28"/>
        <v>0</v>
      </c>
      <c r="P42" s="7">
        <f t="shared" si="29"/>
        <v>2</v>
      </c>
      <c r="Q42" s="7">
        <f t="shared" si="30"/>
        <v>1</v>
      </c>
      <c r="R42" s="7">
        <v>1.4</v>
      </c>
      <c r="S42" s="11"/>
      <c r="T42" s="10"/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1"/>
        <v>0</v>
      </c>
      <c r="AJ42" s="11">
        <v>15</v>
      </c>
      <c r="AK42" s="10" t="s">
        <v>53</v>
      </c>
      <c r="AL42" s="11"/>
      <c r="AM42" s="10"/>
      <c r="AN42" s="11"/>
      <c r="AO42" s="10"/>
      <c r="AP42" s="7">
        <v>1</v>
      </c>
      <c r="AQ42" s="11">
        <v>20</v>
      </c>
      <c r="AR42" s="10" t="s">
        <v>53</v>
      </c>
      <c r="AS42" s="11"/>
      <c r="AT42" s="10"/>
      <c r="AU42" s="11"/>
      <c r="AV42" s="10"/>
      <c r="AW42" s="11"/>
      <c r="AX42" s="10"/>
      <c r="AY42" s="7">
        <v>1</v>
      </c>
      <c r="AZ42" s="7">
        <f t="shared" si="32"/>
        <v>2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3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4"/>
        <v>0</v>
      </c>
    </row>
    <row r="43" spans="1:86" x14ac:dyDescent="0.25">
      <c r="A43" s="6"/>
      <c r="B43" s="6"/>
      <c r="C43" s="6"/>
      <c r="D43" s="6" t="s">
        <v>77</v>
      </c>
      <c r="E43" s="3" t="s">
        <v>78</v>
      </c>
      <c r="F43" s="6">
        <f t="shared" si="19"/>
        <v>0</v>
      </c>
      <c r="G43" s="6">
        <f t="shared" si="20"/>
        <v>2</v>
      </c>
      <c r="H43" s="6">
        <f t="shared" si="21"/>
        <v>35</v>
      </c>
      <c r="I43" s="6">
        <f t="shared" si="22"/>
        <v>20</v>
      </c>
      <c r="J43" s="6">
        <f t="shared" si="23"/>
        <v>0</v>
      </c>
      <c r="K43" s="6">
        <f t="shared" si="24"/>
        <v>0</v>
      </c>
      <c r="L43" s="6">
        <f t="shared" si="25"/>
        <v>15</v>
      </c>
      <c r="M43" s="6">
        <f t="shared" si="26"/>
        <v>0</v>
      </c>
      <c r="N43" s="6">
        <f t="shared" si="27"/>
        <v>0</v>
      </c>
      <c r="O43" s="6">
        <f t="shared" si="28"/>
        <v>0</v>
      </c>
      <c r="P43" s="7">
        <f t="shared" si="29"/>
        <v>2</v>
      </c>
      <c r="Q43" s="7">
        <f t="shared" si="30"/>
        <v>1</v>
      </c>
      <c r="R43" s="7">
        <v>1.53</v>
      </c>
      <c r="S43" s="11"/>
      <c r="T43" s="10"/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1"/>
        <v>0</v>
      </c>
      <c r="AJ43" s="11">
        <v>20</v>
      </c>
      <c r="AK43" s="10" t="s">
        <v>53</v>
      </c>
      <c r="AL43" s="11"/>
      <c r="AM43" s="10"/>
      <c r="AN43" s="11"/>
      <c r="AO43" s="10"/>
      <c r="AP43" s="7">
        <v>1</v>
      </c>
      <c r="AQ43" s="11">
        <v>15</v>
      </c>
      <c r="AR43" s="10" t="s">
        <v>53</v>
      </c>
      <c r="AS43" s="11"/>
      <c r="AT43" s="10"/>
      <c r="AU43" s="11"/>
      <c r="AV43" s="10"/>
      <c r="AW43" s="11"/>
      <c r="AX43" s="10"/>
      <c r="AY43" s="7">
        <v>1</v>
      </c>
      <c r="AZ43" s="7">
        <f t="shared" si="32"/>
        <v>2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3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4"/>
        <v>0</v>
      </c>
    </row>
    <row r="44" spans="1:86" x14ac:dyDescent="0.25">
      <c r="A44" s="6"/>
      <c r="B44" s="6"/>
      <c r="C44" s="6"/>
      <c r="D44" s="6" t="s">
        <v>79</v>
      </c>
      <c r="E44" s="3" t="s">
        <v>80</v>
      </c>
      <c r="F44" s="6">
        <f t="shared" si="19"/>
        <v>0</v>
      </c>
      <c r="G44" s="6">
        <f t="shared" si="20"/>
        <v>1</v>
      </c>
      <c r="H44" s="6">
        <f t="shared" si="21"/>
        <v>20</v>
      </c>
      <c r="I44" s="6">
        <f t="shared" si="22"/>
        <v>20</v>
      </c>
      <c r="J44" s="6">
        <f t="shared" si="23"/>
        <v>0</v>
      </c>
      <c r="K44" s="6">
        <f t="shared" si="24"/>
        <v>0</v>
      </c>
      <c r="L44" s="6">
        <f t="shared" si="25"/>
        <v>0</v>
      </c>
      <c r="M44" s="6">
        <f t="shared" si="26"/>
        <v>0</v>
      </c>
      <c r="N44" s="6">
        <f t="shared" si="27"/>
        <v>0</v>
      </c>
      <c r="O44" s="6">
        <f t="shared" si="28"/>
        <v>0</v>
      </c>
      <c r="P44" s="7">
        <f t="shared" si="29"/>
        <v>1</v>
      </c>
      <c r="Q44" s="7">
        <f t="shared" si="30"/>
        <v>0</v>
      </c>
      <c r="R44" s="7">
        <v>0.73</v>
      </c>
      <c r="S44" s="11"/>
      <c r="T44" s="10"/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1"/>
        <v>0</v>
      </c>
      <c r="AJ44" s="11">
        <v>20</v>
      </c>
      <c r="AK44" s="10" t="s">
        <v>53</v>
      </c>
      <c r="AL44" s="11"/>
      <c r="AM44" s="10"/>
      <c r="AN44" s="11"/>
      <c r="AO44" s="10"/>
      <c r="AP44" s="7">
        <v>1</v>
      </c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2"/>
        <v>1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3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4"/>
        <v>0</v>
      </c>
    </row>
    <row r="45" spans="1:86" x14ac:dyDescent="0.25">
      <c r="A45" s="6"/>
      <c r="B45" s="6"/>
      <c r="C45" s="6"/>
      <c r="D45" s="6" t="s">
        <v>81</v>
      </c>
      <c r="E45" s="3" t="s">
        <v>82</v>
      </c>
      <c r="F45" s="6">
        <f t="shared" si="19"/>
        <v>0</v>
      </c>
      <c r="G45" s="6">
        <f t="shared" si="20"/>
        <v>3</v>
      </c>
      <c r="H45" s="6">
        <f t="shared" si="21"/>
        <v>35</v>
      </c>
      <c r="I45" s="6">
        <f t="shared" si="22"/>
        <v>20</v>
      </c>
      <c r="J45" s="6">
        <f t="shared" si="23"/>
        <v>5</v>
      </c>
      <c r="K45" s="6">
        <f t="shared" si="24"/>
        <v>0</v>
      </c>
      <c r="L45" s="6">
        <f t="shared" si="25"/>
        <v>0</v>
      </c>
      <c r="M45" s="6">
        <f t="shared" si="26"/>
        <v>10</v>
      </c>
      <c r="N45" s="6">
        <f t="shared" si="27"/>
        <v>0</v>
      </c>
      <c r="O45" s="6">
        <f t="shared" si="28"/>
        <v>0</v>
      </c>
      <c r="P45" s="7">
        <f t="shared" si="29"/>
        <v>2</v>
      </c>
      <c r="Q45" s="7">
        <f t="shared" si="30"/>
        <v>0.7</v>
      </c>
      <c r="R45" s="7">
        <v>1.33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1"/>
        <v>0</v>
      </c>
      <c r="AJ45" s="11">
        <v>20</v>
      </c>
      <c r="AK45" s="10" t="s">
        <v>53</v>
      </c>
      <c r="AL45" s="11">
        <v>5</v>
      </c>
      <c r="AM45" s="10" t="s">
        <v>53</v>
      </c>
      <c r="AN45" s="11"/>
      <c r="AO45" s="10"/>
      <c r="AP45" s="7">
        <v>1.3</v>
      </c>
      <c r="AQ45" s="11"/>
      <c r="AR45" s="10"/>
      <c r="AS45" s="11">
        <v>10</v>
      </c>
      <c r="AT45" s="10" t="s">
        <v>53</v>
      </c>
      <c r="AU45" s="11"/>
      <c r="AV45" s="10"/>
      <c r="AW45" s="11"/>
      <c r="AX45" s="10"/>
      <c r="AY45" s="7">
        <v>0.7</v>
      </c>
      <c r="AZ45" s="7">
        <f t="shared" si="32"/>
        <v>2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3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4"/>
        <v>0</v>
      </c>
    </row>
    <row r="46" spans="1:86" x14ac:dyDescent="0.25">
      <c r="A46" s="6"/>
      <c r="B46" s="6"/>
      <c r="C46" s="6"/>
      <c r="D46" s="6" t="s">
        <v>83</v>
      </c>
      <c r="E46" s="3" t="s">
        <v>84</v>
      </c>
      <c r="F46" s="6">
        <f t="shared" si="19"/>
        <v>1</v>
      </c>
      <c r="G46" s="6">
        <f t="shared" si="20"/>
        <v>0</v>
      </c>
      <c r="H46" s="6">
        <f t="shared" si="21"/>
        <v>0</v>
      </c>
      <c r="I46" s="6">
        <f t="shared" si="22"/>
        <v>0</v>
      </c>
      <c r="J46" s="6">
        <f t="shared" si="23"/>
        <v>0</v>
      </c>
      <c r="K46" s="6">
        <f t="shared" si="24"/>
        <v>0</v>
      </c>
      <c r="L46" s="6">
        <f t="shared" si="25"/>
        <v>0</v>
      </c>
      <c r="M46" s="6">
        <f t="shared" si="26"/>
        <v>0</v>
      </c>
      <c r="N46" s="6">
        <f t="shared" si="27"/>
        <v>0</v>
      </c>
      <c r="O46" s="6">
        <f t="shared" si="28"/>
        <v>0</v>
      </c>
      <c r="P46" s="7">
        <f t="shared" si="29"/>
        <v>20</v>
      </c>
      <c r="Q46" s="7">
        <f t="shared" si="30"/>
        <v>20</v>
      </c>
      <c r="R46" s="7">
        <v>3</v>
      </c>
      <c r="S46" s="11"/>
      <c r="T46" s="10"/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1"/>
        <v>0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2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3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>
        <v>0</v>
      </c>
      <c r="CD46" s="10" t="s">
        <v>60</v>
      </c>
      <c r="CE46" s="11"/>
      <c r="CF46" s="10"/>
      <c r="CG46" s="7">
        <v>20</v>
      </c>
      <c r="CH46" s="7">
        <f t="shared" si="34"/>
        <v>20</v>
      </c>
    </row>
    <row r="47" spans="1:86" x14ac:dyDescent="0.25">
      <c r="A47" s="6"/>
      <c r="B47" s="6"/>
      <c r="C47" s="6"/>
      <c r="D47" s="6" t="s">
        <v>356</v>
      </c>
      <c r="E47" s="3" t="s">
        <v>355</v>
      </c>
      <c r="F47" s="6">
        <f t="shared" si="19"/>
        <v>0</v>
      </c>
      <c r="G47" s="6">
        <f t="shared" si="20"/>
        <v>2</v>
      </c>
      <c r="H47" s="6">
        <f t="shared" si="21"/>
        <v>22</v>
      </c>
      <c r="I47" s="6">
        <f t="shared" si="22"/>
        <v>14</v>
      </c>
      <c r="J47" s="6">
        <f t="shared" si="23"/>
        <v>0</v>
      </c>
      <c r="K47" s="6">
        <f t="shared" si="24"/>
        <v>0</v>
      </c>
      <c r="L47" s="6">
        <f t="shared" si="25"/>
        <v>8</v>
      </c>
      <c r="M47" s="6">
        <f t="shared" si="26"/>
        <v>0</v>
      </c>
      <c r="N47" s="6">
        <f t="shared" si="27"/>
        <v>0</v>
      </c>
      <c r="O47" s="6">
        <f t="shared" si="28"/>
        <v>0</v>
      </c>
      <c r="P47" s="7">
        <f t="shared" si="29"/>
        <v>1</v>
      </c>
      <c r="Q47" s="7">
        <f t="shared" si="30"/>
        <v>0.5</v>
      </c>
      <c r="R47" s="7">
        <v>0.2</v>
      </c>
      <c r="S47" s="11">
        <v>14</v>
      </c>
      <c r="T47" s="10" t="s">
        <v>53</v>
      </c>
      <c r="U47" s="11"/>
      <c r="V47" s="10"/>
      <c r="W47" s="11"/>
      <c r="X47" s="10"/>
      <c r="Y47" s="7">
        <v>0.5</v>
      </c>
      <c r="Z47" s="11">
        <v>8</v>
      </c>
      <c r="AA47" s="10" t="s">
        <v>53</v>
      </c>
      <c r="AB47" s="11"/>
      <c r="AC47" s="10"/>
      <c r="AD47" s="11"/>
      <c r="AE47" s="10"/>
      <c r="AF47" s="11"/>
      <c r="AG47" s="10"/>
      <c r="AH47" s="7">
        <v>0.5</v>
      </c>
      <c r="AI47" s="7">
        <f t="shared" si="31"/>
        <v>1</v>
      </c>
      <c r="AJ47" s="11"/>
      <c r="AK47" s="10"/>
      <c r="AL47" s="11"/>
      <c r="AM47" s="10"/>
      <c r="AN47" s="11"/>
      <c r="AO47" s="10"/>
      <c r="AP47" s="7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2"/>
        <v>0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3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4"/>
        <v>0</v>
      </c>
    </row>
    <row r="48" spans="1:86" ht="16.05" customHeight="1" x14ac:dyDescent="0.25">
      <c r="A48" s="6"/>
      <c r="B48" s="6"/>
      <c r="C48" s="6"/>
      <c r="D48" s="6"/>
      <c r="E48" s="6" t="s">
        <v>73</v>
      </c>
      <c r="F48" s="6">
        <f t="shared" ref="F48:AK48" si="35">SUM(F30:F47)</f>
        <v>1</v>
      </c>
      <c r="G48" s="6">
        <f t="shared" si="35"/>
        <v>36</v>
      </c>
      <c r="H48" s="6">
        <f t="shared" si="35"/>
        <v>447</v>
      </c>
      <c r="I48" s="6">
        <f t="shared" si="35"/>
        <v>239</v>
      </c>
      <c r="J48" s="6">
        <f t="shared" si="35"/>
        <v>20</v>
      </c>
      <c r="K48" s="6">
        <f t="shared" si="35"/>
        <v>0</v>
      </c>
      <c r="L48" s="6">
        <f t="shared" si="35"/>
        <v>178</v>
      </c>
      <c r="M48" s="6">
        <f t="shared" si="35"/>
        <v>10</v>
      </c>
      <c r="N48" s="6">
        <f t="shared" si="35"/>
        <v>0</v>
      </c>
      <c r="O48" s="6">
        <f t="shared" si="35"/>
        <v>0</v>
      </c>
      <c r="P48" s="7">
        <f t="shared" si="35"/>
        <v>56</v>
      </c>
      <c r="Q48" s="7">
        <f t="shared" si="35"/>
        <v>38.200000000000003</v>
      </c>
      <c r="R48" s="7">
        <f t="shared" si="35"/>
        <v>23.599999999999998</v>
      </c>
      <c r="S48" s="11">
        <f t="shared" si="35"/>
        <v>164</v>
      </c>
      <c r="T48" s="10">
        <f t="shared" si="35"/>
        <v>0</v>
      </c>
      <c r="U48" s="11">
        <f t="shared" si="35"/>
        <v>15</v>
      </c>
      <c r="V48" s="10">
        <f t="shared" si="35"/>
        <v>0</v>
      </c>
      <c r="W48" s="11">
        <f t="shared" si="35"/>
        <v>0</v>
      </c>
      <c r="X48" s="10">
        <f t="shared" si="35"/>
        <v>0</v>
      </c>
      <c r="Y48" s="7">
        <f t="shared" si="35"/>
        <v>13.5</v>
      </c>
      <c r="Z48" s="11">
        <f t="shared" si="35"/>
        <v>143</v>
      </c>
      <c r="AA48" s="10">
        <f t="shared" si="35"/>
        <v>0</v>
      </c>
      <c r="AB48" s="11">
        <f t="shared" si="35"/>
        <v>0</v>
      </c>
      <c r="AC48" s="10">
        <f t="shared" si="35"/>
        <v>0</v>
      </c>
      <c r="AD48" s="11">
        <f t="shared" si="35"/>
        <v>0</v>
      </c>
      <c r="AE48" s="10">
        <f t="shared" si="35"/>
        <v>0</v>
      </c>
      <c r="AF48" s="11">
        <f t="shared" si="35"/>
        <v>0</v>
      </c>
      <c r="AG48" s="10">
        <f t="shared" si="35"/>
        <v>0</v>
      </c>
      <c r="AH48" s="7">
        <f t="shared" si="35"/>
        <v>15.5</v>
      </c>
      <c r="AI48" s="7">
        <f t="shared" si="35"/>
        <v>29</v>
      </c>
      <c r="AJ48" s="11">
        <f t="shared" si="35"/>
        <v>75</v>
      </c>
      <c r="AK48" s="10">
        <f t="shared" si="35"/>
        <v>0</v>
      </c>
      <c r="AL48" s="11">
        <f t="shared" ref="AL48:BQ48" si="36">SUM(AL30:AL47)</f>
        <v>5</v>
      </c>
      <c r="AM48" s="10">
        <f t="shared" si="36"/>
        <v>0</v>
      </c>
      <c r="AN48" s="11">
        <f t="shared" si="36"/>
        <v>0</v>
      </c>
      <c r="AO48" s="10">
        <f t="shared" si="36"/>
        <v>0</v>
      </c>
      <c r="AP48" s="7">
        <f t="shared" si="36"/>
        <v>4.3</v>
      </c>
      <c r="AQ48" s="11">
        <f t="shared" si="36"/>
        <v>35</v>
      </c>
      <c r="AR48" s="10">
        <f t="shared" si="36"/>
        <v>0</v>
      </c>
      <c r="AS48" s="11">
        <f t="shared" si="36"/>
        <v>10</v>
      </c>
      <c r="AT48" s="10">
        <f t="shared" si="36"/>
        <v>0</v>
      </c>
      <c r="AU48" s="11">
        <f t="shared" si="36"/>
        <v>0</v>
      </c>
      <c r="AV48" s="10">
        <f t="shared" si="36"/>
        <v>0</v>
      </c>
      <c r="AW48" s="11">
        <f t="shared" si="36"/>
        <v>0</v>
      </c>
      <c r="AX48" s="10">
        <f t="shared" si="36"/>
        <v>0</v>
      </c>
      <c r="AY48" s="7">
        <f t="shared" si="36"/>
        <v>2.7</v>
      </c>
      <c r="AZ48" s="7">
        <f t="shared" si="36"/>
        <v>7</v>
      </c>
      <c r="BA48" s="11">
        <f t="shared" si="36"/>
        <v>0</v>
      </c>
      <c r="BB48" s="10">
        <f t="shared" si="36"/>
        <v>0</v>
      </c>
      <c r="BC48" s="11">
        <f t="shared" si="36"/>
        <v>0</v>
      </c>
      <c r="BD48" s="10">
        <f t="shared" si="36"/>
        <v>0</v>
      </c>
      <c r="BE48" s="11">
        <f t="shared" si="36"/>
        <v>0</v>
      </c>
      <c r="BF48" s="10">
        <f t="shared" si="36"/>
        <v>0</v>
      </c>
      <c r="BG48" s="7">
        <f t="shared" si="36"/>
        <v>0</v>
      </c>
      <c r="BH48" s="11">
        <f t="shared" si="36"/>
        <v>0</v>
      </c>
      <c r="BI48" s="10">
        <f t="shared" si="36"/>
        <v>0</v>
      </c>
      <c r="BJ48" s="11">
        <f t="shared" si="36"/>
        <v>0</v>
      </c>
      <c r="BK48" s="10">
        <f t="shared" si="36"/>
        <v>0</v>
      </c>
      <c r="BL48" s="11">
        <f t="shared" si="36"/>
        <v>0</v>
      </c>
      <c r="BM48" s="10">
        <f t="shared" si="36"/>
        <v>0</v>
      </c>
      <c r="BN48" s="11">
        <f t="shared" si="36"/>
        <v>0</v>
      </c>
      <c r="BO48" s="10">
        <f t="shared" si="36"/>
        <v>0</v>
      </c>
      <c r="BP48" s="7">
        <f t="shared" si="36"/>
        <v>0</v>
      </c>
      <c r="BQ48" s="7">
        <f t="shared" si="36"/>
        <v>0</v>
      </c>
      <c r="BR48" s="11">
        <f t="shared" ref="BR48:CH48" si="37">SUM(BR30:BR47)</f>
        <v>0</v>
      </c>
      <c r="BS48" s="10">
        <f t="shared" si="37"/>
        <v>0</v>
      </c>
      <c r="BT48" s="11">
        <f t="shared" si="37"/>
        <v>0</v>
      </c>
      <c r="BU48" s="10">
        <f t="shared" si="37"/>
        <v>0</v>
      </c>
      <c r="BV48" s="11">
        <f t="shared" si="37"/>
        <v>0</v>
      </c>
      <c r="BW48" s="10">
        <f t="shared" si="37"/>
        <v>0</v>
      </c>
      <c r="BX48" s="7">
        <f t="shared" si="37"/>
        <v>0</v>
      </c>
      <c r="BY48" s="11">
        <f t="shared" si="37"/>
        <v>0</v>
      </c>
      <c r="BZ48" s="10">
        <f t="shared" si="37"/>
        <v>0</v>
      </c>
      <c r="CA48" s="11">
        <f t="shared" si="37"/>
        <v>0</v>
      </c>
      <c r="CB48" s="10">
        <f t="shared" si="37"/>
        <v>0</v>
      </c>
      <c r="CC48" s="11">
        <f t="shared" si="37"/>
        <v>0</v>
      </c>
      <c r="CD48" s="10">
        <f t="shared" si="37"/>
        <v>0</v>
      </c>
      <c r="CE48" s="11">
        <f t="shared" si="37"/>
        <v>0</v>
      </c>
      <c r="CF48" s="10">
        <f t="shared" si="37"/>
        <v>0</v>
      </c>
      <c r="CG48" s="7">
        <f t="shared" si="37"/>
        <v>20</v>
      </c>
      <c r="CH48" s="7">
        <f t="shared" si="37"/>
        <v>20</v>
      </c>
    </row>
    <row r="49" spans="1:86" ht="20.100000000000001" customHeight="1" x14ac:dyDescent="0.25">
      <c r="A49" s="14" t="s">
        <v>85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4"/>
      <c r="CH49" s="15"/>
    </row>
    <row r="50" spans="1:86" x14ac:dyDescent="0.25">
      <c r="A50" s="6"/>
      <c r="B50" s="6"/>
      <c r="C50" s="6"/>
      <c r="D50" s="6" t="s">
        <v>88</v>
      </c>
      <c r="E50" s="3" t="s">
        <v>89</v>
      </c>
      <c r="F50" s="6">
        <f>COUNTIF(S50:CF50,"e")</f>
        <v>0</v>
      </c>
      <c r="G50" s="6">
        <f>COUNTIF(S50:CF50,"z")</f>
        <v>2</v>
      </c>
      <c r="H50" s="6">
        <f t="shared" ref="H50:H66" si="38">SUM(I50:O50)</f>
        <v>30</v>
      </c>
      <c r="I50" s="6">
        <f t="shared" ref="I50:I66" si="39">S50+AJ50+BA50+BR50</f>
        <v>15</v>
      </c>
      <c r="J50" s="6">
        <f t="shared" ref="J50:J66" si="40">U50+AL50+BC50+BT50</f>
        <v>0</v>
      </c>
      <c r="K50" s="6">
        <f t="shared" ref="K50:K66" si="41">W50+AN50+BE50+BV50</f>
        <v>0</v>
      </c>
      <c r="L50" s="6">
        <f t="shared" ref="L50:L66" si="42">Z50+AQ50+BH50+BY50</f>
        <v>15</v>
      </c>
      <c r="M50" s="6">
        <f t="shared" ref="M50:M66" si="43">AB50+AS50+BJ50+CA50</f>
        <v>0</v>
      </c>
      <c r="N50" s="6">
        <f t="shared" ref="N50:N66" si="44">AD50+AU50+BL50+CC50</f>
        <v>0</v>
      </c>
      <c r="O50" s="6">
        <f t="shared" ref="O50:O66" si="45">AF50+AW50+BN50+CE50</f>
        <v>0</v>
      </c>
      <c r="P50" s="7">
        <f t="shared" ref="P50:P66" si="46">AI50+AZ50+BQ50+CH50</f>
        <v>2</v>
      </c>
      <c r="Q50" s="7">
        <f t="shared" ref="Q50:Q66" si="47">AH50+AY50+BP50+CG50</f>
        <v>1</v>
      </c>
      <c r="R50" s="7">
        <v>1.2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ref="AI50:AI66" si="48">Y50+AH50</f>
        <v>0</v>
      </c>
      <c r="AJ50" s="11">
        <v>15</v>
      </c>
      <c r="AK50" s="10" t="s">
        <v>53</v>
      </c>
      <c r="AL50" s="11"/>
      <c r="AM50" s="10"/>
      <c r="AN50" s="11"/>
      <c r="AO50" s="10"/>
      <c r="AP50" s="7">
        <v>1</v>
      </c>
      <c r="AQ50" s="11">
        <v>15</v>
      </c>
      <c r="AR50" s="10" t="s">
        <v>53</v>
      </c>
      <c r="AS50" s="11"/>
      <c r="AT50" s="10"/>
      <c r="AU50" s="11"/>
      <c r="AV50" s="10"/>
      <c r="AW50" s="11"/>
      <c r="AX50" s="10"/>
      <c r="AY50" s="7">
        <v>1</v>
      </c>
      <c r="AZ50" s="7">
        <f t="shared" ref="AZ50:AZ66" si="49">AP50+AY50</f>
        <v>2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ref="BQ50:BQ66" si="50">BG50+BP50</f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ref="CH50:CH66" si="51">BX50+CG50</f>
        <v>0</v>
      </c>
    </row>
    <row r="51" spans="1:86" x14ac:dyDescent="0.25">
      <c r="A51" s="6"/>
      <c r="B51" s="6"/>
      <c r="C51" s="6"/>
      <c r="D51" s="6" t="s">
        <v>90</v>
      </c>
      <c r="E51" s="3" t="s">
        <v>91</v>
      </c>
      <c r="F51" s="6">
        <f>COUNTIF(S51:CF51,"e")</f>
        <v>1</v>
      </c>
      <c r="G51" s="6">
        <f>COUNTIF(S51:CF51,"z")</f>
        <v>1</v>
      </c>
      <c r="H51" s="6">
        <f t="shared" si="38"/>
        <v>45</v>
      </c>
      <c r="I51" s="6">
        <f t="shared" si="39"/>
        <v>30</v>
      </c>
      <c r="J51" s="6">
        <f t="shared" si="40"/>
        <v>0</v>
      </c>
      <c r="K51" s="6">
        <f t="shared" si="41"/>
        <v>0</v>
      </c>
      <c r="L51" s="6">
        <f t="shared" si="42"/>
        <v>15</v>
      </c>
      <c r="M51" s="6">
        <f t="shared" si="43"/>
        <v>0</v>
      </c>
      <c r="N51" s="6">
        <f t="shared" si="44"/>
        <v>0</v>
      </c>
      <c r="O51" s="6">
        <f t="shared" si="45"/>
        <v>0</v>
      </c>
      <c r="P51" s="7">
        <f t="shared" si="46"/>
        <v>3</v>
      </c>
      <c r="Q51" s="7">
        <f t="shared" si="47"/>
        <v>1</v>
      </c>
      <c r="R51" s="7">
        <v>1.73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48"/>
        <v>0</v>
      </c>
      <c r="AJ51" s="11"/>
      <c r="AK51" s="10"/>
      <c r="AL51" s="11"/>
      <c r="AM51" s="10"/>
      <c r="AN51" s="11"/>
      <c r="AO51" s="10"/>
      <c r="AP51" s="7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49"/>
        <v>0</v>
      </c>
      <c r="BA51" s="11">
        <v>30</v>
      </c>
      <c r="BB51" s="10" t="s">
        <v>60</v>
      </c>
      <c r="BC51" s="11"/>
      <c r="BD51" s="10"/>
      <c r="BE51" s="11"/>
      <c r="BF51" s="10"/>
      <c r="BG51" s="7">
        <v>2</v>
      </c>
      <c r="BH51" s="11">
        <v>15</v>
      </c>
      <c r="BI51" s="10" t="s">
        <v>53</v>
      </c>
      <c r="BJ51" s="11"/>
      <c r="BK51" s="10"/>
      <c r="BL51" s="11"/>
      <c r="BM51" s="10"/>
      <c r="BN51" s="11"/>
      <c r="BO51" s="10"/>
      <c r="BP51" s="7">
        <v>1</v>
      </c>
      <c r="BQ51" s="7">
        <f t="shared" si="50"/>
        <v>3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51"/>
        <v>0</v>
      </c>
    </row>
    <row r="52" spans="1:86" x14ac:dyDescent="0.25">
      <c r="A52" s="6">
        <v>10</v>
      </c>
      <c r="B52" s="6">
        <v>1</v>
      </c>
      <c r="C52" s="6"/>
      <c r="D52" s="6"/>
      <c r="E52" s="3" t="s">
        <v>92</v>
      </c>
      <c r="F52" s="6">
        <f>$B$52*COUNTIF(S52:CF52,"e")</f>
        <v>0</v>
      </c>
      <c r="G52" s="6">
        <f>$B$52*COUNTIF(S52:CF52,"z")</f>
        <v>2</v>
      </c>
      <c r="H52" s="6">
        <f t="shared" si="38"/>
        <v>30</v>
      </c>
      <c r="I52" s="6">
        <f t="shared" si="39"/>
        <v>10</v>
      </c>
      <c r="J52" s="6">
        <f t="shared" si="40"/>
        <v>0</v>
      </c>
      <c r="K52" s="6">
        <f t="shared" si="41"/>
        <v>0</v>
      </c>
      <c r="L52" s="6">
        <f t="shared" si="42"/>
        <v>20</v>
      </c>
      <c r="M52" s="6">
        <f t="shared" si="43"/>
        <v>0</v>
      </c>
      <c r="N52" s="6">
        <f t="shared" si="44"/>
        <v>0</v>
      </c>
      <c r="O52" s="6">
        <f t="shared" si="45"/>
        <v>0</v>
      </c>
      <c r="P52" s="7">
        <f t="shared" si="46"/>
        <v>2</v>
      </c>
      <c r="Q52" s="7">
        <f t="shared" si="47"/>
        <v>1.2</v>
      </c>
      <c r="R52" s="7">
        <f>$B$52*1.2</f>
        <v>1.2</v>
      </c>
      <c r="S52" s="11"/>
      <c r="T52" s="10"/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48"/>
        <v>0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49"/>
        <v>0</v>
      </c>
      <c r="BA52" s="11">
        <f>$B$52*10</f>
        <v>10</v>
      </c>
      <c r="BB52" s="10" t="s">
        <v>53</v>
      </c>
      <c r="BC52" s="11"/>
      <c r="BD52" s="10"/>
      <c r="BE52" s="11"/>
      <c r="BF52" s="10"/>
      <c r="BG52" s="7">
        <f>$B$52*0.8</f>
        <v>0.8</v>
      </c>
      <c r="BH52" s="11">
        <f>$B$52*20</f>
        <v>20</v>
      </c>
      <c r="BI52" s="10" t="s">
        <v>53</v>
      </c>
      <c r="BJ52" s="11"/>
      <c r="BK52" s="10"/>
      <c r="BL52" s="11"/>
      <c r="BM52" s="10"/>
      <c r="BN52" s="11"/>
      <c r="BO52" s="10"/>
      <c r="BP52" s="7">
        <f>$B$52*1.2</f>
        <v>1.2</v>
      </c>
      <c r="BQ52" s="7">
        <f t="shared" si="50"/>
        <v>2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51"/>
        <v>0</v>
      </c>
    </row>
    <row r="53" spans="1:86" x14ac:dyDescent="0.25">
      <c r="A53" s="6">
        <v>11</v>
      </c>
      <c r="B53" s="6">
        <v>1</v>
      </c>
      <c r="C53" s="6"/>
      <c r="D53" s="6"/>
      <c r="E53" s="3" t="s">
        <v>93</v>
      </c>
      <c r="F53" s="6">
        <f>$B$53*COUNTIF(S53:CF53,"e")</f>
        <v>0</v>
      </c>
      <c r="G53" s="6">
        <f>$B$53*COUNTIF(S53:CF53,"z")</f>
        <v>2</v>
      </c>
      <c r="H53" s="6">
        <f t="shared" si="38"/>
        <v>20</v>
      </c>
      <c r="I53" s="6">
        <f t="shared" si="39"/>
        <v>10</v>
      </c>
      <c r="J53" s="6">
        <f t="shared" si="40"/>
        <v>0</v>
      </c>
      <c r="K53" s="6">
        <f t="shared" si="41"/>
        <v>0</v>
      </c>
      <c r="L53" s="6">
        <f t="shared" si="42"/>
        <v>10</v>
      </c>
      <c r="M53" s="6">
        <f t="shared" si="43"/>
        <v>0</v>
      </c>
      <c r="N53" s="6">
        <f t="shared" si="44"/>
        <v>0</v>
      </c>
      <c r="O53" s="6">
        <f t="shared" si="45"/>
        <v>0</v>
      </c>
      <c r="P53" s="7">
        <f t="shared" si="46"/>
        <v>1</v>
      </c>
      <c r="Q53" s="7">
        <f t="shared" si="47"/>
        <v>0.5</v>
      </c>
      <c r="R53" s="7">
        <f>$B$53*0.8</f>
        <v>0.8</v>
      </c>
      <c r="S53" s="11"/>
      <c r="T53" s="10"/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48"/>
        <v>0</v>
      </c>
      <c r="AJ53" s="11"/>
      <c r="AK53" s="10"/>
      <c r="AL53" s="11"/>
      <c r="AM53" s="10"/>
      <c r="AN53" s="11"/>
      <c r="AO53" s="10"/>
      <c r="AP53" s="7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49"/>
        <v>0</v>
      </c>
      <c r="BA53" s="11">
        <f>$B$53*10</f>
        <v>10</v>
      </c>
      <c r="BB53" s="10" t="s">
        <v>53</v>
      </c>
      <c r="BC53" s="11"/>
      <c r="BD53" s="10"/>
      <c r="BE53" s="11"/>
      <c r="BF53" s="10"/>
      <c r="BG53" s="7">
        <f>$B$53*0.5</f>
        <v>0.5</v>
      </c>
      <c r="BH53" s="11">
        <f>$B$53*10</f>
        <v>10</v>
      </c>
      <c r="BI53" s="10" t="s">
        <v>53</v>
      </c>
      <c r="BJ53" s="11"/>
      <c r="BK53" s="10"/>
      <c r="BL53" s="11"/>
      <c r="BM53" s="10"/>
      <c r="BN53" s="11"/>
      <c r="BO53" s="10"/>
      <c r="BP53" s="7">
        <f>$B$53*0.5</f>
        <v>0.5</v>
      </c>
      <c r="BQ53" s="7">
        <f t="shared" si="50"/>
        <v>1</v>
      </c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51"/>
        <v>0</v>
      </c>
    </row>
    <row r="54" spans="1:86" x14ac:dyDescent="0.25">
      <c r="A54" s="6">
        <v>12</v>
      </c>
      <c r="B54" s="6">
        <v>1</v>
      </c>
      <c r="C54" s="6"/>
      <c r="D54" s="6"/>
      <c r="E54" s="3" t="s">
        <v>94</v>
      </c>
      <c r="F54" s="6">
        <f>$B$54*COUNTIF(S54:CF54,"e")</f>
        <v>0</v>
      </c>
      <c r="G54" s="6">
        <f>$B$54*COUNTIF(S54:CF54,"z")</f>
        <v>2</v>
      </c>
      <c r="H54" s="6">
        <f t="shared" si="38"/>
        <v>20</v>
      </c>
      <c r="I54" s="6">
        <f t="shared" si="39"/>
        <v>10</v>
      </c>
      <c r="J54" s="6">
        <f t="shared" si="40"/>
        <v>0</v>
      </c>
      <c r="K54" s="6">
        <f t="shared" si="41"/>
        <v>0</v>
      </c>
      <c r="L54" s="6">
        <f t="shared" si="42"/>
        <v>10</v>
      </c>
      <c r="M54" s="6">
        <f t="shared" si="43"/>
        <v>0</v>
      </c>
      <c r="N54" s="6">
        <f t="shared" si="44"/>
        <v>0</v>
      </c>
      <c r="O54" s="6">
        <f t="shared" si="45"/>
        <v>0</v>
      </c>
      <c r="P54" s="7">
        <f t="shared" si="46"/>
        <v>1</v>
      </c>
      <c r="Q54" s="7">
        <f t="shared" si="47"/>
        <v>0.5</v>
      </c>
      <c r="R54" s="7">
        <f>$B$54*0.8</f>
        <v>0.8</v>
      </c>
      <c r="S54" s="11"/>
      <c r="T54" s="10"/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48"/>
        <v>0</v>
      </c>
      <c r="AJ54" s="11"/>
      <c r="AK54" s="10"/>
      <c r="AL54" s="11"/>
      <c r="AM54" s="10"/>
      <c r="AN54" s="11"/>
      <c r="AO54" s="10"/>
      <c r="AP54" s="7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49"/>
        <v>0</v>
      </c>
      <c r="BA54" s="11">
        <f>$B$54*10</f>
        <v>10</v>
      </c>
      <c r="BB54" s="10" t="s">
        <v>53</v>
      </c>
      <c r="BC54" s="11"/>
      <c r="BD54" s="10"/>
      <c r="BE54" s="11"/>
      <c r="BF54" s="10"/>
      <c r="BG54" s="7">
        <f>$B$54*0.5</f>
        <v>0.5</v>
      </c>
      <c r="BH54" s="11">
        <f>$B$54*10</f>
        <v>10</v>
      </c>
      <c r="BI54" s="10" t="s">
        <v>53</v>
      </c>
      <c r="BJ54" s="11"/>
      <c r="BK54" s="10"/>
      <c r="BL54" s="11"/>
      <c r="BM54" s="10"/>
      <c r="BN54" s="11"/>
      <c r="BO54" s="10"/>
      <c r="BP54" s="7">
        <f>$B$54*0.5</f>
        <v>0.5</v>
      </c>
      <c r="BQ54" s="7">
        <f t="shared" si="50"/>
        <v>1</v>
      </c>
      <c r="BR54" s="11"/>
      <c r="BS54" s="10"/>
      <c r="BT54" s="11"/>
      <c r="BU54" s="10"/>
      <c r="BV54" s="11"/>
      <c r="BW54" s="10"/>
      <c r="BX54" s="7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51"/>
        <v>0</v>
      </c>
    </row>
    <row r="55" spans="1:86" x14ac:dyDescent="0.25">
      <c r="A55" s="6">
        <v>13</v>
      </c>
      <c r="B55" s="6">
        <v>1</v>
      </c>
      <c r="C55" s="6"/>
      <c r="D55" s="6"/>
      <c r="E55" s="3" t="s">
        <v>95</v>
      </c>
      <c r="F55" s="6">
        <f>$B$55*COUNTIF(S55:CF55,"e")</f>
        <v>0</v>
      </c>
      <c r="G55" s="6">
        <f>$B$55*COUNTIF(S55:CF55,"z")</f>
        <v>2</v>
      </c>
      <c r="H55" s="6">
        <f t="shared" si="38"/>
        <v>30</v>
      </c>
      <c r="I55" s="6">
        <f t="shared" si="39"/>
        <v>15</v>
      </c>
      <c r="J55" s="6">
        <f t="shared" si="40"/>
        <v>15</v>
      </c>
      <c r="K55" s="6">
        <f t="shared" si="41"/>
        <v>0</v>
      </c>
      <c r="L55" s="6">
        <f t="shared" si="42"/>
        <v>0</v>
      </c>
      <c r="M55" s="6">
        <f t="shared" si="43"/>
        <v>0</v>
      </c>
      <c r="N55" s="6">
        <f t="shared" si="44"/>
        <v>0</v>
      </c>
      <c r="O55" s="6">
        <f t="shared" si="45"/>
        <v>0</v>
      </c>
      <c r="P55" s="7">
        <f t="shared" si="46"/>
        <v>2</v>
      </c>
      <c r="Q55" s="7">
        <f t="shared" si="47"/>
        <v>0</v>
      </c>
      <c r="R55" s="7">
        <f>$B$55*1.2</f>
        <v>1.2</v>
      </c>
      <c r="S55" s="11"/>
      <c r="T55" s="10"/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48"/>
        <v>0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49"/>
        <v>0</v>
      </c>
      <c r="BA55" s="11"/>
      <c r="BB55" s="10"/>
      <c r="BC55" s="11"/>
      <c r="BD55" s="10"/>
      <c r="BE55" s="11"/>
      <c r="BF55" s="10"/>
      <c r="BG55" s="7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50"/>
        <v>0</v>
      </c>
      <c r="BR55" s="11">
        <f>$B$55*15</f>
        <v>15</v>
      </c>
      <c r="BS55" s="10" t="s">
        <v>53</v>
      </c>
      <c r="BT55" s="11">
        <f>$B$55*15</f>
        <v>15</v>
      </c>
      <c r="BU55" s="10" t="s">
        <v>53</v>
      </c>
      <c r="BV55" s="11"/>
      <c r="BW55" s="10"/>
      <c r="BX55" s="7">
        <f>$B$55*2</f>
        <v>2</v>
      </c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1"/>
        <v>2</v>
      </c>
    </row>
    <row r="56" spans="1:86" x14ac:dyDescent="0.25">
      <c r="A56" s="6">
        <v>2</v>
      </c>
      <c r="B56" s="6">
        <v>1</v>
      </c>
      <c r="C56" s="6"/>
      <c r="D56" s="6"/>
      <c r="E56" s="3" t="s">
        <v>96</v>
      </c>
      <c r="F56" s="6">
        <f>$B$56*COUNTIF(S56:CF56,"e")</f>
        <v>0</v>
      </c>
      <c r="G56" s="6">
        <f>$B$56*COUNTIF(S56:CF56,"z")</f>
        <v>2</v>
      </c>
      <c r="H56" s="6">
        <f t="shared" si="38"/>
        <v>30</v>
      </c>
      <c r="I56" s="6">
        <f t="shared" si="39"/>
        <v>15</v>
      </c>
      <c r="J56" s="6">
        <f t="shared" si="40"/>
        <v>15</v>
      </c>
      <c r="K56" s="6">
        <f t="shared" si="41"/>
        <v>0</v>
      </c>
      <c r="L56" s="6">
        <f t="shared" si="42"/>
        <v>0</v>
      </c>
      <c r="M56" s="6">
        <f t="shared" si="43"/>
        <v>0</v>
      </c>
      <c r="N56" s="6">
        <f t="shared" si="44"/>
        <v>0</v>
      </c>
      <c r="O56" s="6">
        <f t="shared" si="45"/>
        <v>0</v>
      </c>
      <c r="P56" s="7">
        <f t="shared" si="46"/>
        <v>2</v>
      </c>
      <c r="Q56" s="7">
        <f t="shared" si="47"/>
        <v>0</v>
      </c>
      <c r="R56" s="7">
        <f>$B$56*1.33</f>
        <v>1.33</v>
      </c>
      <c r="S56" s="11"/>
      <c r="T56" s="10"/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48"/>
        <v>0</v>
      </c>
      <c r="AJ56" s="11">
        <f>$B$56*15</f>
        <v>15</v>
      </c>
      <c r="AK56" s="10" t="s">
        <v>53</v>
      </c>
      <c r="AL56" s="11">
        <f>$B$56*15</f>
        <v>15</v>
      </c>
      <c r="AM56" s="10" t="s">
        <v>53</v>
      </c>
      <c r="AN56" s="11"/>
      <c r="AO56" s="10"/>
      <c r="AP56" s="7">
        <f>$B$56*2</f>
        <v>2</v>
      </c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49"/>
        <v>2</v>
      </c>
      <c r="BA56" s="11"/>
      <c r="BB56" s="10"/>
      <c r="BC56" s="11"/>
      <c r="BD56" s="10"/>
      <c r="BE56" s="11"/>
      <c r="BF56" s="10"/>
      <c r="BG56" s="7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0"/>
        <v>0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1"/>
        <v>0</v>
      </c>
    </row>
    <row r="57" spans="1:86" x14ac:dyDescent="0.25">
      <c r="A57" s="6">
        <v>3</v>
      </c>
      <c r="B57" s="6">
        <v>1</v>
      </c>
      <c r="C57" s="6"/>
      <c r="D57" s="6"/>
      <c r="E57" s="3" t="s">
        <v>97</v>
      </c>
      <c r="F57" s="6">
        <f>$B$57*COUNTIF(S57:CF57,"e")</f>
        <v>0</v>
      </c>
      <c r="G57" s="6">
        <f>$B$57*COUNTIF(S57:CF57,"z")</f>
        <v>2</v>
      </c>
      <c r="H57" s="6">
        <f t="shared" si="38"/>
        <v>30</v>
      </c>
      <c r="I57" s="6">
        <f t="shared" si="39"/>
        <v>15</v>
      </c>
      <c r="J57" s="6">
        <f t="shared" si="40"/>
        <v>15</v>
      </c>
      <c r="K57" s="6">
        <f t="shared" si="41"/>
        <v>0</v>
      </c>
      <c r="L57" s="6">
        <f t="shared" si="42"/>
        <v>0</v>
      </c>
      <c r="M57" s="6">
        <f t="shared" si="43"/>
        <v>0</v>
      </c>
      <c r="N57" s="6">
        <f t="shared" si="44"/>
        <v>0</v>
      </c>
      <c r="O57" s="6">
        <f t="shared" si="45"/>
        <v>0</v>
      </c>
      <c r="P57" s="7">
        <f t="shared" si="46"/>
        <v>2</v>
      </c>
      <c r="Q57" s="7">
        <f t="shared" si="47"/>
        <v>0</v>
      </c>
      <c r="R57" s="7">
        <f>$B$57*1.2</f>
        <v>1.2</v>
      </c>
      <c r="S57" s="11"/>
      <c r="T57" s="10"/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48"/>
        <v>0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9"/>
        <v>0</v>
      </c>
      <c r="BA57" s="11">
        <f>$B$57*15</f>
        <v>15</v>
      </c>
      <c r="BB57" s="10" t="s">
        <v>53</v>
      </c>
      <c r="BC57" s="11">
        <f>$B$57*15</f>
        <v>15</v>
      </c>
      <c r="BD57" s="10" t="s">
        <v>53</v>
      </c>
      <c r="BE57" s="11"/>
      <c r="BF57" s="10"/>
      <c r="BG57" s="7">
        <f>$B$57*2</f>
        <v>2</v>
      </c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0"/>
        <v>2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1"/>
        <v>0</v>
      </c>
    </row>
    <row r="58" spans="1:86" x14ac:dyDescent="0.25">
      <c r="A58" s="6">
        <v>4</v>
      </c>
      <c r="B58" s="6">
        <v>1</v>
      </c>
      <c r="C58" s="6"/>
      <c r="D58" s="6"/>
      <c r="E58" s="3" t="s">
        <v>98</v>
      </c>
      <c r="F58" s="6">
        <f>$B$58*COUNTIF(S58:CF58,"e")</f>
        <v>0</v>
      </c>
      <c r="G58" s="6">
        <f>$B$58*COUNTIF(S58:CF58,"z")</f>
        <v>2</v>
      </c>
      <c r="H58" s="6">
        <f t="shared" si="38"/>
        <v>30</v>
      </c>
      <c r="I58" s="6">
        <f t="shared" si="39"/>
        <v>15</v>
      </c>
      <c r="J58" s="6">
        <f t="shared" si="40"/>
        <v>15</v>
      </c>
      <c r="K58" s="6">
        <f t="shared" si="41"/>
        <v>0</v>
      </c>
      <c r="L58" s="6">
        <f t="shared" si="42"/>
        <v>0</v>
      </c>
      <c r="M58" s="6">
        <f t="shared" si="43"/>
        <v>0</v>
      </c>
      <c r="N58" s="6">
        <f t="shared" si="44"/>
        <v>0</v>
      </c>
      <c r="O58" s="6">
        <f t="shared" si="45"/>
        <v>0</v>
      </c>
      <c r="P58" s="7">
        <f t="shared" si="46"/>
        <v>2</v>
      </c>
      <c r="Q58" s="7">
        <f t="shared" si="47"/>
        <v>0</v>
      </c>
      <c r="R58" s="7">
        <f>$B$58*1.2</f>
        <v>1.2</v>
      </c>
      <c r="S58" s="11"/>
      <c r="T58" s="10"/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8"/>
        <v>0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9"/>
        <v>0</v>
      </c>
      <c r="BA58" s="11">
        <f>$B$58*15</f>
        <v>15</v>
      </c>
      <c r="BB58" s="10" t="s">
        <v>53</v>
      </c>
      <c r="BC58" s="11">
        <f>$B$58*15</f>
        <v>15</v>
      </c>
      <c r="BD58" s="10" t="s">
        <v>53</v>
      </c>
      <c r="BE58" s="11"/>
      <c r="BF58" s="10"/>
      <c r="BG58" s="7">
        <f>$B$58*2</f>
        <v>2</v>
      </c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0"/>
        <v>2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1"/>
        <v>0</v>
      </c>
    </row>
    <row r="59" spans="1:86" x14ac:dyDescent="0.25">
      <c r="A59" s="6">
        <v>5</v>
      </c>
      <c r="B59" s="6">
        <v>2</v>
      </c>
      <c r="C59" s="6"/>
      <c r="D59" s="6"/>
      <c r="E59" s="3" t="s">
        <v>99</v>
      </c>
      <c r="F59" s="6">
        <f>$B$59*COUNTIF(S59:CF59,"e")</f>
        <v>0</v>
      </c>
      <c r="G59" s="6">
        <f>$B$59*COUNTIF(S59:CF59,"z")</f>
        <v>4</v>
      </c>
      <c r="H59" s="6">
        <f t="shared" si="38"/>
        <v>60</v>
      </c>
      <c r="I59" s="6">
        <f t="shared" si="39"/>
        <v>30</v>
      </c>
      <c r="J59" s="6">
        <f t="shared" si="40"/>
        <v>30</v>
      </c>
      <c r="K59" s="6">
        <f t="shared" si="41"/>
        <v>0</v>
      </c>
      <c r="L59" s="6">
        <f t="shared" si="42"/>
        <v>0</v>
      </c>
      <c r="M59" s="6">
        <f t="shared" si="43"/>
        <v>0</v>
      </c>
      <c r="N59" s="6">
        <f t="shared" si="44"/>
        <v>0</v>
      </c>
      <c r="O59" s="6">
        <f t="shared" si="45"/>
        <v>0</v>
      </c>
      <c r="P59" s="7">
        <f t="shared" si="46"/>
        <v>4</v>
      </c>
      <c r="Q59" s="7">
        <f t="shared" si="47"/>
        <v>0</v>
      </c>
      <c r="R59" s="7">
        <f>$B$59*1.23</f>
        <v>2.46</v>
      </c>
      <c r="S59" s="11"/>
      <c r="T59" s="10"/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8"/>
        <v>0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9"/>
        <v>0</v>
      </c>
      <c r="BA59" s="11">
        <f>$B$59*15</f>
        <v>30</v>
      </c>
      <c r="BB59" s="10" t="s">
        <v>53</v>
      </c>
      <c r="BC59" s="11">
        <f>$B$59*15</f>
        <v>30</v>
      </c>
      <c r="BD59" s="10" t="s">
        <v>53</v>
      </c>
      <c r="BE59" s="11"/>
      <c r="BF59" s="10"/>
      <c r="BG59" s="7">
        <f>$B$59*2</f>
        <v>4</v>
      </c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0"/>
        <v>4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1"/>
        <v>0</v>
      </c>
    </row>
    <row r="60" spans="1:86" x14ac:dyDescent="0.25">
      <c r="A60" s="6">
        <v>6</v>
      </c>
      <c r="B60" s="6">
        <v>1</v>
      </c>
      <c r="C60" s="6"/>
      <c r="D60" s="6"/>
      <c r="E60" s="3" t="s">
        <v>100</v>
      </c>
      <c r="F60" s="6">
        <f>$B$60*COUNTIF(S60:CF60,"e")</f>
        <v>0</v>
      </c>
      <c r="G60" s="6">
        <f>$B$60*COUNTIF(S60:CF60,"z")</f>
        <v>2</v>
      </c>
      <c r="H60" s="6">
        <f t="shared" si="38"/>
        <v>30</v>
      </c>
      <c r="I60" s="6">
        <f t="shared" si="39"/>
        <v>15</v>
      </c>
      <c r="J60" s="6">
        <f t="shared" si="40"/>
        <v>15</v>
      </c>
      <c r="K60" s="6">
        <f t="shared" si="41"/>
        <v>0</v>
      </c>
      <c r="L60" s="6">
        <f t="shared" si="42"/>
        <v>0</v>
      </c>
      <c r="M60" s="6">
        <f t="shared" si="43"/>
        <v>0</v>
      </c>
      <c r="N60" s="6">
        <f t="shared" si="44"/>
        <v>0</v>
      </c>
      <c r="O60" s="6">
        <f t="shared" si="45"/>
        <v>0</v>
      </c>
      <c r="P60" s="7">
        <f t="shared" si="46"/>
        <v>2</v>
      </c>
      <c r="Q60" s="7">
        <f t="shared" si="47"/>
        <v>0</v>
      </c>
      <c r="R60" s="7">
        <f>$B$60*1.2</f>
        <v>1.2</v>
      </c>
      <c r="S60" s="11"/>
      <c r="T60" s="10"/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8"/>
        <v>0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49"/>
        <v>0</v>
      </c>
      <c r="BA60" s="11">
        <f>$B$60*15</f>
        <v>15</v>
      </c>
      <c r="BB60" s="10" t="s">
        <v>53</v>
      </c>
      <c r="BC60" s="11">
        <f>$B$60*15</f>
        <v>15</v>
      </c>
      <c r="BD60" s="10" t="s">
        <v>53</v>
      </c>
      <c r="BE60" s="11"/>
      <c r="BF60" s="10"/>
      <c r="BG60" s="7">
        <f>$B$60*2</f>
        <v>2</v>
      </c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0"/>
        <v>2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1"/>
        <v>0</v>
      </c>
    </row>
    <row r="61" spans="1:86" x14ac:dyDescent="0.25">
      <c r="A61" s="6">
        <v>7</v>
      </c>
      <c r="B61" s="6">
        <v>1</v>
      </c>
      <c r="C61" s="6"/>
      <c r="D61" s="6"/>
      <c r="E61" s="3" t="s">
        <v>101</v>
      </c>
      <c r="F61" s="6">
        <f>$B$61*COUNTIF(S61:CF61,"e")</f>
        <v>0</v>
      </c>
      <c r="G61" s="6">
        <f>$B$61*COUNTIF(S61:CF61,"z")</f>
        <v>2</v>
      </c>
      <c r="H61" s="6">
        <f t="shared" si="38"/>
        <v>30</v>
      </c>
      <c r="I61" s="6">
        <f t="shared" si="39"/>
        <v>15</v>
      </c>
      <c r="J61" s="6">
        <f t="shared" si="40"/>
        <v>0</v>
      </c>
      <c r="K61" s="6">
        <f t="shared" si="41"/>
        <v>0</v>
      </c>
      <c r="L61" s="6">
        <f t="shared" si="42"/>
        <v>15</v>
      </c>
      <c r="M61" s="6">
        <f t="shared" si="43"/>
        <v>0</v>
      </c>
      <c r="N61" s="6">
        <f t="shared" si="44"/>
        <v>0</v>
      </c>
      <c r="O61" s="6">
        <f t="shared" si="45"/>
        <v>0</v>
      </c>
      <c r="P61" s="7">
        <f t="shared" si="46"/>
        <v>2</v>
      </c>
      <c r="Q61" s="7">
        <f t="shared" si="47"/>
        <v>1</v>
      </c>
      <c r="R61" s="7">
        <f>$B$61*1.2</f>
        <v>1.2</v>
      </c>
      <c r="S61" s="11"/>
      <c r="T61" s="10"/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8"/>
        <v>0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49"/>
        <v>0</v>
      </c>
      <c r="BA61" s="11">
        <f>$B$61*15</f>
        <v>15</v>
      </c>
      <c r="BB61" s="10" t="s">
        <v>53</v>
      </c>
      <c r="BC61" s="11"/>
      <c r="BD61" s="10"/>
      <c r="BE61" s="11"/>
      <c r="BF61" s="10"/>
      <c r="BG61" s="7">
        <f>$B$61*1</f>
        <v>1</v>
      </c>
      <c r="BH61" s="11">
        <f>$B$61*15</f>
        <v>15</v>
      </c>
      <c r="BI61" s="10" t="s">
        <v>53</v>
      </c>
      <c r="BJ61" s="11"/>
      <c r="BK61" s="10"/>
      <c r="BL61" s="11"/>
      <c r="BM61" s="10"/>
      <c r="BN61" s="11"/>
      <c r="BO61" s="10"/>
      <c r="BP61" s="7">
        <f>$B$61*1</f>
        <v>1</v>
      </c>
      <c r="BQ61" s="7">
        <f t="shared" si="50"/>
        <v>2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1"/>
        <v>0</v>
      </c>
    </row>
    <row r="62" spans="1:86" x14ac:dyDescent="0.25">
      <c r="A62" s="6">
        <v>8</v>
      </c>
      <c r="B62" s="6">
        <v>1</v>
      </c>
      <c r="C62" s="6"/>
      <c r="D62" s="6"/>
      <c r="E62" s="3" t="s">
        <v>56</v>
      </c>
      <c r="F62" s="6">
        <f>$B$62*COUNTIF(S62:CF62,"e")</f>
        <v>0</v>
      </c>
      <c r="G62" s="6">
        <f>$B$62*COUNTIF(S62:CF62,"z")</f>
        <v>2</v>
      </c>
      <c r="H62" s="6">
        <f t="shared" si="38"/>
        <v>30</v>
      </c>
      <c r="I62" s="6">
        <f t="shared" si="39"/>
        <v>15</v>
      </c>
      <c r="J62" s="6">
        <f t="shared" si="40"/>
        <v>0</v>
      </c>
      <c r="K62" s="6">
        <f t="shared" si="41"/>
        <v>0</v>
      </c>
      <c r="L62" s="6">
        <f t="shared" si="42"/>
        <v>15</v>
      </c>
      <c r="M62" s="6">
        <f t="shared" si="43"/>
        <v>0</v>
      </c>
      <c r="N62" s="6">
        <f t="shared" si="44"/>
        <v>0</v>
      </c>
      <c r="O62" s="6">
        <f t="shared" si="45"/>
        <v>0</v>
      </c>
      <c r="P62" s="7">
        <f t="shared" si="46"/>
        <v>2</v>
      </c>
      <c r="Q62" s="7">
        <f t="shared" si="47"/>
        <v>1</v>
      </c>
      <c r="R62" s="7">
        <f>$B$62*1.2</f>
        <v>1.2</v>
      </c>
      <c r="S62" s="11"/>
      <c r="T62" s="10"/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8"/>
        <v>0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9"/>
        <v>0</v>
      </c>
      <c r="BA62" s="11">
        <f>$B$62*15</f>
        <v>15</v>
      </c>
      <c r="BB62" s="10" t="s">
        <v>53</v>
      </c>
      <c r="BC62" s="11"/>
      <c r="BD62" s="10"/>
      <c r="BE62" s="11"/>
      <c r="BF62" s="10"/>
      <c r="BG62" s="7">
        <f>$B$62*1</f>
        <v>1</v>
      </c>
      <c r="BH62" s="11">
        <f>$B$62*15</f>
        <v>15</v>
      </c>
      <c r="BI62" s="10" t="s">
        <v>53</v>
      </c>
      <c r="BJ62" s="11"/>
      <c r="BK62" s="10"/>
      <c r="BL62" s="11"/>
      <c r="BM62" s="10"/>
      <c r="BN62" s="11"/>
      <c r="BO62" s="10"/>
      <c r="BP62" s="7">
        <f>$B$62*1</f>
        <v>1</v>
      </c>
      <c r="BQ62" s="7">
        <f t="shared" si="50"/>
        <v>2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1"/>
        <v>0</v>
      </c>
    </row>
    <row r="63" spans="1:86" x14ac:dyDescent="0.25">
      <c r="A63" s="6">
        <v>9</v>
      </c>
      <c r="B63" s="6">
        <v>1</v>
      </c>
      <c r="C63" s="6"/>
      <c r="D63" s="6"/>
      <c r="E63" s="3" t="s">
        <v>102</v>
      </c>
      <c r="F63" s="6">
        <f>$B$63*COUNTIF(S63:CF63,"e")</f>
        <v>0</v>
      </c>
      <c r="G63" s="6">
        <f>$B$63*COUNTIF(S63:CF63,"z")</f>
        <v>2</v>
      </c>
      <c r="H63" s="6">
        <f t="shared" si="38"/>
        <v>20</v>
      </c>
      <c r="I63" s="6">
        <f t="shared" si="39"/>
        <v>10</v>
      </c>
      <c r="J63" s="6">
        <f t="shared" si="40"/>
        <v>10</v>
      </c>
      <c r="K63" s="6">
        <f t="shared" si="41"/>
        <v>0</v>
      </c>
      <c r="L63" s="6">
        <f t="shared" si="42"/>
        <v>0</v>
      </c>
      <c r="M63" s="6">
        <f t="shared" si="43"/>
        <v>0</v>
      </c>
      <c r="N63" s="6">
        <f t="shared" si="44"/>
        <v>0</v>
      </c>
      <c r="O63" s="6">
        <f t="shared" si="45"/>
        <v>0</v>
      </c>
      <c r="P63" s="7">
        <f t="shared" si="46"/>
        <v>1</v>
      </c>
      <c r="Q63" s="7">
        <f t="shared" si="47"/>
        <v>0</v>
      </c>
      <c r="R63" s="7">
        <f>$B$63*0.8</f>
        <v>0.8</v>
      </c>
      <c r="S63" s="11"/>
      <c r="T63" s="10"/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8"/>
        <v>0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9"/>
        <v>0</v>
      </c>
      <c r="BA63" s="11">
        <f>$B$63*10</f>
        <v>10</v>
      </c>
      <c r="BB63" s="10" t="s">
        <v>53</v>
      </c>
      <c r="BC63" s="11">
        <f>$B$63*10</f>
        <v>10</v>
      </c>
      <c r="BD63" s="10" t="s">
        <v>53</v>
      </c>
      <c r="BE63" s="11"/>
      <c r="BF63" s="10"/>
      <c r="BG63" s="7">
        <f>$B$63*1</f>
        <v>1</v>
      </c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0"/>
        <v>1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1"/>
        <v>0</v>
      </c>
    </row>
    <row r="64" spans="1:86" x14ac:dyDescent="0.25">
      <c r="A64" s="6"/>
      <c r="B64" s="6"/>
      <c r="C64" s="6"/>
      <c r="D64" s="6" t="s">
        <v>103</v>
      </c>
      <c r="E64" s="3" t="s">
        <v>104</v>
      </c>
      <c r="F64" s="6">
        <f>COUNTIF(S64:CF64,"e")</f>
        <v>0</v>
      </c>
      <c r="G64" s="6">
        <f>COUNTIF(S64:CF64,"z")</f>
        <v>2</v>
      </c>
      <c r="H64" s="6">
        <f t="shared" si="38"/>
        <v>35</v>
      </c>
      <c r="I64" s="6">
        <f t="shared" si="39"/>
        <v>20</v>
      </c>
      <c r="J64" s="6">
        <f t="shared" si="40"/>
        <v>15</v>
      </c>
      <c r="K64" s="6">
        <f t="shared" si="41"/>
        <v>0</v>
      </c>
      <c r="L64" s="6">
        <f t="shared" si="42"/>
        <v>0</v>
      </c>
      <c r="M64" s="6">
        <f t="shared" si="43"/>
        <v>0</v>
      </c>
      <c r="N64" s="6">
        <f t="shared" si="44"/>
        <v>0</v>
      </c>
      <c r="O64" s="6">
        <f t="shared" si="45"/>
        <v>0</v>
      </c>
      <c r="P64" s="7">
        <f t="shared" si="46"/>
        <v>2</v>
      </c>
      <c r="Q64" s="7">
        <f t="shared" si="47"/>
        <v>0</v>
      </c>
      <c r="R64" s="7">
        <v>1.37</v>
      </c>
      <c r="S64" s="11"/>
      <c r="T64" s="10"/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48"/>
        <v>0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49"/>
        <v>0</v>
      </c>
      <c r="BA64" s="11">
        <v>20</v>
      </c>
      <c r="BB64" s="10" t="s">
        <v>53</v>
      </c>
      <c r="BC64" s="11">
        <v>15</v>
      </c>
      <c r="BD64" s="10" t="s">
        <v>53</v>
      </c>
      <c r="BE64" s="11"/>
      <c r="BF64" s="10"/>
      <c r="BG64" s="7">
        <v>2</v>
      </c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0"/>
        <v>2</v>
      </c>
      <c r="BR64" s="11"/>
      <c r="BS64" s="10"/>
      <c r="BT64" s="11"/>
      <c r="BU64" s="10"/>
      <c r="BV64" s="11"/>
      <c r="BW64" s="10"/>
      <c r="BX64" s="7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1"/>
        <v>0</v>
      </c>
    </row>
    <row r="65" spans="1:86" x14ac:dyDescent="0.25">
      <c r="A65" s="6"/>
      <c r="B65" s="6"/>
      <c r="C65" s="6"/>
      <c r="D65" s="6" t="s">
        <v>105</v>
      </c>
      <c r="E65" s="3" t="s">
        <v>106</v>
      </c>
      <c r="F65" s="6">
        <f>COUNTIF(S65:CF65,"e")</f>
        <v>0</v>
      </c>
      <c r="G65" s="6">
        <f>COUNTIF(S65:CF65,"z")</f>
        <v>2</v>
      </c>
      <c r="H65" s="6">
        <f t="shared" si="38"/>
        <v>35</v>
      </c>
      <c r="I65" s="6">
        <f t="shared" si="39"/>
        <v>20</v>
      </c>
      <c r="J65" s="6">
        <f t="shared" si="40"/>
        <v>15</v>
      </c>
      <c r="K65" s="6">
        <f t="shared" si="41"/>
        <v>0</v>
      </c>
      <c r="L65" s="6">
        <f t="shared" si="42"/>
        <v>0</v>
      </c>
      <c r="M65" s="6">
        <f t="shared" si="43"/>
        <v>0</v>
      </c>
      <c r="N65" s="6">
        <f t="shared" si="44"/>
        <v>0</v>
      </c>
      <c r="O65" s="6">
        <f t="shared" si="45"/>
        <v>0</v>
      </c>
      <c r="P65" s="7">
        <f t="shared" si="46"/>
        <v>2</v>
      </c>
      <c r="Q65" s="7">
        <f t="shared" si="47"/>
        <v>0</v>
      </c>
      <c r="R65" s="7">
        <v>1.4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48"/>
        <v>0</v>
      </c>
      <c r="AJ65" s="11">
        <v>20</v>
      </c>
      <c r="AK65" s="10" t="s">
        <v>53</v>
      </c>
      <c r="AL65" s="11">
        <v>15</v>
      </c>
      <c r="AM65" s="10" t="s">
        <v>53</v>
      </c>
      <c r="AN65" s="11"/>
      <c r="AO65" s="10"/>
      <c r="AP65" s="7">
        <v>2</v>
      </c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49"/>
        <v>2</v>
      </c>
      <c r="BA65" s="11"/>
      <c r="BB65" s="10"/>
      <c r="BC65" s="11"/>
      <c r="BD65" s="10"/>
      <c r="BE65" s="11"/>
      <c r="BF65" s="10"/>
      <c r="BG65" s="7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0"/>
        <v>0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1"/>
        <v>0</v>
      </c>
    </row>
    <row r="66" spans="1:86" x14ac:dyDescent="0.25">
      <c r="A66" s="6"/>
      <c r="B66" s="6"/>
      <c r="C66" s="6"/>
      <c r="D66" s="6" t="s">
        <v>107</v>
      </c>
      <c r="E66" s="3" t="s">
        <v>108</v>
      </c>
      <c r="F66" s="6">
        <f>COUNTIF(S66:CF66,"e")</f>
        <v>1</v>
      </c>
      <c r="G66" s="6">
        <f>COUNTIF(S66:CF66,"z")</f>
        <v>1</v>
      </c>
      <c r="H66" s="6">
        <f t="shared" si="38"/>
        <v>65</v>
      </c>
      <c r="I66" s="6">
        <f t="shared" si="39"/>
        <v>35</v>
      </c>
      <c r="J66" s="6">
        <f t="shared" si="40"/>
        <v>30</v>
      </c>
      <c r="K66" s="6">
        <f t="shared" si="41"/>
        <v>0</v>
      </c>
      <c r="L66" s="6">
        <f t="shared" si="42"/>
        <v>0</v>
      </c>
      <c r="M66" s="6">
        <f t="shared" si="43"/>
        <v>0</v>
      </c>
      <c r="N66" s="6">
        <f t="shared" si="44"/>
        <v>0</v>
      </c>
      <c r="O66" s="6">
        <f t="shared" si="45"/>
        <v>0</v>
      </c>
      <c r="P66" s="7">
        <f t="shared" si="46"/>
        <v>3</v>
      </c>
      <c r="Q66" s="7">
        <f t="shared" si="47"/>
        <v>0</v>
      </c>
      <c r="R66" s="7">
        <v>2.2999999999999998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48"/>
        <v>0</v>
      </c>
      <c r="AJ66" s="11"/>
      <c r="AK66" s="10"/>
      <c r="AL66" s="11"/>
      <c r="AM66" s="10"/>
      <c r="AN66" s="11"/>
      <c r="AO66" s="10"/>
      <c r="AP66" s="7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49"/>
        <v>0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0"/>
        <v>0</v>
      </c>
      <c r="BR66" s="11">
        <v>35</v>
      </c>
      <c r="BS66" s="10" t="s">
        <v>60</v>
      </c>
      <c r="BT66" s="11">
        <v>30</v>
      </c>
      <c r="BU66" s="10" t="s">
        <v>53</v>
      </c>
      <c r="BV66" s="11"/>
      <c r="BW66" s="10"/>
      <c r="BX66" s="7">
        <v>3</v>
      </c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51"/>
        <v>3</v>
      </c>
    </row>
    <row r="67" spans="1:86" ht="16.05" customHeight="1" x14ac:dyDescent="0.25">
      <c r="A67" s="6"/>
      <c r="B67" s="6"/>
      <c r="C67" s="6"/>
      <c r="D67" s="6"/>
      <c r="E67" s="6" t="s">
        <v>73</v>
      </c>
      <c r="F67" s="6">
        <f t="shared" ref="F67:AK67" si="52">SUM(F50:F66)</f>
        <v>2</v>
      </c>
      <c r="G67" s="6">
        <f t="shared" si="52"/>
        <v>34</v>
      </c>
      <c r="H67" s="6">
        <f t="shared" si="52"/>
        <v>570</v>
      </c>
      <c r="I67" s="6">
        <f t="shared" si="52"/>
        <v>295</v>
      </c>
      <c r="J67" s="6">
        <f t="shared" si="52"/>
        <v>175</v>
      </c>
      <c r="K67" s="6">
        <f t="shared" si="52"/>
        <v>0</v>
      </c>
      <c r="L67" s="6">
        <f t="shared" si="52"/>
        <v>100</v>
      </c>
      <c r="M67" s="6">
        <f t="shared" si="52"/>
        <v>0</v>
      </c>
      <c r="N67" s="6">
        <f t="shared" si="52"/>
        <v>0</v>
      </c>
      <c r="O67" s="6">
        <f t="shared" si="52"/>
        <v>0</v>
      </c>
      <c r="P67" s="7">
        <f t="shared" si="52"/>
        <v>35</v>
      </c>
      <c r="Q67" s="7">
        <f t="shared" si="52"/>
        <v>6.2</v>
      </c>
      <c r="R67" s="7">
        <f t="shared" si="52"/>
        <v>22.589999999999996</v>
      </c>
      <c r="S67" s="11">
        <f t="shared" si="52"/>
        <v>0</v>
      </c>
      <c r="T67" s="10">
        <f t="shared" si="52"/>
        <v>0</v>
      </c>
      <c r="U67" s="11">
        <f t="shared" si="52"/>
        <v>0</v>
      </c>
      <c r="V67" s="10">
        <f t="shared" si="52"/>
        <v>0</v>
      </c>
      <c r="W67" s="11">
        <f t="shared" si="52"/>
        <v>0</v>
      </c>
      <c r="X67" s="10">
        <f t="shared" si="52"/>
        <v>0</v>
      </c>
      <c r="Y67" s="7">
        <f t="shared" si="52"/>
        <v>0</v>
      </c>
      <c r="Z67" s="11">
        <f t="shared" si="52"/>
        <v>0</v>
      </c>
      <c r="AA67" s="10">
        <f t="shared" si="52"/>
        <v>0</v>
      </c>
      <c r="AB67" s="11">
        <f t="shared" si="52"/>
        <v>0</v>
      </c>
      <c r="AC67" s="10">
        <f t="shared" si="52"/>
        <v>0</v>
      </c>
      <c r="AD67" s="11">
        <f t="shared" si="52"/>
        <v>0</v>
      </c>
      <c r="AE67" s="10">
        <f t="shared" si="52"/>
        <v>0</v>
      </c>
      <c r="AF67" s="11">
        <f t="shared" si="52"/>
        <v>0</v>
      </c>
      <c r="AG67" s="10">
        <f t="shared" si="52"/>
        <v>0</v>
      </c>
      <c r="AH67" s="7">
        <f t="shared" si="52"/>
        <v>0</v>
      </c>
      <c r="AI67" s="7">
        <f t="shared" si="52"/>
        <v>0</v>
      </c>
      <c r="AJ67" s="11">
        <f t="shared" si="52"/>
        <v>50</v>
      </c>
      <c r="AK67" s="10">
        <f t="shared" si="52"/>
        <v>0</v>
      </c>
      <c r="AL67" s="11">
        <f t="shared" ref="AL67:BQ67" si="53">SUM(AL50:AL66)</f>
        <v>30</v>
      </c>
      <c r="AM67" s="10">
        <f t="shared" si="53"/>
        <v>0</v>
      </c>
      <c r="AN67" s="11">
        <f t="shared" si="53"/>
        <v>0</v>
      </c>
      <c r="AO67" s="10">
        <f t="shared" si="53"/>
        <v>0</v>
      </c>
      <c r="AP67" s="7">
        <f t="shared" si="53"/>
        <v>5</v>
      </c>
      <c r="AQ67" s="11">
        <f t="shared" si="53"/>
        <v>15</v>
      </c>
      <c r="AR67" s="10">
        <f t="shared" si="53"/>
        <v>0</v>
      </c>
      <c r="AS67" s="11">
        <f t="shared" si="53"/>
        <v>0</v>
      </c>
      <c r="AT67" s="10">
        <f t="shared" si="53"/>
        <v>0</v>
      </c>
      <c r="AU67" s="11">
        <f t="shared" si="53"/>
        <v>0</v>
      </c>
      <c r="AV67" s="10">
        <f t="shared" si="53"/>
        <v>0</v>
      </c>
      <c r="AW67" s="11">
        <f t="shared" si="53"/>
        <v>0</v>
      </c>
      <c r="AX67" s="10">
        <f t="shared" si="53"/>
        <v>0</v>
      </c>
      <c r="AY67" s="7">
        <f t="shared" si="53"/>
        <v>1</v>
      </c>
      <c r="AZ67" s="7">
        <f t="shared" si="53"/>
        <v>6</v>
      </c>
      <c r="BA67" s="11">
        <f t="shared" si="53"/>
        <v>195</v>
      </c>
      <c r="BB67" s="10">
        <f t="shared" si="53"/>
        <v>0</v>
      </c>
      <c r="BC67" s="11">
        <f t="shared" si="53"/>
        <v>100</v>
      </c>
      <c r="BD67" s="10">
        <f t="shared" si="53"/>
        <v>0</v>
      </c>
      <c r="BE67" s="11">
        <f t="shared" si="53"/>
        <v>0</v>
      </c>
      <c r="BF67" s="10">
        <f t="shared" si="53"/>
        <v>0</v>
      </c>
      <c r="BG67" s="7">
        <f t="shared" si="53"/>
        <v>18.8</v>
      </c>
      <c r="BH67" s="11">
        <f t="shared" si="53"/>
        <v>85</v>
      </c>
      <c r="BI67" s="10">
        <f t="shared" si="53"/>
        <v>0</v>
      </c>
      <c r="BJ67" s="11">
        <f t="shared" si="53"/>
        <v>0</v>
      </c>
      <c r="BK67" s="10">
        <f t="shared" si="53"/>
        <v>0</v>
      </c>
      <c r="BL67" s="11">
        <f t="shared" si="53"/>
        <v>0</v>
      </c>
      <c r="BM67" s="10">
        <f t="shared" si="53"/>
        <v>0</v>
      </c>
      <c r="BN67" s="11">
        <f t="shared" si="53"/>
        <v>0</v>
      </c>
      <c r="BO67" s="10">
        <f t="shared" si="53"/>
        <v>0</v>
      </c>
      <c r="BP67" s="7">
        <f t="shared" si="53"/>
        <v>5.2</v>
      </c>
      <c r="BQ67" s="7">
        <f t="shared" si="53"/>
        <v>24</v>
      </c>
      <c r="BR67" s="11">
        <f t="shared" ref="BR67:CH67" si="54">SUM(BR50:BR66)</f>
        <v>50</v>
      </c>
      <c r="BS67" s="10">
        <f t="shared" si="54"/>
        <v>0</v>
      </c>
      <c r="BT67" s="11">
        <f t="shared" si="54"/>
        <v>45</v>
      </c>
      <c r="BU67" s="10">
        <f t="shared" si="54"/>
        <v>0</v>
      </c>
      <c r="BV67" s="11">
        <f t="shared" si="54"/>
        <v>0</v>
      </c>
      <c r="BW67" s="10">
        <f t="shared" si="54"/>
        <v>0</v>
      </c>
      <c r="BX67" s="7">
        <f t="shared" si="54"/>
        <v>5</v>
      </c>
      <c r="BY67" s="11">
        <f t="shared" si="54"/>
        <v>0</v>
      </c>
      <c r="BZ67" s="10">
        <f t="shared" si="54"/>
        <v>0</v>
      </c>
      <c r="CA67" s="11">
        <f t="shared" si="54"/>
        <v>0</v>
      </c>
      <c r="CB67" s="10">
        <f t="shared" si="54"/>
        <v>0</v>
      </c>
      <c r="CC67" s="11">
        <f t="shared" si="54"/>
        <v>0</v>
      </c>
      <c r="CD67" s="10">
        <f t="shared" si="54"/>
        <v>0</v>
      </c>
      <c r="CE67" s="11">
        <f t="shared" si="54"/>
        <v>0</v>
      </c>
      <c r="CF67" s="10">
        <f t="shared" si="54"/>
        <v>0</v>
      </c>
      <c r="CG67" s="7">
        <f t="shared" si="54"/>
        <v>0</v>
      </c>
      <c r="CH67" s="7">
        <f t="shared" si="54"/>
        <v>5</v>
      </c>
    </row>
    <row r="68" spans="1:86" ht="20.100000000000001" customHeight="1" x14ac:dyDescent="0.25">
      <c r="A68" s="14" t="s">
        <v>109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4"/>
      <c r="CH68" s="15"/>
    </row>
    <row r="69" spans="1:86" x14ac:dyDescent="0.25">
      <c r="A69" s="13">
        <v>8</v>
      </c>
      <c r="B69" s="13">
        <v>1</v>
      </c>
      <c r="C69" s="13"/>
      <c r="D69" s="6" t="s">
        <v>110</v>
      </c>
      <c r="E69" s="3" t="s">
        <v>111</v>
      </c>
      <c r="F69" s="6">
        <f t="shared" ref="F69:F100" si="55">COUNTIF(S69:CF69,"e")</f>
        <v>0</v>
      </c>
      <c r="G69" s="6">
        <f t="shared" ref="G69:G100" si="56">COUNTIF(S69:CF69,"z")</f>
        <v>1</v>
      </c>
      <c r="H69" s="6">
        <f t="shared" ref="H69:H100" si="57">SUM(I69:O69)</f>
        <v>30</v>
      </c>
      <c r="I69" s="6">
        <f t="shared" ref="I69:I100" si="58">S69+AJ69+BA69+BR69</f>
        <v>0</v>
      </c>
      <c r="J69" s="6">
        <f t="shared" ref="J69:J100" si="59">U69+AL69+BC69+BT69</f>
        <v>0</v>
      </c>
      <c r="K69" s="6">
        <f t="shared" ref="K69:K100" si="60">W69+AN69+BE69+BV69</f>
        <v>0</v>
      </c>
      <c r="L69" s="6">
        <f t="shared" ref="L69:L100" si="61">Z69+AQ69+BH69+BY69</f>
        <v>30</v>
      </c>
      <c r="M69" s="6">
        <f t="shared" ref="M69:M100" si="62">AB69+AS69+BJ69+CA69</f>
        <v>0</v>
      </c>
      <c r="N69" s="6">
        <f t="shared" ref="N69:N100" si="63">AD69+AU69+BL69+CC69</f>
        <v>0</v>
      </c>
      <c r="O69" s="6">
        <f t="shared" ref="O69:O100" si="64">AF69+AW69+BN69+CE69</f>
        <v>0</v>
      </c>
      <c r="P69" s="7">
        <f t="shared" ref="P69:P100" si="65">AI69+AZ69+BQ69+CH69</f>
        <v>3</v>
      </c>
      <c r="Q69" s="7">
        <f t="shared" ref="Q69:Q100" si="66">AH69+AY69+BP69+CG69</f>
        <v>3</v>
      </c>
      <c r="R69" s="7">
        <v>1.5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ref="AI69:AI100" si="67">Y69+AH69</f>
        <v>0</v>
      </c>
      <c r="AJ69" s="11"/>
      <c r="AK69" s="10"/>
      <c r="AL69" s="11"/>
      <c r="AM69" s="10"/>
      <c r="AN69" s="11"/>
      <c r="AO69" s="10"/>
      <c r="AP69" s="7"/>
      <c r="AQ69" s="11">
        <v>30</v>
      </c>
      <c r="AR69" s="10" t="s">
        <v>53</v>
      </c>
      <c r="AS69" s="11"/>
      <c r="AT69" s="10"/>
      <c r="AU69" s="11"/>
      <c r="AV69" s="10"/>
      <c r="AW69" s="11"/>
      <c r="AX69" s="10"/>
      <c r="AY69" s="7">
        <v>3</v>
      </c>
      <c r="AZ69" s="7">
        <f t="shared" ref="AZ69:AZ100" si="68">AP69+AY69</f>
        <v>3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ref="BQ69:BQ100" si="69">BG69+BP69</f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ref="CH69:CH100" si="70">BX69+CG69</f>
        <v>0</v>
      </c>
    </row>
    <row r="70" spans="1:86" x14ac:dyDescent="0.25">
      <c r="A70" s="13">
        <v>8</v>
      </c>
      <c r="B70" s="13">
        <v>1</v>
      </c>
      <c r="C70" s="13"/>
      <c r="D70" s="6" t="s">
        <v>112</v>
      </c>
      <c r="E70" s="3" t="s">
        <v>113</v>
      </c>
      <c r="F70" s="6">
        <f t="shared" si="55"/>
        <v>0</v>
      </c>
      <c r="G70" s="6">
        <f t="shared" si="56"/>
        <v>1</v>
      </c>
      <c r="H70" s="6">
        <f t="shared" si="57"/>
        <v>30</v>
      </c>
      <c r="I70" s="6">
        <f t="shared" si="58"/>
        <v>0</v>
      </c>
      <c r="J70" s="6">
        <f t="shared" si="59"/>
        <v>0</v>
      </c>
      <c r="K70" s="6">
        <f t="shared" si="60"/>
        <v>0</v>
      </c>
      <c r="L70" s="6">
        <f t="shared" si="61"/>
        <v>30</v>
      </c>
      <c r="M70" s="6">
        <f t="shared" si="62"/>
        <v>0</v>
      </c>
      <c r="N70" s="6">
        <f t="shared" si="63"/>
        <v>0</v>
      </c>
      <c r="O70" s="6">
        <f t="shared" si="64"/>
        <v>0</v>
      </c>
      <c r="P70" s="7">
        <f t="shared" si="65"/>
        <v>3</v>
      </c>
      <c r="Q70" s="7">
        <f t="shared" si="66"/>
        <v>3</v>
      </c>
      <c r="R70" s="7">
        <v>1.5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67"/>
        <v>0</v>
      </c>
      <c r="AJ70" s="11"/>
      <c r="AK70" s="10"/>
      <c r="AL70" s="11"/>
      <c r="AM70" s="10"/>
      <c r="AN70" s="11"/>
      <c r="AO70" s="10"/>
      <c r="AP70" s="7"/>
      <c r="AQ70" s="11">
        <v>30</v>
      </c>
      <c r="AR70" s="10" t="s">
        <v>53</v>
      </c>
      <c r="AS70" s="11"/>
      <c r="AT70" s="10"/>
      <c r="AU70" s="11"/>
      <c r="AV70" s="10"/>
      <c r="AW70" s="11"/>
      <c r="AX70" s="10"/>
      <c r="AY70" s="7">
        <v>3</v>
      </c>
      <c r="AZ70" s="7">
        <f t="shared" si="68"/>
        <v>3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69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70"/>
        <v>0</v>
      </c>
    </row>
    <row r="71" spans="1:86" x14ac:dyDescent="0.25">
      <c r="A71" s="13">
        <v>1</v>
      </c>
      <c r="B71" s="13">
        <v>3</v>
      </c>
      <c r="C71" s="13"/>
      <c r="D71" s="6" t="s">
        <v>114</v>
      </c>
      <c r="E71" s="3" t="s">
        <v>115</v>
      </c>
      <c r="F71" s="6">
        <f t="shared" si="55"/>
        <v>0</v>
      </c>
      <c r="G71" s="6">
        <f t="shared" si="56"/>
        <v>1</v>
      </c>
      <c r="H71" s="6">
        <f t="shared" si="57"/>
        <v>15</v>
      </c>
      <c r="I71" s="6">
        <f t="shared" si="58"/>
        <v>15</v>
      </c>
      <c r="J71" s="6">
        <f t="shared" si="59"/>
        <v>0</v>
      </c>
      <c r="K71" s="6">
        <f t="shared" si="60"/>
        <v>0</v>
      </c>
      <c r="L71" s="6">
        <f t="shared" si="61"/>
        <v>0</v>
      </c>
      <c r="M71" s="6">
        <f t="shared" si="62"/>
        <v>0</v>
      </c>
      <c r="N71" s="6">
        <f t="shared" si="63"/>
        <v>0</v>
      </c>
      <c r="O71" s="6">
        <f t="shared" si="64"/>
        <v>0</v>
      </c>
      <c r="P71" s="7">
        <f t="shared" si="65"/>
        <v>1</v>
      </c>
      <c r="Q71" s="7">
        <f t="shared" si="66"/>
        <v>0</v>
      </c>
      <c r="R71" s="7">
        <v>0.6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67"/>
        <v>0</v>
      </c>
      <c r="AJ71" s="11">
        <v>15</v>
      </c>
      <c r="AK71" s="10" t="s">
        <v>53</v>
      </c>
      <c r="AL71" s="11"/>
      <c r="AM71" s="10"/>
      <c r="AN71" s="11"/>
      <c r="AO71" s="10"/>
      <c r="AP71" s="7">
        <v>1</v>
      </c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68"/>
        <v>1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69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70"/>
        <v>0</v>
      </c>
    </row>
    <row r="72" spans="1:86" x14ac:dyDescent="0.25">
      <c r="A72" s="13">
        <v>1</v>
      </c>
      <c r="B72" s="13">
        <v>3</v>
      </c>
      <c r="C72" s="13"/>
      <c r="D72" s="6" t="s">
        <v>116</v>
      </c>
      <c r="E72" s="3" t="s">
        <v>117</v>
      </c>
      <c r="F72" s="6">
        <f t="shared" si="55"/>
        <v>0</v>
      </c>
      <c r="G72" s="6">
        <f t="shared" si="56"/>
        <v>1</v>
      </c>
      <c r="H72" s="6">
        <f t="shared" si="57"/>
        <v>15</v>
      </c>
      <c r="I72" s="6">
        <f t="shared" si="58"/>
        <v>15</v>
      </c>
      <c r="J72" s="6">
        <f t="shared" si="59"/>
        <v>0</v>
      </c>
      <c r="K72" s="6">
        <f t="shared" si="60"/>
        <v>0</v>
      </c>
      <c r="L72" s="6">
        <f t="shared" si="61"/>
        <v>0</v>
      </c>
      <c r="M72" s="6">
        <f t="shared" si="62"/>
        <v>0</v>
      </c>
      <c r="N72" s="6">
        <f t="shared" si="63"/>
        <v>0</v>
      </c>
      <c r="O72" s="6">
        <f t="shared" si="64"/>
        <v>0</v>
      </c>
      <c r="P72" s="7">
        <f t="shared" si="65"/>
        <v>1</v>
      </c>
      <c r="Q72" s="7">
        <f t="shared" si="66"/>
        <v>0</v>
      </c>
      <c r="R72" s="7">
        <v>0.6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67"/>
        <v>0</v>
      </c>
      <c r="AJ72" s="11">
        <v>15</v>
      </c>
      <c r="AK72" s="10" t="s">
        <v>53</v>
      </c>
      <c r="AL72" s="11"/>
      <c r="AM72" s="10"/>
      <c r="AN72" s="11"/>
      <c r="AO72" s="10"/>
      <c r="AP72" s="7">
        <v>1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68"/>
        <v>1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69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70"/>
        <v>0</v>
      </c>
    </row>
    <row r="73" spans="1:86" x14ac:dyDescent="0.25">
      <c r="A73" s="13">
        <v>1</v>
      </c>
      <c r="B73" s="13">
        <v>3</v>
      </c>
      <c r="C73" s="13"/>
      <c r="D73" s="6" t="s">
        <v>118</v>
      </c>
      <c r="E73" s="3" t="s">
        <v>119</v>
      </c>
      <c r="F73" s="6">
        <f t="shared" si="55"/>
        <v>0</v>
      </c>
      <c r="G73" s="6">
        <f t="shared" si="56"/>
        <v>1</v>
      </c>
      <c r="H73" s="6">
        <f t="shared" si="57"/>
        <v>15</v>
      </c>
      <c r="I73" s="6">
        <f t="shared" si="58"/>
        <v>15</v>
      </c>
      <c r="J73" s="6">
        <f t="shared" si="59"/>
        <v>0</v>
      </c>
      <c r="K73" s="6">
        <f t="shared" si="60"/>
        <v>0</v>
      </c>
      <c r="L73" s="6">
        <f t="shared" si="61"/>
        <v>0</v>
      </c>
      <c r="M73" s="6">
        <f t="shared" si="62"/>
        <v>0</v>
      </c>
      <c r="N73" s="6">
        <f t="shared" si="63"/>
        <v>0</v>
      </c>
      <c r="O73" s="6">
        <f t="shared" si="64"/>
        <v>0</v>
      </c>
      <c r="P73" s="7">
        <f t="shared" si="65"/>
        <v>1</v>
      </c>
      <c r="Q73" s="7">
        <f t="shared" si="66"/>
        <v>0</v>
      </c>
      <c r="R73" s="7">
        <v>0.6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67"/>
        <v>0</v>
      </c>
      <c r="AJ73" s="11">
        <v>15</v>
      </c>
      <c r="AK73" s="10" t="s">
        <v>53</v>
      </c>
      <c r="AL73" s="11"/>
      <c r="AM73" s="10"/>
      <c r="AN73" s="11"/>
      <c r="AO73" s="10"/>
      <c r="AP73" s="7">
        <v>1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68"/>
        <v>1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69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70"/>
        <v>0</v>
      </c>
    </row>
    <row r="74" spans="1:86" x14ac:dyDescent="0.25">
      <c r="A74" s="13">
        <v>1</v>
      </c>
      <c r="B74" s="13">
        <v>3</v>
      </c>
      <c r="C74" s="13"/>
      <c r="D74" s="6" t="s">
        <v>120</v>
      </c>
      <c r="E74" s="3" t="s">
        <v>121</v>
      </c>
      <c r="F74" s="6">
        <f t="shared" si="55"/>
        <v>0</v>
      </c>
      <c r="G74" s="6">
        <f t="shared" si="56"/>
        <v>1</v>
      </c>
      <c r="H74" s="6">
        <f t="shared" si="57"/>
        <v>15</v>
      </c>
      <c r="I74" s="6">
        <f t="shared" si="58"/>
        <v>15</v>
      </c>
      <c r="J74" s="6">
        <f t="shared" si="59"/>
        <v>0</v>
      </c>
      <c r="K74" s="6">
        <f t="shared" si="60"/>
        <v>0</v>
      </c>
      <c r="L74" s="6">
        <f t="shared" si="61"/>
        <v>0</v>
      </c>
      <c r="M74" s="6">
        <f t="shared" si="62"/>
        <v>0</v>
      </c>
      <c r="N74" s="6">
        <f t="shared" si="63"/>
        <v>0</v>
      </c>
      <c r="O74" s="6">
        <f t="shared" si="64"/>
        <v>0</v>
      </c>
      <c r="P74" s="7">
        <f t="shared" si="65"/>
        <v>1</v>
      </c>
      <c r="Q74" s="7">
        <f t="shared" si="66"/>
        <v>0</v>
      </c>
      <c r="R74" s="7">
        <v>0.6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67"/>
        <v>0</v>
      </c>
      <c r="AJ74" s="11">
        <v>15</v>
      </c>
      <c r="AK74" s="10" t="s">
        <v>53</v>
      </c>
      <c r="AL74" s="11"/>
      <c r="AM74" s="10"/>
      <c r="AN74" s="11"/>
      <c r="AO74" s="10"/>
      <c r="AP74" s="7">
        <v>1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68"/>
        <v>1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69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70"/>
        <v>0</v>
      </c>
    </row>
    <row r="75" spans="1:86" x14ac:dyDescent="0.25">
      <c r="A75" s="13">
        <v>1</v>
      </c>
      <c r="B75" s="13">
        <v>3</v>
      </c>
      <c r="C75" s="13"/>
      <c r="D75" s="6" t="s">
        <v>122</v>
      </c>
      <c r="E75" s="3" t="s">
        <v>123</v>
      </c>
      <c r="F75" s="6">
        <f t="shared" si="55"/>
        <v>0</v>
      </c>
      <c r="G75" s="6">
        <f t="shared" si="56"/>
        <v>1</v>
      </c>
      <c r="H75" s="6">
        <f t="shared" si="57"/>
        <v>15</v>
      </c>
      <c r="I75" s="6">
        <f t="shared" si="58"/>
        <v>15</v>
      </c>
      <c r="J75" s="6">
        <f t="shared" si="59"/>
        <v>0</v>
      </c>
      <c r="K75" s="6">
        <f t="shared" si="60"/>
        <v>0</v>
      </c>
      <c r="L75" s="6">
        <f t="shared" si="61"/>
        <v>0</v>
      </c>
      <c r="M75" s="6">
        <f t="shared" si="62"/>
        <v>0</v>
      </c>
      <c r="N75" s="6">
        <f t="shared" si="63"/>
        <v>0</v>
      </c>
      <c r="O75" s="6">
        <f t="shared" si="64"/>
        <v>0</v>
      </c>
      <c r="P75" s="7">
        <f t="shared" si="65"/>
        <v>1</v>
      </c>
      <c r="Q75" s="7">
        <f t="shared" si="66"/>
        <v>0</v>
      </c>
      <c r="R75" s="7">
        <v>0.6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67"/>
        <v>0</v>
      </c>
      <c r="AJ75" s="11">
        <v>15</v>
      </c>
      <c r="AK75" s="10" t="s">
        <v>53</v>
      </c>
      <c r="AL75" s="11"/>
      <c r="AM75" s="10"/>
      <c r="AN75" s="11"/>
      <c r="AO75" s="10"/>
      <c r="AP75" s="7">
        <v>1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68"/>
        <v>1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69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70"/>
        <v>0</v>
      </c>
    </row>
    <row r="76" spans="1:86" x14ac:dyDescent="0.25">
      <c r="A76" s="13">
        <v>1</v>
      </c>
      <c r="B76" s="13">
        <v>3</v>
      </c>
      <c r="C76" s="13"/>
      <c r="D76" s="6" t="s">
        <v>124</v>
      </c>
      <c r="E76" s="3" t="s">
        <v>125</v>
      </c>
      <c r="F76" s="6">
        <f t="shared" si="55"/>
        <v>0</v>
      </c>
      <c r="G76" s="6">
        <f t="shared" si="56"/>
        <v>1</v>
      </c>
      <c r="H76" s="6">
        <f t="shared" si="57"/>
        <v>15</v>
      </c>
      <c r="I76" s="6">
        <f t="shared" si="58"/>
        <v>15</v>
      </c>
      <c r="J76" s="6">
        <f t="shared" si="59"/>
        <v>0</v>
      </c>
      <c r="K76" s="6">
        <f t="shared" si="60"/>
        <v>0</v>
      </c>
      <c r="L76" s="6">
        <f t="shared" si="61"/>
        <v>0</v>
      </c>
      <c r="M76" s="6">
        <f t="shared" si="62"/>
        <v>0</v>
      </c>
      <c r="N76" s="6">
        <f t="shared" si="63"/>
        <v>0</v>
      </c>
      <c r="O76" s="6">
        <f t="shared" si="64"/>
        <v>0</v>
      </c>
      <c r="P76" s="7">
        <f t="shared" si="65"/>
        <v>1</v>
      </c>
      <c r="Q76" s="7">
        <f t="shared" si="66"/>
        <v>0</v>
      </c>
      <c r="R76" s="7">
        <v>0.6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67"/>
        <v>0</v>
      </c>
      <c r="AJ76" s="11">
        <v>15</v>
      </c>
      <c r="AK76" s="10" t="s">
        <v>53</v>
      </c>
      <c r="AL76" s="11"/>
      <c r="AM76" s="10"/>
      <c r="AN76" s="11"/>
      <c r="AO76" s="10"/>
      <c r="AP76" s="7">
        <v>1</v>
      </c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68"/>
        <v>1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69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70"/>
        <v>0</v>
      </c>
    </row>
    <row r="77" spans="1:86" x14ac:dyDescent="0.25">
      <c r="A77" s="13">
        <v>10</v>
      </c>
      <c r="B77" s="13">
        <v>1</v>
      </c>
      <c r="C77" s="13"/>
      <c r="D77" s="6" t="s">
        <v>126</v>
      </c>
      <c r="E77" s="3" t="s">
        <v>127</v>
      </c>
      <c r="F77" s="6">
        <f t="shared" si="55"/>
        <v>0</v>
      </c>
      <c r="G77" s="6">
        <f t="shared" si="56"/>
        <v>2</v>
      </c>
      <c r="H77" s="6">
        <f t="shared" si="57"/>
        <v>30</v>
      </c>
      <c r="I77" s="6">
        <f t="shared" si="58"/>
        <v>10</v>
      </c>
      <c r="J77" s="6">
        <f t="shared" si="59"/>
        <v>0</v>
      </c>
      <c r="K77" s="6">
        <f t="shared" si="60"/>
        <v>0</v>
      </c>
      <c r="L77" s="6">
        <f t="shared" si="61"/>
        <v>20</v>
      </c>
      <c r="M77" s="6">
        <f t="shared" si="62"/>
        <v>0</v>
      </c>
      <c r="N77" s="6">
        <f t="shared" si="63"/>
        <v>0</v>
      </c>
      <c r="O77" s="6">
        <f t="shared" si="64"/>
        <v>0</v>
      </c>
      <c r="P77" s="7">
        <f t="shared" si="65"/>
        <v>2</v>
      </c>
      <c r="Q77" s="7">
        <f t="shared" si="66"/>
        <v>1.2</v>
      </c>
      <c r="R77" s="7">
        <v>1.2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67"/>
        <v>0</v>
      </c>
      <c r="AJ77" s="11"/>
      <c r="AK77" s="10"/>
      <c r="AL77" s="11"/>
      <c r="AM77" s="10"/>
      <c r="AN77" s="11"/>
      <c r="AO77" s="10"/>
      <c r="AP77" s="7"/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68"/>
        <v>0</v>
      </c>
      <c r="BA77" s="11">
        <v>10</v>
      </c>
      <c r="BB77" s="10" t="s">
        <v>53</v>
      </c>
      <c r="BC77" s="11"/>
      <c r="BD77" s="10"/>
      <c r="BE77" s="11"/>
      <c r="BF77" s="10"/>
      <c r="BG77" s="7">
        <v>0.8</v>
      </c>
      <c r="BH77" s="11">
        <v>20</v>
      </c>
      <c r="BI77" s="10" t="s">
        <v>53</v>
      </c>
      <c r="BJ77" s="11"/>
      <c r="BK77" s="10"/>
      <c r="BL77" s="11"/>
      <c r="BM77" s="10"/>
      <c r="BN77" s="11"/>
      <c r="BO77" s="10"/>
      <c r="BP77" s="7">
        <v>1.2</v>
      </c>
      <c r="BQ77" s="7">
        <f t="shared" si="69"/>
        <v>2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70"/>
        <v>0</v>
      </c>
    </row>
    <row r="78" spans="1:86" x14ac:dyDescent="0.25">
      <c r="A78" s="13">
        <v>10</v>
      </c>
      <c r="B78" s="13">
        <v>1</v>
      </c>
      <c r="C78" s="13"/>
      <c r="D78" s="6" t="s">
        <v>128</v>
      </c>
      <c r="E78" s="3" t="s">
        <v>129</v>
      </c>
      <c r="F78" s="6">
        <f t="shared" si="55"/>
        <v>0</v>
      </c>
      <c r="G78" s="6">
        <f t="shared" si="56"/>
        <v>2</v>
      </c>
      <c r="H78" s="6">
        <f t="shared" si="57"/>
        <v>30</v>
      </c>
      <c r="I78" s="6">
        <f t="shared" si="58"/>
        <v>10</v>
      </c>
      <c r="J78" s="6">
        <f t="shared" si="59"/>
        <v>0</v>
      </c>
      <c r="K78" s="6">
        <f t="shared" si="60"/>
        <v>0</v>
      </c>
      <c r="L78" s="6">
        <f t="shared" si="61"/>
        <v>20</v>
      </c>
      <c r="M78" s="6">
        <f t="shared" si="62"/>
        <v>0</v>
      </c>
      <c r="N78" s="6">
        <f t="shared" si="63"/>
        <v>0</v>
      </c>
      <c r="O78" s="6">
        <f t="shared" si="64"/>
        <v>0</v>
      </c>
      <c r="P78" s="7">
        <f t="shared" si="65"/>
        <v>2</v>
      </c>
      <c r="Q78" s="7">
        <f t="shared" si="66"/>
        <v>1.2</v>
      </c>
      <c r="R78" s="7">
        <v>1.2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67"/>
        <v>0</v>
      </c>
      <c r="AJ78" s="11"/>
      <c r="AK78" s="10"/>
      <c r="AL78" s="11"/>
      <c r="AM78" s="10"/>
      <c r="AN78" s="11"/>
      <c r="AO78" s="10"/>
      <c r="AP78" s="7"/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68"/>
        <v>0</v>
      </c>
      <c r="BA78" s="11">
        <v>10</v>
      </c>
      <c r="BB78" s="10" t="s">
        <v>53</v>
      </c>
      <c r="BC78" s="11"/>
      <c r="BD78" s="10"/>
      <c r="BE78" s="11"/>
      <c r="BF78" s="10"/>
      <c r="BG78" s="7">
        <v>0.8</v>
      </c>
      <c r="BH78" s="11">
        <v>20</v>
      </c>
      <c r="BI78" s="10" t="s">
        <v>53</v>
      </c>
      <c r="BJ78" s="11"/>
      <c r="BK78" s="10"/>
      <c r="BL78" s="11"/>
      <c r="BM78" s="10"/>
      <c r="BN78" s="11"/>
      <c r="BO78" s="10"/>
      <c r="BP78" s="7">
        <v>1.2</v>
      </c>
      <c r="BQ78" s="7">
        <f t="shared" si="69"/>
        <v>2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70"/>
        <v>0</v>
      </c>
    </row>
    <row r="79" spans="1:86" x14ac:dyDescent="0.25">
      <c r="A79" s="13">
        <v>10</v>
      </c>
      <c r="B79" s="13">
        <v>1</v>
      </c>
      <c r="C79" s="13"/>
      <c r="D79" s="6" t="s">
        <v>130</v>
      </c>
      <c r="E79" s="3" t="s">
        <v>131</v>
      </c>
      <c r="F79" s="6">
        <f t="shared" si="55"/>
        <v>0</v>
      </c>
      <c r="G79" s="6">
        <f t="shared" si="56"/>
        <v>2</v>
      </c>
      <c r="H79" s="6">
        <f t="shared" si="57"/>
        <v>30</v>
      </c>
      <c r="I79" s="6">
        <f t="shared" si="58"/>
        <v>10</v>
      </c>
      <c r="J79" s="6">
        <f t="shared" si="59"/>
        <v>0</v>
      </c>
      <c r="K79" s="6">
        <f t="shared" si="60"/>
        <v>0</v>
      </c>
      <c r="L79" s="6">
        <f t="shared" si="61"/>
        <v>20</v>
      </c>
      <c r="M79" s="6">
        <f t="shared" si="62"/>
        <v>0</v>
      </c>
      <c r="N79" s="6">
        <f t="shared" si="63"/>
        <v>0</v>
      </c>
      <c r="O79" s="6">
        <f t="shared" si="64"/>
        <v>0</v>
      </c>
      <c r="P79" s="7">
        <f t="shared" si="65"/>
        <v>2</v>
      </c>
      <c r="Q79" s="7">
        <f t="shared" si="66"/>
        <v>1.2</v>
      </c>
      <c r="R79" s="7">
        <v>1.2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67"/>
        <v>0</v>
      </c>
      <c r="AJ79" s="11"/>
      <c r="AK79" s="10"/>
      <c r="AL79" s="11"/>
      <c r="AM79" s="10"/>
      <c r="AN79" s="11"/>
      <c r="AO79" s="10"/>
      <c r="AP79" s="7"/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68"/>
        <v>0</v>
      </c>
      <c r="BA79" s="11">
        <v>10</v>
      </c>
      <c r="BB79" s="10" t="s">
        <v>53</v>
      </c>
      <c r="BC79" s="11"/>
      <c r="BD79" s="10"/>
      <c r="BE79" s="11"/>
      <c r="BF79" s="10"/>
      <c r="BG79" s="7">
        <v>0.8</v>
      </c>
      <c r="BH79" s="11">
        <v>20</v>
      </c>
      <c r="BI79" s="10" t="s">
        <v>53</v>
      </c>
      <c r="BJ79" s="11"/>
      <c r="BK79" s="10"/>
      <c r="BL79" s="11"/>
      <c r="BM79" s="10"/>
      <c r="BN79" s="11"/>
      <c r="BO79" s="10"/>
      <c r="BP79" s="7">
        <v>1.2</v>
      </c>
      <c r="BQ79" s="7">
        <f t="shared" si="69"/>
        <v>2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70"/>
        <v>0</v>
      </c>
    </row>
    <row r="80" spans="1:86" x14ac:dyDescent="0.25">
      <c r="A80" s="13">
        <v>11</v>
      </c>
      <c r="B80" s="13">
        <v>1</v>
      </c>
      <c r="C80" s="13"/>
      <c r="D80" s="6" t="s">
        <v>132</v>
      </c>
      <c r="E80" s="3" t="s">
        <v>133</v>
      </c>
      <c r="F80" s="6">
        <f t="shared" si="55"/>
        <v>0</v>
      </c>
      <c r="G80" s="6">
        <f t="shared" si="56"/>
        <v>2</v>
      </c>
      <c r="H80" s="6">
        <f t="shared" si="57"/>
        <v>20</v>
      </c>
      <c r="I80" s="6">
        <f t="shared" si="58"/>
        <v>10</v>
      </c>
      <c r="J80" s="6">
        <f t="shared" si="59"/>
        <v>0</v>
      </c>
      <c r="K80" s="6">
        <f t="shared" si="60"/>
        <v>0</v>
      </c>
      <c r="L80" s="6">
        <f t="shared" si="61"/>
        <v>10</v>
      </c>
      <c r="M80" s="6">
        <f t="shared" si="62"/>
        <v>0</v>
      </c>
      <c r="N80" s="6">
        <f t="shared" si="63"/>
        <v>0</v>
      </c>
      <c r="O80" s="6">
        <f t="shared" si="64"/>
        <v>0</v>
      </c>
      <c r="P80" s="7">
        <f t="shared" si="65"/>
        <v>1</v>
      </c>
      <c r="Q80" s="7">
        <f t="shared" si="66"/>
        <v>0.5</v>
      </c>
      <c r="R80" s="7">
        <v>0.8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67"/>
        <v>0</v>
      </c>
      <c r="AJ80" s="11"/>
      <c r="AK80" s="10"/>
      <c r="AL80" s="11"/>
      <c r="AM80" s="10"/>
      <c r="AN80" s="11"/>
      <c r="AO80" s="10"/>
      <c r="AP80" s="7"/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68"/>
        <v>0</v>
      </c>
      <c r="BA80" s="11">
        <v>10</v>
      </c>
      <c r="BB80" s="10" t="s">
        <v>53</v>
      </c>
      <c r="BC80" s="11"/>
      <c r="BD80" s="10"/>
      <c r="BE80" s="11"/>
      <c r="BF80" s="10"/>
      <c r="BG80" s="7">
        <v>0.5</v>
      </c>
      <c r="BH80" s="11">
        <v>10</v>
      </c>
      <c r="BI80" s="10" t="s">
        <v>53</v>
      </c>
      <c r="BJ80" s="11"/>
      <c r="BK80" s="10"/>
      <c r="BL80" s="11"/>
      <c r="BM80" s="10"/>
      <c r="BN80" s="11"/>
      <c r="BO80" s="10"/>
      <c r="BP80" s="7">
        <v>0.5</v>
      </c>
      <c r="BQ80" s="7">
        <f t="shared" si="69"/>
        <v>1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70"/>
        <v>0</v>
      </c>
    </row>
    <row r="81" spans="1:86" x14ac:dyDescent="0.25">
      <c r="A81" s="13">
        <v>11</v>
      </c>
      <c r="B81" s="13">
        <v>1</v>
      </c>
      <c r="C81" s="13"/>
      <c r="D81" s="6" t="s">
        <v>134</v>
      </c>
      <c r="E81" s="3" t="s">
        <v>135</v>
      </c>
      <c r="F81" s="6">
        <f t="shared" si="55"/>
        <v>0</v>
      </c>
      <c r="G81" s="6">
        <f t="shared" si="56"/>
        <v>2</v>
      </c>
      <c r="H81" s="6">
        <f t="shared" si="57"/>
        <v>20</v>
      </c>
      <c r="I81" s="6">
        <f t="shared" si="58"/>
        <v>10</v>
      </c>
      <c r="J81" s="6">
        <f t="shared" si="59"/>
        <v>0</v>
      </c>
      <c r="K81" s="6">
        <f t="shared" si="60"/>
        <v>0</v>
      </c>
      <c r="L81" s="6">
        <f t="shared" si="61"/>
        <v>10</v>
      </c>
      <c r="M81" s="6">
        <f t="shared" si="62"/>
        <v>0</v>
      </c>
      <c r="N81" s="6">
        <f t="shared" si="63"/>
        <v>0</v>
      </c>
      <c r="O81" s="6">
        <f t="shared" si="64"/>
        <v>0</v>
      </c>
      <c r="P81" s="7">
        <f t="shared" si="65"/>
        <v>1</v>
      </c>
      <c r="Q81" s="7">
        <f t="shared" si="66"/>
        <v>0.5</v>
      </c>
      <c r="R81" s="7">
        <v>0.8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67"/>
        <v>0</v>
      </c>
      <c r="AJ81" s="11"/>
      <c r="AK81" s="10"/>
      <c r="AL81" s="11"/>
      <c r="AM81" s="10"/>
      <c r="AN81" s="11"/>
      <c r="AO81" s="10"/>
      <c r="AP81" s="7"/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68"/>
        <v>0</v>
      </c>
      <c r="BA81" s="11">
        <v>10</v>
      </c>
      <c r="BB81" s="10" t="s">
        <v>53</v>
      </c>
      <c r="BC81" s="11"/>
      <c r="BD81" s="10"/>
      <c r="BE81" s="11"/>
      <c r="BF81" s="10"/>
      <c r="BG81" s="7">
        <v>0.5</v>
      </c>
      <c r="BH81" s="11">
        <v>10</v>
      </c>
      <c r="BI81" s="10" t="s">
        <v>53</v>
      </c>
      <c r="BJ81" s="11"/>
      <c r="BK81" s="10"/>
      <c r="BL81" s="11"/>
      <c r="BM81" s="10"/>
      <c r="BN81" s="11"/>
      <c r="BO81" s="10"/>
      <c r="BP81" s="7">
        <v>0.5</v>
      </c>
      <c r="BQ81" s="7">
        <f t="shared" si="69"/>
        <v>1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70"/>
        <v>0</v>
      </c>
    </row>
    <row r="82" spans="1:86" x14ac:dyDescent="0.25">
      <c r="A82" s="13">
        <v>11</v>
      </c>
      <c r="B82" s="13">
        <v>1</v>
      </c>
      <c r="C82" s="13"/>
      <c r="D82" s="6" t="s">
        <v>136</v>
      </c>
      <c r="E82" s="3" t="s">
        <v>137</v>
      </c>
      <c r="F82" s="6">
        <f t="shared" si="55"/>
        <v>0</v>
      </c>
      <c r="G82" s="6">
        <f t="shared" si="56"/>
        <v>2</v>
      </c>
      <c r="H82" s="6">
        <f t="shared" si="57"/>
        <v>20</v>
      </c>
      <c r="I82" s="6">
        <f t="shared" si="58"/>
        <v>10</v>
      </c>
      <c r="J82" s="6">
        <f t="shared" si="59"/>
        <v>0</v>
      </c>
      <c r="K82" s="6">
        <f t="shared" si="60"/>
        <v>0</v>
      </c>
      <c r="L82" s="6">
        <f t="shared" si="61"/>
        <v>10</v>
      </c>
      <c r="M82" s="6">
        <f t="shared" si="62"/>
        <v>0</v>
      </c>
      <c r="N82" s="6">
        <f t="shared" si="63"/>
        <v>0</v>
      </c>
      <c r="O82" s="6">
        <f t="shared" si="64"/>
        <v>0</v>
      </c>
      <c r="P82" s="7">
        <f t="shared" si="65"/>
        <v>1</v>
      </c>
      <c r="Q82" s="7">
        <f t="shared" si="66"/>
        <v>0.5</v>
      </c>
      <c r="R82" s="7">
        <v>0.8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67"/>
        <v>0</v>
      </c>
      <c r="AJ82" s="11"/>
      <c r="AK82" s="10"/>
      <c r="AL82" s="11"/>
      <c r="AM82" s="10"/>
      <c r="AN82" s="11"/>
      <c r="AO82" s="10"/>
      <c r="AP82" s="7"/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68"/>
        <v>0</v>
      </c>
      <c r="BA82" s="11">
        <v>10</v>
      </c>
      <c r="BB82" s="10" t="s">
        <v>53</v>
      </c>
      <c r="BC82" s="11"/>
      <c r="BD82" s="10"/>
      <c r="BE82" s="11"/>
      <c r="BF82" s="10"/>
      <c r="BG82" s="7">
        <v>0.5</v>
      </c>
      <c r="BH82" s="11">
        <v>10</v>
      </c>
      <c r="BI82" s="10" t="s">
        <v>53</v>
      </c>
      <c r="BJ82" s="11"/>
      <c r="BK82" s="10"/>
      <c r="BL82" s="11"/>
      <c r="BM82" s="10"/>
      <c r="BN82" s="11"/>
      <c r="BO82" s="10"/>
      <c r="BP82" s="7">
        <v>0.5</v>
      </c>
      <c r="BQ82" s="7">
        <f t="shared" si="69"/>
        <v>1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70"/>
        <v>0</v>
      </c>
    </row>
    <row r="83" spans="1:86" x14ac:dyDescent="0.25">
      <c r="A83" s="13">
        <v>11</v>
      </c>
      <c r="B83" s="13">
        <v>1</v>
      </c>
      <c r="C83" s="13"/>
      <c r="D83" s="6" t="s">
        <v>138</v>
      </c>
      <c r="E83" s="3" t="s">
        <v>139</v>
      </c>
      <c r="F83" s="6">
        <f t="shared" si="55"/>
        <v>0</v>
      </c>
      <c r="G83" s="6">
        <f t="shared" si="56"/>
        <v>2</v>
      </c>
      <c r="H83" s="6">
        <f t="shared" si="57"/>
        <v>20</v>
      </c>
      <c r="I83" s="6">
        <f t="shared" si="58"/>
        <v>10</v>
      </c>
      <c r="J83" s="6">
        <f t="shared" si="59"/>
        <v>0</v>
      </c>
      <c r="K83" s="6">
        <f t="shared" si="60"/>
        <v>0</v>
      </c>
      <c r="L83" s="6">
        <f t="shared" si="61"/>
        <v>10</v>
      </c>
      <c r="M83" s="6">
        <f t="shared" si="62"/>
        <v>0</v>
      </c>
      <c r="N83" s="6">
        <f t="shared" si="63"/>
        <v>0</v>
      </c>
      <c r="O83" s="6">
        <f t="shared" si="64"/>
        <v>0</v>
      </c>
      <c r="P83" s="7">
        <f t="shared" si="65"/>
        <v>1</v>
      </c>
      <c r="Q83" s="7">
        <f t="shared" si="66"/>
        <v>0.5</v>
      </c>
      <c r="R83" s="7">
        <v>0.4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67"/>
        <v>0</v>
      </c>
      <c r="AJ83" s="11"/>
      <c r="AK83" s="10"/>
      <c r="AL83" s="11"/>
      <c r="AM83" s="10"/>
      <c r="AN83" s="11"/>
      <c r="AO83" s="10"/>
      <c r="AP83" s="7"/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68"/>
        <v>0</v>
      </c>
      <c r="BA83" s="11">
        <v>10</v>
      </c>
      <c r="BB83" s="10" t="s">
        <v>53</v>
      </c>
      <c r="BC83" s="11"/>
      <c r="BD83" s="10"/>
      <c r="BE83" s="11"/>
      <c r="BF83" s="10"/>
      <c r="BG83" s="7">
        <v>0.5</v>
      </c>
      <c r="BH83" s="11">
        <v>10</v>
      </c>
      <c r="BI83" s="10" t="s">
        <v>53</v>
      </c>
      <c r="BJ83" s="11"/>
      <c r="BK83" s="10"/>
      <c r="BL83" s="11"/>
      <c r="BM83" s="10"/>
      <c r="BN83" s="11"/>
      <c r="BO83" s="10"/>
      <c r="BP83" s="7">
        <v>0.5</v>
      </c>
      <c r="BQ83" s="7">
        <f t="shared" si="69"/>
        <v>1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70"/>
        <v>0</v>
      </c>
    </row>
    <row r="84" spans="1:86" x14ac:dyDescent="0.25">
      <c r="A84" s="13">
        <v>12</v>
      </c>
      <c r="B84" s="13">
        <v>1</v>
      </c>
      <c r="C84" s="13"/>
      <c r="D84" s="6" t="s">
        <v>140</v>
      </c>
      <c r="E84" s="3" t="s">
        <v>141</v>
      </c>
      <c r="F84" s="6">
        <f t="shared" si="55"/>
        <v>0</v>
      </c>
      <c r="G84" s="6">
        <f t="shared" si="56"/>
        <v>2</v>
      </c>
      <c r="H84" s="6">
        <f t="shared" si="57"/>
        <v>20</v>
      </c>
      <c r="I84" s="6">
        <f t="shared" si="58"/>
        <v>10</v>
      </c>
      <c r="J84" s="6">
        <f t="shared" si="59"/>
        <v>0</v>
      </c>
      <c r="K84" s="6">
        <f t="shared" si="60"/>
        <v>0</v>
      </c>
      <c r="L84" s="6">
        <f t="shared" si="61"/>
        <v>10</v>
      </c>
      <c r="M84" s="6">
        <f t="shared" si="62"/>
        <v>0</v>
      </c>
      <c r="N84" s="6">
        <f t="shared" si="63"/>
        <v>0</v>
      </c>
      <c r="O84" s="6">
        <f t="shared" si="64"/>
        <v>0</v>
      </c>
      <c r="P84" s="7">
        <f t="shared" si="65"/>
        <v>1</v>
      </c>
      <c r="Q84" s="7">
        <f t="shared" si="66"/>
        <v>0.5</v>
      </c>
      <c r="R84" s="7">
        <v>0.8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67"/>
        <v>0</v>
      </c>
      <c r="AJ84" s="11"/>
      <c r="AK84" s="10"/>
      <c r="AL84" s="11"/>
      <c r="AM84" s="10"/>
      <c r="AN84" s="11"/>
      <c r="AO84" s="10"/>
      <c r="AP84" s="7"/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68"/>
        <v>0</v>
      </c>
      <c r="BA84" s="11">
        <v>10</v>
      </c>
      <c r="BB84" s="10" t="s">
        <v>53</v>
      </c>
      <c r="BC84" s="11"/>
      <c r="BD84" s="10"/>
      <c r="BE84" s="11"/>
      <c r="BF84" s="10"/>
      <c r="BG84" s="7">
        <v>0.5</v>
      </c>
      <c r="BH84" s="11">
        <v>10</v>
      </c>
      <c r="BI84" s="10" t="s">
        <v>53</v>
      </c>
      <c r="BJ84" s="11"/>
      <c r="BK84" s="10"/>
      <c r="BL84" s="11"/>
      <c r="BM84" s="10"/>
      <c r="BN84" s="11"/>
      <c r="BO84" s="10"/>
      <c r="BP84" s="7">
        <v>0.5</v>
      </c>
      <c r="BQ84" s="7">
        <f t="shared" si="69"/>
        <v>1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70"/>
        <v>0</v>
      </c>
    </row>
    <row r="85" spans="1:86" x14ac:dyDescent="0.25">
      <c r="A85" s="13">
        <v>12</v>
      </c>
      <c r="B85" s="13">
        <v>1</v>
      </c>
      <c r="C85" s="13"/>
      <c r="D85" s="6" t="s">
        <v>142</v>
      </c>
      <c r="E85" s="3" t="s">
        <v>143</v>
      </c>
      <c r="F85" s="6">
        <f t="shared" si="55"/>
        <v>0</v>
      </c>
      <c r="G85" s="6">
        <f t="shared" si="56"/>
        <v>2</v>
      </c>
      <c r="H85" s="6">
        <f t="shared" si="57"/>
        <v>20</v>
      </c>
      <c r="I85" s="6">
        <f t="shared" si="58"/>
        <v>10</v>
      </c>
      <c r="J85" s="6">
        <f t="shared" si="59"/>
        <v>0</v>
      </c>
      <c r="K85" s="6">
        <f t="shared" si="60"/>
        <v>0</v>
      </c>
      <c r="L85" s="6">
        <f t="shared" si="61"/>
        <v>10</v>
      </c>
      <c r="M85" s="6">
        <f t="shared" si="62"/>
        <v>0</v>
      </c>
      <c r="N85" s="6">
        <f t="shared" si="63"/>
        <v>0</v>
      </c>
      <c r="O85" s="6">
        <f t="shared" si="64"/>
        <v>0</v>
      </c>
      <c r="P85" s="7">
        <f t="shared" si="65"/>
        <v>1</v>
      </c>
      <c r="Q85" s="7">
        <f t="shared" si="66"/>
        <v>0.5</v>
      </c>
      <c r="R85" s="7">
        <v>0.8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67"/>
        <v>0</v>
      </c>
      <c r="AJ85" s="11"/>
      <c r="AK85" s="10"/>
      <c r="AL85" s="11"/>
      <c r="AM85" s="10"/>
      <c r="AN85" s="11"/>
      <c r="AO85" s="10"/>
      <c r="AP85" s="7"/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68"/>
        <v>0</v>
      </c>
      <c r="BA85" s="11">
        <v>10</v>
      </c>
      <c r="BB85" s="10" t="s">
        <v>53</v>
      </c>
      <c r="BC85" s="11"/>
      <c r="BD85" s="10"/>
      <c r="BE85" s="11"/>
      <c r="BF85" s="10"/>
      <c r="BG85" s="7">
        <v>0.5</v>
      </c>
      <c r="BH85" s="11">
        <v>10</v>
      </c>
      <c r="BI85" s="10" t="s">
        <v>53</v>
      </c>
      <c r="BJ85" s="11"/>
      <c r="BK85" s="10"/>
      <c r="BL85" s="11"/>
      <c r="BM85" s="10"/>
      <c r="BN85" s="11"/>
      <c r="BO85" s="10"/>
      <c r="BP85" s="7">
        <v>0.5</v>
      </c>
      <c r="BQ85" s="7">
        <f t="shared" si="69"/>
        <v>1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70"/>
        <v>0</v>
      </c>
    </row>
    <row r="86" spans="1:86" x14ac:dyDescent="0.25">
      <c r="A86" s="13">
        <v>12</v>
      </c>
      <c r="B86" s="13">
        <v>1</v>
      </c>
      <c r="C86" s="13"/>
      <c r="D86" s="6" t="s">
        <v>144</v>
      </c>
      <c r="E86" s="3" t="s">
        <v>145</v>
      </c>
      <c r="F86" s="6">
        <f t="shared" si="55"/>
        <v>0</v>
      </c>
      <c r="G86" s="6">
        <f t="shared" si="56"/>
        <v>2</v>
      </c>
      <c r="H86" s="6">
        <f t="shared" si="57"/>
        <v>20</v>
      </c>
      <c r="I86" s="6">
        <f t="shared" si="58"/>
        <v>10</v>
      </c>
      <c r="J86" s="6">
        <f t="shared" si="59"/>
        <v>0</v>
      </c>
      <c r="K86" s="6">
        <f t="shared" si="60"/>
        <v>0</v>
      </c>
      <c r="L86" s="6">
        <f t="shared" si="61"/>
        <v>10</v>
      </c>
      <c r="M86" s="6">
        <f t="shared" si="62"/>
        <v>0</v>
      </c>
      <c r="N86" s="6">
        <f t="shared" si="63"/>
        <v>0</v>
      </c>
      <c r="O86" s="6">
        <f t="shared" si="64"/>
        <v>0</v>
      </c>
      <c r="P86" s="7">
        <f t="shared" si="65"/>
        <v>1</v>
      </c>
      <c r="Q86" s="7">
        <f t="shared" si="66"/>
        <v>0.5</v>
      </c>
      <c r="R86" s="7">
        <v>0.8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67"/>
        <v>0</v>
      </c>
      <c r="AJ86" s="11"/>
      <c r="AK86" s="10"/>
      <c r="AL86" s="11"/>
      <c r="AM86" s="10"/>
      <c r="AN86" s="11"/>
      <c r="AO86" s="10"/>
      <c r="AP86" s="7"/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68"/>
        <v>0</v>
      </c>
      <c r="BA86" s="11">
        <v>10</v>
      </c>
      <c r="BB86" s="10" t="s">
        <v>53</v>
      </c>
      <c r="BC86" s="11"/>
      <c r="BD86" s="10"/>
      <c r="BE86" s="11"/>
      <c r="BF86" s="10"/>
      <c r="BG86" s="7">
        <v>0.5</v>
      </c>
      <c r="BH86" s="11">
        <v>10</v>
      </c>
      <c r="BI86" s="10" t="s">
        <v>53</v>
      </c>
      <c r="BJ86" s="11"/>
      <c r="BK86" s="10"/>
      <c r="BL86" s="11"/>
      <c r="BM86" s="10"/>
      <c r="BN86" s="11"/>
      <c r="BO86" s="10"/>
      <c r="BP86" s="7">
        <v>0.5</v>
      </c>
      <c r="BQ86" s="7">
        <f t="shared" si="69"/>
        <v>1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70"/>
        <v>0</v>
      </c>
    </row>
    <row r="87" spans="1:86" x14ac:dyDescent="0.25">
      <c r="A87" s="13">
        <v>13</v>
      </c>
      <c r="B87" s="13">
        <v>1</v>
      </c>
      <c r="C87" s="13"/>
      <c r="D87" s="6" t="s">
        <v>146</v>
      </c>
      <c r="E87" s="3" t="s">
        <v>147</v>
      </c>
      <c r="F87" s="6">
        <f t="shared" si="55"/>
        <v>0</v>
      </c>
      <c r="G87" s="6">
        <f t="shared" si="56"/>
        <v>2</v>
      </c>
      <c r="H87" s="6">
        <f t="shared" si="57"/>
        <v>30</v>
      </c>
      <c r="I87" s="6">
        <f t="shared" si="58"/>
        <v>15</v>
      </c>
      <c r="J87" s="6">
        <f t="shared" si="59"/>
        <v>15</v>
      </c>
      <c r="K87" s="6">
        <f t="shared" si="60"/>
        <v>0</v>
      </c>
      <c r="L87" s="6">
        <f t="shared" si="61"/>
        <v>0</v>
      </c>
      <c r="M87" s="6">
        <f t="shared" si="62"/>
        <v>0</v>
      </c>
      <c r="N87" s="6">
        <f t="shared" si="63"/>
        <v>0</v>
      </c>
      <c r="O87" s="6">
        <f t="shared" si="64"/>
        <v>0</v>
      </c>
      <c r="P87" s="7">
        <f t="shared" si="65"/>
        <v>2</v>
      </c>
      <c r="Q87" s="7">
        <f t="shared" si="66"/>
        <v>0</v>
      </c>
      <c r="R87" s="7">
        <v>1.2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67"/>
        <v>0</v>
      </c>
      <c r="AJ87" s="11"/>
      <c r="AK87" s="10"/>
      <c r="AL87" s="11"/>
      <c r="AM87" s="10"/>
      <c r="AN87" s="11"/>
      <c r="AO87" s="10"/>
      <c r="AP87" s="7"/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68"/>
        <v>0</v>
      </c>
      <c r="BA87" s="11"/>
      <c r="BB87" s="10"/>
      <c r="BC87" s="11"/>
      <c r="BD87" s="10"/>
      <c r="BE87" s="11"/>
      <c r="BF87" s="10"/>
      <c r="BG87" s="7"/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69"/>
        <v>0</v>
      </c>
      <c r="BR87" s="11">
        <v>15</v>
      </c>
      <c r="BS87" s="10" t="s">
        <v>53</v>
      </c>
      <c r="BT87" s="11">
        <v>15</v>
      </c>
      <c r="BU87" s="10" t="s">
        <v>53</v>
      </c>
      <c r="BV87" s="11"/>
      <c r="BW87" s="10"/>
      <c r="BX87" s="7">
        <v>2</v>
      </c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70"/>
        <v>2</v>
      </c>
    </row>
    <row r="88" spans="1:86" x14ac:dyDescent="0.25">
      <c r="A88" s="13">
        <v>13</v>
      </c>
      <c r="B88" s="13">
        <v>1</v>
      </c>
      <c r="C88" s="13"/>
      <c r="D88" s="6" t="s">
        <v>148</v>
      </c>
      <c r="E88" s="3" t="s">
        <v>149</v>
      </c>
      <c r="F88" s="6">
        <f t="shared" si="55"/>
        <v>0</v>
      </c>
      <c r="G88" s="6">
        <f t="shared" si="56"/>
        <v>2</v>
      </c>
      <c r="H88" s="6">
        <f t="shared" si="57"/>
        <v>30</v>
      </c>
      <c r="I88" s="6">
        <f t="shared" si="58"/>
        <v>15</v>
      </c>
      <c r="J88" s="6">
        <f t="shared" si="59"/>
        <v>15</v>
      </c>
      <c r="K88" s="6">
        <f t="shared" si="60"/>
        <v>0</v>
      </c>
      <c r="L88" s="6">
        <f t="shared" si="61"/>
        <v>0</v>
      </c>
      <c r="M88" s="6">
        <f t="shared" si="62"/>
        <v>0</v>
      </c>
      <c r="N88" s="6">
        <f t="shared" si="63"/>
        <v>0</v>
      </c>
      <c r="O88" s="6">
        <f t="shared" si="64"/>
        <v>0</v>
      </c>
      <c r="P88" s="7">
        <f t="shared" si="65"/>
        <v>2</v>
      </c>
      <c r="Q88" s="7">
        <f t="shared" si="66"/>
        <v>0</v>
      </c>
      <c r="R88" s="7">
        <v>1.2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67"/>
        <v>0</v>
      </c>
      <c r="AJ88" s="11"/>
      <c r="AK88" s="10"/>
      <c r="AL88" s="11"/>
      <c r="AM88" s="10"/>
      <c r="AN88" s="11"/>
      <c r="AO88" s="10"/>
      <c r="AP88" s="7"/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68"/>
        <v>0</v>
      </c>
      <c r="BA88" s="11"/>
      <c r="BB88" s="10"/>
      <c r="BC88" s="11"/>
      <c r="BD88" s="10"/>
      <c r="BE88" s="11"/>
      <c r="BF88" s="10"/>
      <c r="BG88" s="7"/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69"/>
        <v>0</v>
      </c>
      <c r="BR88" s="11">
        <v>15</v>
      </c>
      <c r="BS88" s="10" t="s">
        <v>53</v>
      </c>
      <c r="BT88" s="11">
        <v>15</v>
      </c>
      <c r="BU88" s="10" t="s">
        <v>53</v>
      </c>
      <c r="BV88" s="11"/>
      <c r="BW88" s="10"/>
      <c r="BX88" s="7">
        <v>2</v>
      </c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70"/>
        <v>2</v>
      </c>
    </row>
    <row r="89" spans="1:86" x14ac:dyDescent="0.25">
      <c r="A89" s="13">
        <v>13</v>
      </c>
      <c r="B89" s="13">
        <v>1</v>
      </c>
      <c r="C89" s="13"/>
      <c r="D89" s="6" t="s">
        <v>150</v>
      </c>
      <c r="E89" s="3" t="s">
        <v>151</v>
      </c>
      <c r="F89" s="6">
        <f t="shared" si="55"/>
        <v>0</v>
      </c>
      <c r="G89" s="6">
        <f t="shared" si="56"/>
        <v>2</v>
      </c>
      <c r="H89" s="6">
        <f t="shared" si="57"/>
        <v>30</v>
      </c>
      <c r="I89" s="6">
        <f t="shared" si="58"/>
        <v>15</v>
      </c>
      <c r="J89" s="6">
        <f t="shared" si="59"/>
        <v>15</v>
      </c>
      <c r="K89" s="6">
        <f t="shared" si="60"/>
        <v>0</v>
      </c>
      <c r="L89" s="6">
        <f t="shared" si="61"/>
        <v>0</v>
      </c>
      <c r="M89" s="6">
        <f t="shared" si="62"/>
        <v>0</v>
      </c>
      <c r="N89" s="6">
        <f t="shared" si="63"/>
        <v>0</v>
      </c>
      <c r="O89" s="6">
        <f t="shared" si="64"/>
        <v>0</v>
      </c>
      <c r="P89" s="7">
        <f t="shared" si="65"/>
        <v>2</v>
      </c>
      <c r="Q89" s="7">
        <f t="shared" si="66"/>
        <v>0</v>
      </c>
      <c r="R89" s="7">
        <v>1.2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67"/>
        <v>0</v>
      </c>
      <c r="AJ89" s="11"/>
      <c r="AK89" s="10"/>
      <c r="AL89" s="11"/>
      <c r="AM89" s="10"/>
      <c r="AN89" s="11"/>
      <c r="AO89" s="10"/>
      <c r="AP89" s="7"/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68"/>
        <v>0</v>
      </c>
      <c r="BA89" s="11"/>
      <c r="BB89" s="10"/>
      <c r="BC89" s="11"/>
      <c r="BD89" s="10"/>
      <c r="BE89" s="11"/>
      <c r="BF89" s="10"/>
      <c r="BG89" s="7"/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69"/>
        <v>0</v>
      </c>
      <c r="BR89" s="11">
        <v>15</v>
      </c>
      <c r="BS89" s="10" t="s">
        <v>53</v>
      </c>
      <c r="BT89" s="11">
        <v>15</v>
      </c>
      <c r="BU89" s="10" t="s">
        <v>53</v>
      </c>
      <c r="BV89" s="11"/>
      <c r="BW89" s="10"/>
      <c r="BX89" s="7">
        <v>2</v>
      </c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70"/>
        <v>2</v>
      </c>
    </row>
    <row r="90" spans="1:86" x14ac:dyDescent="0.25">
      <c r="A90" s="13">
        <v>13</v>
      </c>
      <c r="B90" s="13">
        <v>1</v>
      </c>
      <c r="C90" s="13"/>
      <c r="D90" s="6" t="s">
        <v>152</v>
      </c>
      <c r="E90" s="3" t="s">
        <v>153</v>
      </c>
      <c r="F90" s="6">
        <f t="shared" si="55"/>
        <v>0</v>
      </c>
      <c r="G90" s="6">
        <f t="shared" si="56"/>
        <v>2</v>
      </c>
      <c r="H90" s="6">
        <f t="shared" si="57"/>
        <v>30</v>
      </c>
      <c r="I90" s="6">
        <f t="shared" si="58"/>
        <v>15</v>
      </c>
      <c r="J90" s="6">
        <f t="shared" si="59"/>
        <v>15</v>
      </c>
      <c r="K90" s="6">
        <f t="shared" si="60"/>
        <v>0</v>
      </c>
      <c r="L90" s="6">
        <f t="shared" si="61"/>
        <v>0</v>
      </c>
      <c r="M90" s="6">
        <f t="shared" si="62"/>
        <v>0</v>
      </c>
      <c r="N90" s="6">
        <f t="shared" si="63"/>
        <v>0</v>
      </c>
      <c r="O90" s="6">
        <f t="shared" si="64"/>
        <v>0</v>
      </c>
      <c r="P90" s="7">
        <f t="shared" si="65"/>
        <v>2</v>
      </c>
      <c r="Q90" s="7">
        <f t="shared" si="66"/>
        <v>0</v>
      </c>
      <c r="R90" s="7">
        <v>1.2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67"/>
        <v>0</v>
      </c>
      <c r="AJ90" s="11"/>
      <c r="AK90" s="10"/>
      <c r="AL90" s="11"/>
      <c r="AM90" s="10"/>
      <c r="AN90" s="11"/>
      <c r="AO90" s="10"/>
      <c r="AP90" s="7"/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68"/>
        <v>0</v>
      </c>
      <c r="BA90" s="11"/>
      <c r="BB90" s="10"/>
      <c r="BC90" s="11"/>
      <c r="BD90" s="10"/>
      <c r="BE90" s="11"/>
      <c r="BF90" s="10"/>
      <c r="BG90" s="7"/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69"/>
        <v>0</v>
      </c>
      <c r="BR90" s="11">
        <v>15</v>
      </c>
      <c r="BS90" s="10" t="s">
        <v>53</v>
      </c>
      <c r="BT90" s="11">
        <v>15</v>
      </c>
      <c r="BU90" s="10" t="s">
        <v>53</v>
      </c>
      <c r="BV90" s="11"/>
      <c r="BW90" s="10"/>
      <c r="BX90" s="7">
        <v>2</v>
      </c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0"/>
        <v>2</v>
      </c>
    </row>
    <row r="91" spans="1:86" x14ac:dyDescent="0.25">
      <c r="A91" s="13">
        <v>2</v>
      </c>
      <c r="B91" s="13">
        <v>1</v>
      </c>
      <c r="C91" s="13"/>
      <c r="D91" s="6" t="s">
        <v>154</v>
      </c>
      <c r="E91" s="3" t="s">
        <v>155</v>
      </c>
      <c r="F91" s="6">
        <f t="shared" si="55"/>
        <v>0</v>
      </c>
      <c r="G91" s="6">
        <f t="shared" si="56"/>
        <v>2</v>
      </c>
      <c r="H91" s="6">
        <f t="shared" si="57"/>
        <v>30</v>
      </c>
      <c r="I91" s="6">
        <f t="shared" si="58"/>
        <v>15</v>
      </c>
      <c r="J91" s="6">
        <f t="shared" si="59"/>
        <v>15</v>
      </c>
      <c r="K91" s="6">
        <f t="shared" si="60"/>
        <v>0</v>
      </c>
      <c r="L91" s="6">
        <f t="shared" si="61"/>
        <v>0</v>
      </c>
      <c r="M91" s="6">
        <f t="shared" si="62"/>
        <v>0</v>
      </c>
      <c r="N91" s="6">
        <f t="shared" si="63"/>
        <v>0</v>
      </c>
      <c r="O91" s="6">
        <f t="shared" si="64"/>
        <v>0</v>
      </c>
      <c r="P91" s="7">
        <f t="shared" si="65"/>
        <v>2</v>
      </c>
      <c r="Q91" s="7">
        <f t="shared" si="66"/>
        <v>0</v>
      </c>
      <c r="R91" s="7">
        <v>1.33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67"/>
        <v>0</v>
      </c>
      <c r="AJ91" s="11">
        <v>15</v>
      </c>
      <c r="AK91" s="10" t="s">
        <v>53</v>
      </c>
      <c r="AL91" s="11">
        <v>15</v>
      </c>
      <c r="AM91" s="10" t="s">
        <v>53</v>
      </c>
      <c r="AN91" s="11"/>
      <c r="AO91" s="10"/>
      <c r="AP91" s="7">
        <v>2</v>
      </c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68"/>
        <v>2</v>
      </c>
      <c r="BA91" s="11"/>
      <c r="BB91" s="10"/>
      <c r="BC91" s="11"/>
      <c r="BD91" s="10"/>
      <c r="BE91" s="11"/>
      <c r="BF91" s="10"/>
      <c r="BG91" s="7"/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69"/>
        <v>0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0"/>
        <v>0</v>
      </c>
    </row>
    <row r="92" spans="1:86" x14ac:dyDescent="0.25">
      <c r="A92" s="13">
        <v>2</v>
      </c>
      <c r="B92" s="13">
        <v>1</v>
      </c>
      <c r="C92" s="13"/>
      <c r="D92" s="6" t="s">
        <v>156</v>
      </c>
      <c r="E92" s="3" t="s">
        <v>157</v>
      </c>
      <c r="F92" s="6">
        <f t="shared" si="55"/>
        <v>0</v>
      </c>
      <c r="G92" s="6">
        <f t="shared" si="56"/>
        <v>2</v>
      </c>
      <c r="H92" s="6">
        <f t="shared" si="57"/>
        <v>30</v>
      </c>
      <c r="I92" s="6">
        <f t="shared" si="58"/>
        <v>15</v>
      </c>
      <c r="J92" s="6">
        <f t="shared" si="59"/>
        <v>15</v>
      </c>
      <c r="K92" s="6">
        <f t="shared" si="60"/>
        <v>0</v>
      </c>
      <c r="L92" s="6">
        <f t="shared" si="61"/>
        <v>0</v>
      </c>
      <c r="M92" s="6">
        <f t="shared" si="62"/>
        <v>0</v>
      </c>
      <c r="N92" s="6">
        <f t="shared" si="63"/>
        <v>0</v>
      </c>
      <c r="O92" s="6">
        <f t="shared" si="64"/>
        <v>0</v>
      </c>
      <c r="P92" s="7">
        <f t="shared" si="65"/>
        <v>2</v>
      </c>
      <c r="Q92" s="7">
        <f t="shared" si="66"/>
        <v>0</v>
      </c>
      <c r="R92" s="7">
        <v>1.2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67"/>
        <v>0</v>
      </c>
      <c r="AJ92" s="11">
        <v>15</v>
      </c>
      <c r="AK92" s="10" t="s">
        <v>53</v>
      </c>
      <c r="AL92" s="11">
        <v>15</v>
      </c>
      <c r="AM92" s="10" t="s">
        <v>53</v>
      </c>
      <c r="AN92" s="11"/>
      <c r="AO92" s="10"/>
      <c r="AP92" s="7">
        <v>2</v>
      </c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68"/>
        <v>2</v>
      </c>
      <c r="BA92" s="11"/>
      <c r="BB92" s="10"/>
      <c r="BC92" s="11"/>
      <c r="BD92" s="10"/>
      <c r="BE92" s="11"/>
      <c r="BF92" s="10"/>
      <c r="BG92" s="7"/>
      <c r="BH92" s="11"/>
      <c r="BI92" s="10"/>
      <c r="BJ92" s="11"/>
      <c r="BK92" s="10"/>
      <c r="BL92" s="11"/>
      <c r="BM92" s="10"/>
      <c r="BN92" s="11"/>
      <c r="BO92" s="10"/>
      <c r="BP92" s="7"/>
      <c r="BQ92" s="7">
        <f t="shared" si="69"/>
        <v>0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0"/>
        <v>0</v>
      </c>
    </row>
    <row r="93" spans="1:86" x14ac:dyDescent="0.25">
      <c r="A93" s="13">
        <v>2</v>
      </c>
      <c r="B93" s="13">
        <v>1</v>
      </c>
      <c r="C93" s="13"/>
      <c r="D93" s="6" t="s">
        <v>158</v>
      </c>
      <c r="E93" s="3" t="s">
        <v>159</v>
      </c>
      <c r="F93" s="6">
        <f t="shared" si="55"/>
        <v>0</v>
      </c>
      <c r="G93" s="6">
        <f t="shared" si="56"/>
        <v>2</v>
      </c>
      <c r="H93" s="6">
        <f t="shared" si="57"/>
        <v>30</v>
      </c>
      <c r="I93" s="6">
        <f t="shared" si="58"/>
        <v>15</v>
      </c>
      <c r="J93" s="6">
        <f t="shared" si="59"/>
        <v>15</v>
      </c>
      <c r="K93" s="6">
        <f t="shared" si="60"/>
        <v>0</v>
      </c>
      <c r="L93" s="6">
        <f t="shared" si="61"/>
        <v>0</v>
      </c>
      <c r="M93" s="6">
        <f t="shared" si="62"/>
        <v>0</v>
      </c>
      <c r="N93" s="6">
        <f t="shared" si="63"/>
        <v>0</v>
      </c>
      <c r="O93" s="6">
        <f t="shared" si="64"/>
        <v>0</v>
      </c>
      <c r="P93" s="7">
        <f t="shared" si="65"/>
        <v>2</v>
      </c>
      <c r="Q93" s="7">
        <f t="shared" si="66"/>
        <v>0</v>
      </c>
      <c r="R93" s="7">
        <v>1.1000000000000001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67"/>
        <v>0</v>
      </c>
      <c r="AJ93" s="11">
        <v>15</v>
      </c>
      <c r="AK93" s="10" t="s">
        <v>53</v>
      </c>
      <c r="AL93" s="11">
        <v>15</v>
      </c>
      <c r="AM93" s="10" t="s">
        <v>53</v>
      </c>
      <c r="AN93" s="11"/>
      <c r="AO93" s="10"/>
      <c r="AP93" s="7">
        <v>2</v>
      </c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68"/>
        <v>2</v>
      </c>
      <c r="BA93" s="11"/>
      <c r="BB93" s="10"/>
      <c r="BC93" s="11"/>
      <c r="BD93" s="10"/>
      <c r="BE93" s="11"/>
      <c r="BF93" s="10"/>
      <c r="BG93" s="7"/>
      <c r="BH93" s="11"/>
      <c r="BI93" s="10"/>
      <c r="BJ93" s="11"/>
      <c r="BK93" s="10"/>
      <c r="BL93" s="11"/>
      <c r="BM93" s="10"/>
      <c r="BN93" s="11"/>
      <c r="BO93" s="10"/>
      <c r="BP93" s="7"/>
      <c r="BQ93" s="7">
        <f t="shared" si="69"/>
        <v>0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0"/>
        <v>0</v>
      </c>
    </row>
    <row r="94" spans="1:86" x14ac:dyDescent="0.25">
      <c r="A94" s="13">
        <v>2</v>
      </c>
      <c r="B94" s="13">
        <v>1</v>
      </c>
      <c r="C94" s="13"/>
      <c r="D94" s="6" t="s">
        <v>160</v>
      </c>
      <c r="E94" s="3" t="s">
        <v>161</v>
      </c>
      <c r="F94" s="6">
        <f t="shared" si="55"/>
        <v>0</v>
      </c>
      <c r="G94" s="6">
        <f t="shared" si="56"/>
        <v>2</v>
      </c>
      <c r="H94" s="6">
        <f t="shared" si="57"/>
        <v>30</v>
      </c>
      <c r="I94" s="6">
        <f t="shared" si="58"/>
        <v>15</v>
      </c>
      <c r="J94" s="6">
        <f t="shared" si="59"/>
        <v>15</v>
      </c>
      <c r="K94" s="6">
        <f t="shared" si="60"/>
        <v>0</v>
      </c>
      <c r="L94" s="6">
        <f t="shared" si="61"/>
        <v>0</v>
      </c>
      <c r="M94" s="6">
        <f t="shared" si="62"/>
        <v>0</v>
      </c>
      <c r="N94" s="6">
        <f t="shared" si="63"/>
        <v>0</v>
      </c>
      <c r="O94" s="6">
        <f t="shared" si="64"/>
        <v>0</v>
      </c>
      <c r="P94" s="7">
        <f t="shared" si="65"/>
        <v>2</v>
      </c>
      <c r="Q94" s="7">
        <f t="shared" si="66"/>
        <v>0</v>
      </c>
      <c r="R94" s="7">
        <v>1.2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67"/>
        <v>0</v>
      </c>
      <c r="AJ94" s="11">
        <v>15</v>
      </c>
      <c r="AK94" s="10" t="s">
        <v>53</v>
      </c>
      <c r="AL94" s="11">
        <v>15</v>
      </c>
      <c r="AM94" s="10" t="s">
        <v>53</v>
      </c>
      <c r="AN94" s="11"/>
      <c r="AO94" s="10"/>
      <c r="AP94" s="7">
        <v>2</v>
      </c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68"/>
        <v>2</v>
      </c>
      <c r="BA94" s="11"/>
      <c r="BB94" s="10"/>
      <c r="BC94" s="11"/>
      <c r="BD94" s="10"/>
      <c r="BE94" s="11"/>
      <c r="BF94" s="10"/>
      <c r="BG94" s="7"/>
      <c r="BH94" s="11"/>
      <c r="BI94" s="10"/>
      <c r="BJ94" s="11"/>
      <c r="BK94" s="10"/>
      <c r="BL94" s="11"/>
      <c r="BM94" s="10"/>
      <c r="BN94" s="11"/>
      <c r="BO94" s="10"/>
      <c r="BP94" s="7"/>
      <c r="BQ94" s="7">
        <f t="shared" si="69"/>
        <v>0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0"/>
        <v>0</v>
      </c>
    </row>
    <row r="95" spans="1:86" x14ac:dyDescent="0.25">
      <c r="A95" s="13">
        <v>2</v>
      </c>
      <c r="B95" s="13">
        <v>1</v>
      </c>
      <c r="C95" s="13"/>
      <c r="D95" s="6" t="s">
        <v>162</v>
      </c>
      <c r="E95" s="3" t="s">
        <v>163</v>
      </c>
      <c r="F95" s="6">
        <f t="shared" si="55"/>
        <v>0</v>
      </c>
      <c r="G95" s="6">
        <f t="shared" si="56"/>
        <v>2</v>
      </c>
      <c r="H95" s="6">
        <f t="shared" si="57"/>
        <v>30</v>
      </c>
      <c r="I95" s="6">
        <f t="shared" si="58"/>
        <v>15</v>
      </c>
      <c r="J95" s="6">
        <f t="shared" si="59"/>
        <v>15</v>
      </c>
      <c r="K95" s="6">
        <f t="shared" si="60"/>
        <v>0</v>
      </c>
      <c r="L95" s="6">
        <f t="shared" si="61"/>
        <v>0</v>
      </c>
      <c r="M95" s="6">
        <f t="shared" si="62"/>
        <v>0</v>
      </c>
      <c r="N95" s="6">
        <f t="shared" si="63"/>
        <v>0</v>
      </c>
      <c r="O95" s="6">
        <f t="shared" si="64"/>
        <v>0</v>
      </c>
      <c r="P95" s="7">
        <f t="shared" si="65"/>
        <v>2</v>
      </c>
      <c r="Q95" s="7">
        <f t="shared" si="66"/>
        <v>0</v>
      </c>
      <c r="R95" s="7">
        <v>1.2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67"/>
        <v>0</v>
      </c>
      <c r="AJ95" s="11">
        <v>15</v>
      </c>
      <c r="AK95" s="10" t="s">
        <v>53</v>
      </c>
      <c r="AL95" s="11">
        <v>15</v>
      </c>
      <c r="AM95" s="10" t="s">
        <v>53</v>
      </c>
      <c r="AN95" s="11"/>
      <c r="AO95" s="10"/>
      <c r="AP95" s="7">
        <v>2</v>
      </c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68"/>
        <v>2</v>
      </c>
      <c r="BA95" s="11"/>
      <c r="BB95" s="10"/>
      <c r="BC95" s="11"/>
      <c r="BD95" s="10"/>
      <c r="BE95" s="11"/>
      <c r="BF95" s="10"/>
      <c r="BG95" s="7"/>
      <c r="BH95" s="11"/>
      <c r="BI95" s="10"/>
      <c r="BJ95" s="11"/>
      <c r="BK95" s="10"/>
      <c r="BL95" s="11"/>
      <c r="BM95" s="10"/>
      <c r="BN95" s="11"/>
      <c r="BO95" s="10"/>
      <c r="BP95" s="7"/>
      <c r="BQ95" s="7">
        <f t="shared" si="69"/>
        <v>0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0"/>
        <v>0</v>
      </c>
    </row>
    <row r="96" spans="1:86" x14ac:dyDescent="0.25">
      <c r="A96" s="13">
        <v>2</v>
      </c>
      <c r="B96" s="13">
        <v>1</v>
      </c>
      <c r="C96" s="13"/>
      <c r="D96" s="6" t="s">
        <v>164</v>
      </c>
      <c r="E96" s="3" t="s">
        <v>165</v>
      </c>
      <c r="F96" s="6">
        <f t="shared" si="55"/>
        <v>0</v>
      </c>
      <c r="G96" s="6">
        <f t="shared" si="56"/>
        <v>2</v>
      </c>
      <c r="H96" s="6">
        <f t="shared" si="57"/>
        <v>30</v>
      </c>
      <c r="I96" s="6">
        <f t="shared" si="58"/>
        <v>15</v>
      </c>
      <c r="J96" s="6">
        <f t="shared" si="59"/>
        <v>15</v>
      </c>
      <c r="K96" s="6">
        <f t="shared" si="60"/>
        <v>0</v>
      </c>
      <c r="L96" s="6">
        <f t="shared" si="61"/>
        <v>0</v>
      </c>
      <c r="M96" s="6">
        <f t="shared" si="62"/>
        <v>0</v>
      </c>
      <c r="N96" s="6">
        <f t="shared" si="63"/>
        <v>0</v>
      </c>
      <c r="O96" s="6">
        <f t="shared" si="64"/>
        <v>0</v>
      </c>
      <c r="P96" s="7">
        <f t="shared" si="65"/>
        <v>2</v>
      </c>
      <c r="Q96" s="7">
        <f t="shared" si="66"/>
        <v>0</v>
      </c>
      <c r="R96" s="7">
        <v>0.83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67"/>
        <v>0</v>
      </c>
      <c r="AJ96" s="11">
        <v>15</v>
      </c>
      <c r="AK96" s="10" t="s">
        <v>53</v>
      </c>
      <c r="AL96" s="11">
        <v>15</v>
      </c>
      <c r="AM96" s="10" t="s">
        <v>53</v>
      </c>
      <c r="AN96" s="11"/>
      <c r="AO96" s="10"/>
      <c r="AP96" s="7">
        <v>2</v>
      </c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68"/>
        <v>2</v>
      </c>
      <c r="BA96" s="11"/>
      <c r="BB96" s="10"/>
      <c r="BC96" s="11"/>
      <c r="BD96" s="10"/>
      <c r="BE96" s="11"/>
      <c r="BF96" s="10"/>
      <c r="BG96" s="7"/>
      <c r="BH96" s="11"/>
      <c r="BI96" s="10"/>
      <c r="BJ96" s="11"/>
      <c r="BK96" s="10"/>
      <c r="BL96" s="11"/>
      <c r="BM96" s="10"/>
      <c r="BN96" s="11"/>
      <c r="BO96" s="10"/>
      <c r="BP96" s="7"/>
      <c r="BQ96" s="7">
        <f t="shared" si="69"/>
        <v>0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0"/>
        <v>0</v>
      </c>
    </row>
    <row r="97" spans="1:86" x14ac:dyDescent="0.25">
      <c r="A97" s="13">
        <v>3</v>
      </c>
      <c r="B97" s="13">
        <v>1</v>
      </c>
      <c r="C97" s="13"/>
      <c r="D97" s="6" t="s">
        <v>166</v>
      </c>
      <c r="E97" s="3" t="s">
        <v>167</v>
      </c>
      <c r="F97" s="6">
        <f t="shared" si="55"/>
        <v>0</v>
      </c>
      <c r="G97" s="6">
        <f t="shared" si="56"/>
        <v>2</v>
      </c>
      <c r="H97" s="6">
        <f t="shared" si="57"/>
        <v>30</v>
      </c>
      <c r="I97" s="6">
        <f t="shared" si="58"/>
        <v>15</v>
      </c>
      <c r="J97" s="6">
        <f t="shared" si="59"/>
        <v>15</v>
      </c>
      <c r="K97" s="6">
        <f t="shared" si="60"/>
        <v>0</v>
      </c>
      <c r="L97" s="6">
        <f t="shared" si="61"/>
        <v>0</v>
      </c>
      <c r="M97" s="6">
        <f t="shared" si="62"/>
        <v>0</v>
      </c>
      <c r="N97" s="6">
        <f t="shared" si="63"/>
        <v>0</v>
      </c>
      <c r="O97" s="6">
        <f t="shared" si="64"/>
        <v>0</v>
      </c>
      <c r="P97" s="7">
        <f t="shared" si="65"/>
        <v>2</v>
      </c>
      <c r="Q97" s="7">
        <f t="shared" si="66"/>
        <v>0</v>
      </c>
      <c r="R97" s="7">
        <v>1.2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67"/>
        <v>0</v>
      </c>
      <c r="AJ97" s="11"/>
      <c r="AK97" s="10"/>
      <c r="AL97" s="11"/>
      <c r="AM97" s="10"/>
      <c r="AN97" s="11"/>
      <c r="AO97" s="10"/>
      <c r="AP97" s="7"/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68"/>
        <v>0</v>
      </c>
      <c r="BA97" s="11">
        <v>15</v>
      </c>
      <c r="BB97" s="10" t="s">
        <v>53</v>
      </c>
      <c r="BC97" s="11">
        <v>15</v>
      </c>
      <c r="BD97" s="10" t="s">
        <v>53</v>
      </c>
      <c r="BE97" s="11"/>
      <c r="BF97" s="10"/>
      <c r="BG97" s="7">
        <v>2</v>
      </c>
      <c r="BH97" s="11"/>
      <c r="BI97" s="10"/>
      <c r="BJ97" s="11"/>
      <c r="BK97" s="10"/>
      <c r="BL97" s="11"/>
      <c r="BM97" s="10"/>
      <c r="BN97" s="11"/>
      <c r="BO97" s="10"/>
      <c r="BP97" s="7"/>
      <c r="BQ97" s="7">
        <f t="shared" si="69"/>
        <v>2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0"/>
        <v>0</v>
      </c>
    </row>
    <row r="98" spans="1:86" x14ac:dyDescent="0.25">
      <c r="A98" s="13">
        <v>3</v>
      </c>
      <c r="B98" s="13">
        <v>1</v>
      </c>
      <c r="C98" s="13"/>
      <c r="D98" s="6" t="s">
        <v>168</v>
      </c>
      <c r="E98" s="3" t="s">
        <v>169</v>
      </c>
      <c r="F98" s="6">
        <f t="shared" si="55"/>
        <v>0</v>
      </c>
      <c r="G98" s="6">
        <f t="shared" si="56"/>
        <v>2</v>
      </c>
      <c r="H98" s="6">
        <f t="shared" si="57"/>
        <v>30</v>
      </c>
      <c r="I98" s="6">
        <f t="shared" si="58"/>
        <v>15</v>
      </c>
      <c r="J98" s="6">
        <f t="shared" si="59"/>
        <v>15</v>
      </c>
      <c r="K98" s="6">
        <f t="shared" si="60"/>
        <v>0</v>
      </c>
      <c r="L98" s="6">
        <f t="shared" si="61"/>
        <v>0</v>
      </c>
      <c r="M98" s="6">
        <f t="shared" si="62"/>
        <v>0</v>
      </c>
      <c r="N98" s="6">
        <f t="shared" si="63"/>
        <v>0</v>
      </c>
      <c r="O98" s="6">
        <f t="shared" si="64"/>
        <v>0</v>
      </c>
      <c r="P98" s="7">
        <f t="shared" si="65"/>
        <v>2</v>
      </c>
      <c r="Q98" s="7">
        <f t="shared" si="66"/>
        <v>0</v>
      </c>
      <c r="R98" s="7">
        <v>1.2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67"/>
        <v>0</v>
      </c>
      <c r="AJ98" s="11"/>
      <c r="AK98" s="10"/>
      <c r="AL98" s="11"/>
      <c r="AM98" s="10"/>
      <c r="AN98" s="11"/>
      <c r="AO98" s="10"/>
      <c r="AP98" s="7"/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68"/>
        <v>0</v>
      </c>
      <c r="BA98" s="11">
        <v>15</v>
      </c>
      <c r="BB98" s="10" t="s">
        <v>53</v>
      </c>
      <c r="BC98" s="11">
        <v>15</v>
      </c>
      <c r="BD98" s="10" t="s">
        <v>53</v>
      </c>
      <c r="BE98" s="11"/>
      <c r="BF98" s="10"/>
      <c r="BG98" s="7">
        <v>2</v>
      </c>
      <c r="BH98" s="11"/>
      <c r="BI98" s="10"/>
      <c r="BJ98" s="11"/>
      <c r="BK98" s="10"/>
      <c r="BL98" s="11"/>
      <c r="BM98" s="10"/>
      <c r="BN98" s="11"/>
      <c r="BO98" s="10"/>
      <c r="BP98" s="7"/>
      <c r="BQ98" s="7">
        <f t="shared" si="69"/>
        <v>2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0"/>
        <v>0</v>
      </c>
    </row>
    <row r="99" spans="1:86" x14ac:dyDescent="0.25">
      <c r="A99" s="13">
        <v>3</v>
      </c>
      <c r="B99" s="13">
        <v>1</v>
      </c>
      <c r="C99" s="13"/>
      <c r="D99" s="6" t="s">
        <v>170</v>
      </c>
      <c r="E99" s="3" t="s">
        <v>171</v>
      </c>
      <c r="F99" s="6">
        <f t="shared" si="55"/>
        <v>0</v>
      </c>
      <c r="G99" s="6">
        <f t="shared" si="56"/>
        <v>2</v>
      </c>
      <c r="H99" s="6">
        <f t="shared" si="57"/>
        <v>30</v>
      </c>
      <c r="I99" s="6">
        <f t="shared" si="58"/>
        <v>15</v>
      </c>
      <c r="J99" s="6">
        <f t="shared" si="59"/>
        <v>15</v>
      </c>
      <c r="K99" s="6">
        <f t="shared" si="60"/>
        <v>0</v>
      </c>
      <c r="L99" s="6">
        <f t="shared" si="61"/>
        <v>0</v>
      </c>
      <c r="M99" s="6">
        <f t="shared" si="62"/>
        <v>0</v>
      </c>
      <c r="N99" s="6">
        <f t="shared" si="63"/>
        <v>0</v>
      </c>
      <c r="O99" s="6">
        <f t="shared" si="64"/>
        <v>0</v>
      </c>
      <c r="P99" s="7">
        <f t="shared" si="65"/>
        <v>2</v>
      </c>
      <c r="Q99" s="7">
        <f t="shared" si="66"/>
        <v>0</v>
      </c>
      <c r="R99" s="7">
        <v>1.2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67"/>
        <v>0</v>
      </c>
      <c r="AJ99" s="11"/>
      <c r="AK99" s="10"/>
      <c r="AL99" s="11"/>
      <c r="AM99" s="10"/>
      <c r="AN99" s="11"/>
      <c r="AO99" s="10"/>
      <c r="AP99" s="7"/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68"/>
        <v>0</v>
      </c>
      <c r="BA99" s="11">
        <v>15</v>
      </c>
      <c r="BB99" s="10" t="s">
        <v>53</v>
      </c>
      <c r="BC99" s="11">
        <v>15</v>
      </c>
      <c r="BD99" s="10" t="s">
        <v>53</v>
      </c>
      <c r="BE99" s="11"/>
      <c r="BF99" s="10"/>
      <c r="BG99" s="7">
        <v>2</v>
      </c>
      <c r="BH99" s="11"/>
      <c r="BI99" s="10"/>
      <c r="BJ99" s="11"/>
      <c r="BK99" s="10"/>
      <c r="BL99" s="11"/>
      <c r="BM99" s="10"/>
      <c r="BN99" s="11"/>
      <c r="BO99" s="10"/>
      <c r="BP99" s="7"/>
      <c r="BQ99" s="7">
        <f t="shared" si="69"/>
        <v>2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0"/>
        <v>0</v>
      </c>
    </row>
    <row r="100" spans="1:86" x14ac:dyDescent="0.25">
      <c r="A100" s="13">
        <v>4</v>
      </c>
      <c r="B100" s="13">
        <v>1</v>
      </c>
      <c r="C100" s="13"/>
      <c r="D100" s="6" t="s">
        <v>172</v>
      </c>
      <c r="E100" s="3" t="s">
        <v>173</v>
      </c>
      <c r="F100" s="6">
        <f t="shared" si="55"/>
        <v>0</v>
      </c>
      <c r="G100" s="6">
        <f t="shared" si="56"/>
        <v>2</v>
      </c>
      <c r="H100" s="6">
        <f t="shared" si="57"/>
        <v>30</v>
      </c>
      <c r="I100" s="6">
        <f t="shared" si="58"/>
        <v>15</v>
      </c>
      <c r="J100" s="6">
        <f t="shared" si="59"/>
        <v>15</v>
      </c>
      <c r="K100" s="6">
        <f t="shared" si="60"/>
        <v>0</v>
      </c>
      <c r="L100" s="6">
        <f t="shared" si="61"/>
        <v>0</v>
      </c>
      <c r="M100" s="6">
        <f t="shared" si="62"/>
        <v>0</v>
      </c>
      <c r="N100" s="6">
        <f t="shared" si="63"/>
        <v>0</v>
      </c>
      <c r="O100" s="6">
        <f t="shared" si="64"/>
        <v>0</v>
      </c>
      <c r="P100" s="7">
        <f t="shared" si="65"/>
        <v>2</v>
      </c>
      <c r="Q100" s="7">
        <f t="shared" si="66"/>
        <v>0</v>
      </c>
      <c r="R100" s="7">
        <v>1.2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67"/>
        <v>0</v>
      </c>
      <c r="AJ100" s="11"/>
      <c r="AK100" s="10"/>
      <c r="AL100" s="11"/>
      <c r="AM100" s="10"/>
      <c r="AN100" s="11"/>
      <c r="AO100" s="10"/>
      <c r="AP100" s="7"/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 t="shared" si="68"/>
        <v>0</v>
      </c>
      <c r="BA100" s="11">
        <v>15</v>
      </c>
      <c r="BB100" s="10" t="s">
        <v>53</v>
      </c>
      <c r="BC100" s="11">
        <v>15</v>
      </c>
      <c r="BD100" s="10" t="s">
        <v>53</v>
      </c>
      <c r="BE100" s="11"/>
      <c r="BF100" s="10"/>
      <c r="BG100" s="7">
        <v>2</v>
      </c>
      <c r="BH100" s="11"/>
      <c r="BI100" s="10"/>
      <c r="BJ100" s="11"/>
      <c r="BK100" s="10"/>
      <c r="BL100" s="11"/>
      <c r="BM100" s="10"/>
      <c r="BN100" s="11"/>
      <c r="BO100" s="10"/>
      <c r="BP100" s="7"/>
      <c r="BQ100" s="7">
        <f t="shared" si="69"/>
        <v>2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0"/>
        <v>0</v>
      </c>
    </row>
    <row r="101" spans="1:86" x14ac:dyDescent="0.25">
      <c r="A101" s="13">
        <v>4</v>
      </c>
      <c r="B101" s="13">
        <v>1</v>
      </c>
      <c r="C101" s="13"/>
      <c r="D101" s="6" t="s">
        <v>174</v>
      </c>
      <c r="E101" s="3" t="s">
        <v>175</v>
      </c>
      <c r="F101" s="6">
        <f t="shared" ref="F101:F124" si="71">COUNTIF(S101:CF101,"e")</f>
        <v>0</v>
      </c>
      <c r="G101" s="6">
        <f t="shared" ref="G101:G124" si="72">COUNTIF(S101:CF101,"z")</f>
        <v>2</v>
      </c>
      <c r="H101" s="6">
        <f t="shared" ref="H101:H124" si="73">SUM(I101:O101)</f>
        <v>30</v>
      </c>
      <c r="I101" s="6">
        <f t="shared" ref="I101:I124" si="74">S101+AJ101+BA101+BR101</f>
        <v>15</v>
      </c>
      <c r="J101" s="6">
        <f t="shared" ref="J101:J124" si="75">U101+AL101+BC101+BT101</f>
        <v>15</v>
      </c>
      <c r="K101" s="6">
        <f t="shared" ref="K101:K124" si="76">W101+AN101+BE101+BV101</f>
        <v>0</v>
      </c>
      <c r="L101" s="6">
        <f t="shared" ref="L101:L124" si="77">Z101+AQ101+BH101+BY101</f>
        <v>0</v>
      </c>
      <c r="M101" s="6">
        <f t="shared" ref="M101:M124" si="78">AB101+AS101+BJ101+CA101</f>
        <v>0</v>
      </c>
      <c r="N101" s="6">
        <f t="shared" ref="N101:N124" si="79">AD101+AU101+BL101+CC101</f>
        <v>0</v>
      </c>
      <c r="O101" s="6">
        <f t="shared" ref="O101:O124" si="80">AF101+AW101+BN101+CE101</f>
        <v>0</v>
      </c>
      <c r="P101" s="7">
        <f t="shared" ref="P101:P124" si="81">AI101+AZ101+BQ101+CH101</f>
        <v>2</v>
      </c>
      <c r="Q101" s="7">
        <f t="shared" ref="Q101:Q124" si="82">AH101+AY101+BP101+CG101</f>
        <v>0</v>
      </c>
      <c r="R101" s="7">
        <v>1.2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ref="AI101:AI124" si="83">Y101+AH101</f>
        <v>0</v>
      </c>
      <c r="AJ101" s="11"/>
      <c r="AK101" s="10"/>
      <c r="AL101" s="11"/>
      <c r="AM101" s="10"/>
      <c r="AN101" s="11"/>
      <c r="AO101" s="10"/>
      <c r="AP101" s="7"/>
      <c r="AQ101" s="11"/>
      <c r="AR101" s="10"/>
      <c r="AS101" s="11"/>
      <c r="AT101" s="10"/>
      <c r="AU101" s="11"/>
      <c r="AV101" s="10"/>
      <c r="AW101" s="11"/>
      <c r="AX101" s="10"/>
      <c r="AY101" s="7"/>
      <c r="AZ101" s="7">
        <f t="shared" ref="AZ101:AZ124" si="84">AP101+AY101</f>
        <v>0</v>
      </c>
      <c r="BA101" s="11">
        <v>15</v>
      </c>
      <c r="BB101" s="10" t="s">
        <v>53</v>
      </c>
      <c r="BC101" s="11">
        <v>15</v>
      </c>
      <c r="BD101" s="10" t="s">
        <v>53</v>
      </c>
      <c r="BE101" s="11"/>
      <c r="BF101" s="10"/>
      <c r="BG101" s="7">
        <v>2</v>
      </c>
      <c r="BH101" s="11"/>
      <c r="BI101" s="10"/>
      <c r="BJ101" s="11"/>
      <c r="BK101" s="10"/>
      <c r="BL101" s="11"/>
      <c r="BM101" s="10"/>
      <c r="BN101" s="11"/>
      <c r="BO101" s="10"/>
      <c r="BP101" s="7"/>
      <c r="BQ101" s="7">
        <f t="shared" ref="BQ101:BQ124" si="85">BG101+BP101</f>
        <v>2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ref="CH101:CH124" si="86">BX101+CG101</f>
        <v>0</v>
      </c>
    </row>
    <row r="102" spans="1:86" x14ac:dyDescent="0.25">
      <c r="A102" s="13">
        <v>4</v>
      </c>
      <c r="B102" s="13">
        <v>1</v>
      </c>
      <c r="C102" s="13"/>
      <c r="D102" s="6" t="s">
        <v>176</v>
      </c>
      <c r="E102" s="3" t="s">
        <v>177</v>
      </c>
      <c r="F102" s="6">
        <f t="shared" si="71"/>
        <v>0</v>
      </c>
      <c r="G102" s="6">
        <f t="shared" si="72"/>
        <v>2</v>
      </c>
      <c r="H102" s="6">
        <f t="shared" si="73"/>
        <v>30</v>
      </c>
      <c r="I102" s="6">
        <f t="shared" si="74"/>
        <v>15</v>
      </c>
      <c r="J102" s="6">
        <f t="shared" si="75"/>
        <v>15</v>
      </c>
      <c r="K102" s="6">
        <f t="shared" si="76"/>
        <v>0</v>
      </c>
      <c r="L102" s="6">
        <f t="shared" si="77"/>
        <v>0</v>
      </c>
      <c r="M102" s="6">
        <f t="shared" si="78"/>
        <v>0</v>
      </c>
      <c r="N102" s="6">
        <f t="shared" si="79"/>
        <v>0</v>
      </c>
      <c r="O102" s="6">
        <f t="shared" si="80"/>
        <v>0</v>
      </c>
      <c r="P102" s="7">
        <f t="shared" si="81"/>
        <v>2</v>
      </c>
      <c r="Q102" s="7">
        <f t="shared" si="82"/>
        <v>0</v>
      </c>
      <c r="R102" s="7">
        <v>1.2</v>
      </c>
      <c r="S102" s="11"/>
      <c r="T102" s="10"/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7"/>
      <c r="AI102" s="7">
        <f t="shared" si="83"/>
        <v>0</v>
      </c>
      <c r="AJ102" s="11"/>
      <c r="AK102" s="10"/>
      <c r="AL102" s="11"/>
      <c r="AM102" s="10"/>
      <c r="AN102" s="11"/>
      <c r="AO102" s="10"/>
      <c r="AP102" s="7"/>
      <c r="AQ102" s="11"/>
      <c r="AR102" s="10"/>
      <c r="AS102" s="11"/>
      <c r="AT102" s="10"/>
      <c r="AU102" s="11"/>
      <c r="AV102" s="10"/>
      <c r="AW102" s="11"/>
      <c r="AX102" s="10"/>
      <c r="AY102" s="7"/>
      <c r="AZ102" s="7">
        <f t="shared" si="84"/>
        <v>0</v>
      </c>
      <c r="BA102" s="11">
        <v>15</v>
      </c>
      <c r="BB102" s="10" t="s">
        <v>53</v>
      </c>
      <c r="BC102" s="11">
        <v>15</v>
      </c>
      <c r="BD102" s="10" t="s">
        <v>53</v>
      </c>
      <c r="BE102" s="11"/>
      <c r="BF102" s="10"/>
      <c r="BG102" s="7">
        <v>2</v>
      </c>
      <c r="BH102" s="11"/>
      <c r="BI102" s="10"/>
      <c r="BJ102" s="11"/>
      <c r="BK102" s="10"/>
      <c r="BL102" s="11"/>
      <c r="BM102" s="10"/>
      <c r="BN102" s="11"/>
      <c r="BO102" s="10"/>
      <c r="BP102" s="7"/>
      <c r="BQ102" s="7">
        <f t="shared" si="85"/>
        <v>2</v>
      </c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7"/>
      <c r="CH102" s="7">
        <f t="shared" si="86"/>
        <v>0</v>
      </c>
    </row>
    <row r="103" spans="1:86" x14ac:dyDescent="0.25">
      <c r="A103" s="13">
        <v>4</v>
      </c>
      <c r="B103" s="13">
        <v>1</v>
      </c>
      <c r="C103" s="13"/>
      <c r="D103" s="6" t="s">
        <v>178</v>
      </c>
      <c r="E103" s="3" t="s">
        <v>179</v>
      </c>
      <c r="F103" s="6">
        <f t="shared" si="71"/>
        <v>0</v>
      </c>
      <c r="G103" s="6">
        <f t="shared" si="72"/>
        <v>2</v>
      </c>
      <c r="H103" s="6">
        <f t="shared" si="73"/>
        <v>30</v>
      </c>
      <c r="I103" s="6">
        <f t="shared" si="74"/>
        <v>15</v>
      </c>
      <c r="J103" s="6">
        <f t="shared" si="75"/>
        <v>15</v>
      </c>
      <c r="K103" s="6">
        <f t="shared" si="76"/>
        <v>0</v>
      </c>
      <c r="L103" s="6">
        <f t="shared" si="77"/>
        <v>0</v>
      </c>
      <c r="M103" s="6">
        <f t="shared" si="78"/>
        <v>0</v>
      </c>
      <c r="N103" s="6">
        <f t="shared" si="79"/>
        <v>0</v>
      </c>
      <c r="O103" s="6">
        <f t="shared" si="80"/>
        <v>0</v>
      </c>
      <c r="P103" s="7">
        <f t="shared" si="81"/>
        <v>2</v>
      </c>
      <c r="Q103" s="7">
        <f t="shared" si="82"/>
        <v>0</v>
      </c>
      <c r="R103" s="7">
        <v>1.2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 t="shared" si="83"/>
        <v>0</v>
      </c>
      <c r="AJ103" s="11"/>
      <c r="AK103" s="10"/>
      <c r="AL103" s="11"/>
      <c r="AM103" s="10"/>
      <c r="AN103" s="11"/>
      <c r="AO103" s="10"/>
      <c r="AP103" s="7"/>
      <c r="AQ103" s="11"/>
      <c r="AR103" s="10"/>
      <c r="AS103" s="11"/>
      <c r="AT103" s="10"/>
      <c r="AU103" s="11"/>
      <c r="AV103" s="10"/>
      <c r="AW103" s="11"/>
      <c r="AX103" s="10"/>
      <c r="AY103" s="7"/>
      <c r="AZ103" s="7">
        <f t="shared" si="84"/>
        <v>0</v>
      </c>
      <c r="BA103" s="11">
        <v>15</v>
      </c>
      <c r="BB103" s="10" t="s">
        <v>53</v>
      </c>
      <c r="BC103" s="11">
        <v>15</v>
      </c>
      <c r="BD103" s="10" t="s">
        <v>53</v>
      </c>
      <c r="BE103" s="11"/>
      <c r="BF103" s="10"/>
      <c r="BG103" s="7">
        <v>2</v>
      </c>
      <c r="BH103" s="11"/>
      <c r="BI103" s="10"/>
      <c r="BJ103" s="11"/>
      <c r="BK103" s="10"/>
      <c r="BL103" s="11"/>
      <c r="BM103" s="10"/>
      <c r="BN103" s="11"/>
      <c r="BO103" s="10"/>
      <c r="BP103" s="7"/>
      <c r="BQ103" s="7">
        <f t="shared" si="85"/>
        <v>2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 t="shared" si="86"/>
        <v>0</v>
      </c>
    </row>
    <row r="104" spans="1:86" x14ac:dyDescent="0.25">
      <c r="A104" s="13">
        <v>5</v>
      </c>
      <c r="B104" s="13">
        <v>2</v>
      </c>
      <c r="C104" s="13"/>
      <c r="D104" s="6" t="s">
        <v>180</v>
      </c>
      <c r="E104" s="3" t="s">
        <v>181</v>
      </c>
      <c r="F104" s="6">
        <f t="shared" si="71"/>
        <v>0</v>
      </c>
      <c r="G104" s="6">
        <f t="shared" si="72"/>
        <v>2</v>
      </c>
      <c r="H104" s="6">
        <f t="shared" si="73"/>
        <v>30</v>
      </c>
      <c r="I104" s="6">
        <f t="shared" si="74"/>
        <v>15</v>
      </c>
      <c r="J104" s="6">
        <f t="shared" si="75"/>
        <v>15</v>
      </c>
      <c r="K104" s="6">
        <f t="shared" si="76"/>
        <v>0</v>
      </c>
      <c r="L104" s="6">
        <f t="shared" si="77"/>
        <v>0</v>
      </c>
      <c r="M104" s="6">
        <f t="shared" si="78"/>
        <v>0</v>
      </c>
      <c r="N104" s="6">
        <f t="shared" si="79"/>
        <v>0</v>
      </c>
      <c r="O104" s="6">
        <f t="shared" si="80"/>
        <v>0</v>
      </c>
      <c r="P104" s="7">
        <f t="shared" si="81"/>
        <v>2</v>
      </c>
      <c r="Q104" s="7">
        <f t="shared" si="82"/>
        <v>0</v>
      </c>
      <c r="R104" s="7">
        <v>1.23</v>
      </c>
      <c r="S104" s="11"/>
      <c r="T104" s="10"/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7"/>
      <c r="AI104" s="7">
        <f t="shared" si="83"/>
        <v>0</v>
      </c>
      <c r="AJ104" s="11"/>
      <c r="AK104" s="10"/>
      <c r="AL104" s="11"/>
      <c r="AM104" s="10"/>
      <c r="AN104" s="11"/>
      <c r="AO104" s="10"/>
      <c r="AP104" s="7"/>
      <c r="AQ104" s="11"/>
      <c r="AR104" s="10"/>
      <c r="AS104" s="11"/>
      <c r="AT104" s="10"/>
      <c r="AU104" s="11"/>
      <c r="AV104" s="10"/>
      <c r="AW104" s="11"/>
      <c r="AX104" s="10"/>
      <c r="AY104" s="7"/>
      <c r="AZ104" s="7">
        <f t="shared" si="84"/>
        <v>0</v>
      </c>
      <c r="BA104" s="11">
        <v>15</v>
      </c>
      <c r="BB104" s="10" t="s">
        <v>53</v>
      </c>
      <c r="BC104" s="11">
        <v>15</v>
      </c>
      <c r="BD104" s="10" t="s">
        <v>53</v>
      </c>
      <c r="BE104" s="11"/>
      <c r="BF104" s="10"/>
      <c r="BG104" s="7">
        <v>2</v>
      </c>
      <c r="BH104" s="11"/>
      <c r="BI104" s="10"/>
      <c r="BJ104" s="11"/>
      <c r="BK104" s="10"/>
      <c r="BL104" s="11"/>
      <c r="BM104" s="10"/>
      <c r="BN104" s="11"/>
      <c r="BO104" s="10"/>
      <c r="BP104" s="7"/>
      <c r="BQ104" s="7">
        <f t="shared" si="85"/>
        <v>2</v>
      </c>
      <c r="BR104" s="11"/>
      <c r="BS104" s="10"/>
      <c r="BT104" s="11"/>
      <c r="BU104" s="10"/>
      <c r="BV104" s="11"/>
      <c r="BW104" s="10"/>
      <c r="BX104" s="7"/>
      <c r="BY104" s="11"/>
      <c r="BZ104" s="10"/>
      <c r="CA104" s="11"/>
      <c r="CB104" s="10"/>
      <c r="CC104" s="11"/>
      <c r="CD104" s="10"/>
      <c r="CE104" s="11"/>
      <c r="CF104" s="10"/>
      <c r="CG104" s="7"/>
      <c r="CH104" s="7">
        <f t="shared" si="86"/>
        <v>0</v>
      </c>
    </row>
    <row r="105" spans="1:86" x14ac:dyDescent="0.25">
      <c r="A105" s="13">
        <v>5</v>
      </c>
      <c r="B105" s="13">
        <v>2</v>
      </c>
      <c r="C105" s="13"/>
      <c r="D105" s="6" t="s">
        <v>182</v>
      </c>
      <c r="E105" s="3" t="s">
        <v>183</v>
      </c>
      <c r="F105" s="6">
        <f t="shared" si="71"/>
        <v>0</v>
      </c>
      <c r="G105" s="6">
        <f t="shared" si="72"/>
        <v>2</v>
      </c>
      <c r="H105" s="6">
        <f t="shared" si="73"/>
        <v>30</v>
      </c>
      <c r="I105" s="6">
        <f t="shared" si="74"/>
        <v>15</v>
      </c>
      <c r="J105" s="6">
        <f t="shared" si="75"/>
        <v>15</v>
      </c>
      <c r="K105" s="6">
        <f t="shared" si="76"/>
        <v>0</v>
      </c>
      <c r="L105" s="6">
        <f t="shared" si="77"/>
        <v>0</v>
      </c>
      <c r="M105" s="6">
        <f t="shared" si="78"/>
        <v>0</v>
      </c>
      <c r="N105" s="6">
        <f t="shared" si="79"/>
        <v>0</v>
      </c>
      <c r="O105" s="6">
        <f t="shared" si="80"/>
        <v>0</v>
      </c>
      <c r="P105" s="7">
        <f t="shared" si="81"/>
        <v>2</v>
      </c>
      <c r="Q105" s="7">
        <f t="shared" si="82"/>
        <v>0</v>
      </c>
      <c r="R105" s="7">
        <v>1.2</v>
      </c>
      <c r="S105" s="11"/>
      <c r="T105" s="10"/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7"/>
      <c r="AI105" s="7">
        <f t="shared" si="83"/>
        <v>0</v>
      </c>
      <c r="AJ105" s="11"/>
      <c r="AK105" s="10"/>
      <c r="AL105" s="11"/>
      <c r="AM105" s="10"/>
      <c r="AN105" s="11"/>
      <c r="AO105" s="10"/>
      <c r="AP105" s="7"/>
      <c r="AQ105" s="11"/>
      <c r="AR105" s="10"/>
      <c r="AS105" s="11"/>
      <c r="AT105" s="10"/>
      <c r="AU105" s="11"/>
      <c r="AV105" s="10"/>
      <c r="AW105" s="11"/>
      <c r="AX105" s="10"/>
      <c r="AY105" s="7"/>
      <c r="AZ105" s="7">
        <f t="shared" si="84"/>
        <v>0</v>
      </c>
      <c r="BA105" s="11">
        <v>15</v>
      </c>
      <c r="BB105" s="10" t="s">
        <v>53</v>
      </c>
      <c r="BC105" s="11">
        <v>15</v>
      </c>
      <c r="BD105" s="10" t="s">
        <v>53</v>
      </c>
      <c r="BE105" s="11"/>
      <c r="BF105" s="10"/>
      <c r="BG105" s="7">
        <v>2</v>
      </c>
      <c r="BH105" s="11"/>
      <c r="BI105" s="10"/>
      <c r="BJ105" s="11"/>
      <c r="BK105" s="10"/>
      <c r="BL105" s="11"/>
      <c r="BM105" s="10"/>
      <c r="BN105" s="11"/>
      <c r="BO105" s="10"/>
      <c r="BP105" s="7"/>
      <c r="BQ105" s="7">
        <f t="shared" si="85"/>
        <v>2</v>
      </c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7"/>
      <c r="CH105" s="7">
        <f t="shared" si="86"/>
        <v>0</v>
      </c>
    </row>
    <row r="106" spans="1:86" x14ac:dyDescent="0.25">
      <c r="A106" s="13">
        <v>5</v>
      </c>
      <c r="B106" s="13">
        <v>2</v>
      </c>
      <c r="C106" s="13"/>
      <c r="D106" s="6" t="s">
        <v>184</v>
      </c>
      <c r="E106" s="3" t="s">
        <v>185</v>
      </c>
      <c r="F106" s="6">
        <f t="shared" si="71"/>
        <v>0</v>
      </c>
      <c r="G106" s="6">
        <f t="shared" si="72"/>
        <v>2</v>
      </c>
      <c r="H106" s="6">
        <f t="shared" si="73"/>
        <v>30</v>
      </c>
      <c r="I106" s="6">
        <f t="shared" si="74"/>
        <v>15</v>
      </c>
      <c r="J106" s="6">
        <f t="shared" si="75"/>
        <v>15</v>
      </c>
      <c r="K106" s="6">
        <f t="shared" si="76"/>
        <v>0</v>
      </c>
      <c r="L106" s="6">
        <f t="shared" si="77"/>
        <v>0</v>
      </c>
      <c r="M106" s="6">
        <f t="shared" si="78"/>
        <v>0</v>
      </c>
      <c r="N106" s="6">
        <f t="shared" si="79"/>
        <v>0</v>
      </c>
      <c r="O106" s="6">
        <f t="shared" si="80"/>
        <v>0</v>
      </c>
      <c r="P106" s="7">
        <f t="shared" si="81"/>
        <v>2</v>
      </c>
      <c r="Q106" s="7">
        <f t="shared" si="82"/>
        <v>0</v>
      </c>
      <c r="R106" s="7">
        <v>1.26</v>
      </c>
      <c r="S106" s="11"/>
      <c r="T106" s="10"/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7"/>
      <c r="AI106" s="7">
        <f t="shared" si="83"/>
        <v>0</v>
      </c>
      <c r="AJ106" s="11"/>
      <c r="AK106" s="10"/>
      <c r="AL106" s="11"/>
      <c r="AM106" s="10"/>
      <c r="AN106" s="11"/>
      <c r="AO106" s="10"/>
      <c r="AP106" s="7"/>
      <c r="AQ106" s="11"/>
      <c r="AR106" s="10"/>
      <c r="AS106" s="11"/>
      <c r="AT106" s="10"/>
      <c r="AU106" s="11"/>
      <c r="AV106" s="10"/>
      <c r="AW106" s="11"/>
      <c r="AX106" s="10"/>
      <c r="AY106" s="7"/>
      <c r="AZ106" s="7">
        <f t="shared" si="84"/>
        <v>0</v>
      </c>
      <c r="BA106" s="11">
        <v>15</v>
      </c>
      <c r="BB106" s="10" t="s">
        <v>53</v>
      </c>
      <c r="BC106" s="11">
        <v>15</v>
      </c>
      <c r="BD106" s="10" t="s">
        <v>53</v>
      </c>
      <c r="BE106" s="11"/>
      <c r="BF106" s="10"/>
      <c r="BG106" s="7">
        <v>2</v>
      </c>
      <c r="BH106" s="11"/>
      <c r="BI106" s="10"/>
      <c r="BJ106" s="11"/>
      <c r="BK106" s="10"/>
      <c r="BL106" s="11"/>
      <c r="BM106" s="10"/>
      <c r="BN106" s="11"/>
      <c r="BO106" s="10"/>
      <c r="BP106" s="7"/>
      <c r="BQ106" s="7">
        <f t="shared" si="85"/>
        <v>2</v>
      </c>
      <c r="BR106" s="11"/>
      <c r="BS106" s="10"/>
      <c r="BT106" s="11"/>
      <c r="BU106" s="10"/>
      <c r="BV106" s="11"/>
      <c r="BW106" s="10"/>
      <c r="BX106" s="7"/>
      <c r="BY106" s="11"/>
      <c r="BZ106" s="10"/>
      <c r="CA106" s="11"/>
      <c r="CB106" s="10"/>
      <c r="CC106" s="11"/>
      <c r="CD106" s="10"/>
      <c r="CE106" s="11"/>
      <c r="CF106" s="10"/>
      <c r="CG106" s="7"/>
      <c r="CH106" s="7">
        <f t="shared" si="86"/>
        <v>0</v>
      </c>
    </row>
    <row r="107" spans="1:86" x14ac:dyDescent="0.25">
      <c r="A107" s="13">
        <v>5</v>
      </c>
      <c r="B107" s="13">
        <v>2</v>
      </c>
      <c r="C107" s="13"/>
      <c r="D107" s="6" t="s">
        <v>186</v>
      </c>
      <c r="E107" s="3" t="s">
        <v>187</v>
      </c>
      <c r="F107" s="6">
        <f t="shared" si="71"/>
        <v>0</v>
      </c>
      <c r="G107" s="6">
        <f t="shared" si="72"/>
        <v>2</v>
      </c>
      <c r="H107" s="6">
        <f t="shared" si="73"/>
        <v>30</v>
      </c>
      <c r="I107" s="6">
        <f t="shared" si="74"/>
        <v>15</v>
      </c>
      <c r="J107" s="6">
        <f t="shared" si="75"/>
        <v>15</v>
      </c>
      <c r="K107" s="6">
        <f t="shared" si="76"/>
        <v>0</v>
      </c>
      <c r="L107" s="6">
        <f t="shared" si="77"/>
        <v>0</v>
      </c>
      <c r="M107" s="6">
        <f t="shared" si="78"/>
        <v>0</v>
      </c>
      <c r="N107" s="6">
        <f t="shared" si="79"/>
        <v>0</v>
      </c>
      <c r="O107" s="6">
        <f t="shared" si="80"/>
        <v>0</v>
      </c>
      <c r="P107" s="7">
        <f t="shared" si="81"/>
        <v>2</v>
      </c>
      <c r="Q107" s="7">
        <f t="shared" si="82"/>
        <v>0</v>
      </c>
      <c r="R107" s="7">
        <v>1.2</v>
      </c>
      <c r="S107" s="11"/>
      <c r="T107" s="10"/>
      <c r="U107" s="11"/>
      <c r="V107" s="10"/>
      <c r="W107" s="11"/>
      <c r="X107" s="10"/>
      <c r="Y107" s="7"/>
      <c r="Z107" s="11"/>
      <c r="AA107" s="10"/>
      <c r="AB107" s="11"/>
      <c r="AC107" s="10"/>
      <c r="AD107" s="11"/>
      <c r="AE107" s="10"/>
      <c r="AF107" s="11"/>
      <c r="AG107" s="10"/>
      <c r="AH107" s="7"/>
      <c r="AI107" s="7">
        <f t="shared" si="83"/>
        <v>0</v>
      </c>
      <c r="AJ107" s="11"/>
      <c r="AK107" s="10"/>
      <c r="AL107" s="11"/>
      <c r="AM107" s="10"/>
      <c r="AN107" s="11"/>
      <c r="AO107" s="10"/>
      <c r="AP107" s="7"/>
      <c r="AQ107" s="11"/>
      <c r="AR107" s="10"/>
      <c r="AS107" s="11"/>
      <c r="AT107" s="10"/>
      <c r="AU107" s="11"/>
      <c r="AV107" s="10"/>
      <c r="AW107" s="11"/>
      <c r="AX107" s="10"/>
      <c r="AY107" s="7"/>
      <c r="AZ107" s="7">
        <f t="shared" si="84"/>
        <v>0</v>
      </c>
      <c r="BA107" s="11">
        <v>15</v>
      </c>
      <c r="BB107" s="10" t="s">
        <v>53</v>
      </c>
      <c r="BC107" s="11">
        <v>15</v>
      </c>
      <c r="BD107" s="10" t="s">
        <v>53</v>
      </c>
      <c r="BE107" s="11"/>
      <c r="BF107" s="10"/>
      <c r="BG107" s="7">
        <v>2</v>
      </c>
      <c r="BH107" s="11"/>
      <c r="BI107" s="10"/>
      <c r="BJ107" s="11"/>
      <c r="BK107" s="10"/>
      <c r="BL107" s="11"/>
      <c r="BM107" s="10"/>
      <c r="BN107" s="11"/>
      <c r="BO107" s="10"/>
      <c r="BP107" s="7"/>
      <c r="BQ107" s="7">
        <f t="shared" si="85"/>
        <v>2</v>
      </c>
      <c r="BR107" s="11"/>
      <c r="BS107" s="10"/>
      <c r="BT107" s="11"/>
      <c r="BU107" s="10"/>
      <c r="BV107" s="11"/>
      <c r="BW107" s="10"/>
      <c r="BX107" s="7"/>
      <c r="BY107" s="11"/>
      <c r="BZ107" s="10"/>
      <c r="CA107" s="11"/>
      <c r="CB107" s="10"/>
      <c r="CC107" s="11"/>
      <c r="CD107" s="10"/>
      <c r="CE107" s="11"/>
      <c r="CF107" s="10"/>
      <c r="CG107" s="7"/>
      <c r="CH107" s="7">
        <f t="shared" si="86"/>
        <v>0</v>
      </c>
    </row>
    <row r="108" spans="1:86" x14ac:dyDescent="0.25">
      <c r="A108" s="13">
        <v>5</v>
      </c>
      <c r="B108" s="13">
        <v>2</v>
      </c>
      <c r="C108" s="13"/>
      <c r="D108" s="6" t="s">
        <v>188</v>
      </c>
      <c r="E108" s="3" t="s">
        <v>189</v>
      </c>
      <c r="F108" s="6">
        <f t="shared" si="71"/>
        <v>0</v>
      </c>
      <c r="G108" s="6">
        <f t="shared" si="72"/>
        <v>2</v>
      </c>
      <c r="H108" s="6">
        <f t="shared" si="73"/>
        <v>30</v>
      </c>
      <c r="I108" s="6">
        <f t="shared" si="74"/>
        <v>15</v>
      </c>
      <c r="J108" s="6">
        <f t="shared" si="75"/>
        <v>15</v>
      </c>
      <c r="K108" s="6">
        <f t="shared" si="76"/>
        <v>0</v>
      </c>
      <c r="L108" s="6">
        <f t="shared" si="77"/>
        <v>0</v>
      </c>
      <c r="M108" s="6">
        <f t="shared" si="78"/>
        <v>0</v>
      </c>
      <c r="N108" s="6">
        <f t="shared" si="79"/>
        <v>0</v>
      </c>
      <c r="O108" s="6">
        <f t="shared" si="80"/>
        <v>0</v>
      </c>
      <c r="P108" s="7">
        <f t="shared" si="81"/>
        <v>2</v>
      </c>
      <c r="Q108" s="7">
        <f t="shared" si="82"/>
        <v>0</v>
      </c>
      <c r="R108" s="7">
        <v>1.2</v>
      </c>
      <c r="S108" s="11"/>
      <c r="T108" s="10"/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7"/>
      <c r="AI108" s="7">
        <f t="shared" si="83"/>
        <v>0</v>
      </c>
      <c r="AJ108" s="11"/>
      <c r="AK108" s="10"/>
      <c r="AL108" s="11"/>
      <c r="AM108" s="10"/>
      <c r="AN108" s="11"/>
      <c r="AO108" s="10"/>
      <c r="AP108" s="7"/>
      <c r="AQ108" s="11"/>
      <c r="AR108" s="10"/>
      <c r="AS108" s="11"/>
      <c r="AT108" s="10"/>
      <c r="AU108" s="11"/>
      <c r="AV108" s="10"/>
      <c r="AW108" s="11"/>
      <c r="AX108" s="10"/>
      <c r="AY108" s="7"/>
      <c r="AZ108" s="7">
        <f t="shared" si="84"/>
        <v>0</v>
      </c>
      <c r="BA108" s="11">
        <v>15</v>
      </c>
      <c r="BB108" s="10" t="s">
        <v>53</v>
      </c>
      <c r="BC108" s="11">
        <v>15</v>
      </c>
      <c r="BD108" s="10" t="s">
        <v>53</v>
      </c>
      <c r="BE108" s="11"/>
      <c r="BF108" s="10"/>
      <c r="BG108" s="7">
        <v>2</v>
      </c>
      <c r="BH108" s="11"/>
      <c r="BI108" s="10"/>
      <c r="BJ108" s="11"/>
      <c r="BK108" s="10"/>
      <c r="BL108" s="11"/>
      <c r="BM108" s="10"/>
      <c r="BN108" s="11"/>
      <c r="BO108" s="10"/>
      <c r="BP108" s="7"/>
      <c r="BQ108" s="7">
        <f t="shared" si="85"/>
        <v>2</v>
      </c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7"/>
      <c r="CH108" s="7">
        <f t="shared" si="86"/>
        <v>0</v>
      </c>
    </row>
    <row r="109" spans="1:86" x14ac:dyDescent="0.25">
      <c r="A109" s="13">
        <v>5</v>
      </c>
      <c r="B109" s="13">
        <v>2</v>
      </c>
      <c r="C109" s="13"/>
      <c r="D109" s="6" t="s">
        <v>190</v>
      </c>
      <c r="E109" s="3" t="s">
        <v>191</v>
      </c>
      <c r="F109" s="6">
        <f t="shared" si="71"/>
        <v>0</v>
      </c>
      <c r="G109" s="6">
        <f t="shared" si="72"/>
        <v>2</v>
      </c>
      <c r="H109" s="6">
        <f t="shared" si="73"/>
        <v>30</v>
      </c>
      <c r="I109" s="6">
        <f t="shared" si="74"/>
        <v>15</v>
      </c>
      <c r="J109" s="6">
        <f t="shared" si="75"/>
        <v>15</v>
      </c>
      <c r="K109" s="6">
        <f t="shared" si="76"/>
        <v>0</v>
      </c>
      <c r="L109" s="6">
        <f t="shared" si="77"/>
        <v>0</v>
      </c>
      <c r="M109" s="6">
        <f t="shared" si="78"/>
        <v>0</v>
      </c>
      <c r="N109" s="6">
        <f t="shared" si="79"/>
        <v>0</v>
      </c>
      <c r="O109" s="6">
        <f t="shared" si="80"/>
        <v>0</v>
      </c>
      <c r="P109" s="7">
        <f t="shared" si="81"/>
        <v>2</v>
      </c>
      <c r="Q109" s="7">
        <f t="shared" si="82"/>
        <v>0</v>
      </c>
      <c r="R109" s="7">
        <v>1.17</v>
      </c>
      <c r="S109" s="11"/>
      <c r="T109" s="10"/>
      <c r="U109" s="11"/>
      <c r="V109" s="10"/>
      <c r="W109" s="11"/>
      <c r="X109" s="10"/>
      <c r="Y109" s="7"/>
      <c r="Z109" s="11"/>
      <c r="AA109" s="10"/>
      <c r="AB109" s="11"/>
      <c r="AC109" s="10"/>
      <c r="AD109" s="11"/>
      <c r="AE109" s="10"/>
      <c r="AF109" s="11"/>
      <c r="AG109" s="10"/>
      <c r="AH109" s="7"/>
      <c r="AI109" s="7">
        <f t="shared" si="83"/>
        <v>0</v>
      </c>
      <c r="AJ109" s="11"/>
      <c r="AK109" s="10"/>
      <c r="AL109" s="11"/>
      <c r="AM109" s="10"/>
      <c r="AN109" s="11"/>
      <c r="AO109" s="10"/>
      <c r="AP109" s="7"/>
      <c r="AQ109" s="11"/>
      <c r="AR109" s="10"/>
      <c r="AS109" s="11"/>
      <c r="AT109" s="10"/>
      <c r="AU109" s="11"/>
      <c r="AV109" s="10"/>
      <c r="AW109" s="11"/>
      <c r="AX109" s="10"/>
      <c r="AY109" s="7"/>
      <c r="AZ109" s="7">
        <f t="shared" si="84"/>
        <v>0</v>
      </c>
      <c r="BA109" s="11">
        <v>15</v>
      </c>
      <c r="BB109" s="10" t="s">
        <v>53</v>
      </c>
      <c r="BC109" s="11">
        <v>15</v>
      </c>
      <c r="BD109" s="10" t="s">
        <v>53</v>
      </c>
      <c r="BE109" s="11"/>
      <c r="BF109" s="10"/>
      <c r="BG109" s="7">
        <v>2</v>
      </c>
      <c r="BH109" s="11"/>
      <c r="BI109" s="10"/>
      <c r="BJ109" s="11"/>
      <c r="BK109" s="10"/>
      <c r="BL109" s="11"/>
      <c r="BM109" s="10"/>
      <c r="BN109" s="11"/>
      <c r="BO109" s="10"/>
      <c r="BP109" s="7"/>
      <c r="BQ109" s="7">
        <f t="shared" si="85"/>
        <v>2</v>
      </c>
      <c r="BR109" s="11"/>
      <c r="BS109" s="10"/>
      <c r="BT109" s="11"/>
      <c r="BU109" s="10"/>
      <c r="BV109" s="11"/>
      <c r="BW109" s="10"/>
      <c r="BX109" s="7"/>
      <c r="BY109" s="11"/>
      <c r="BZ109" s="10"/>
      <c r="CA109" s="11"/>
      <c r="CB109" s="10"/>
      <c r="CC109" s="11"/>
      <c r="CD109" s="10"/>
      <c r="CE109" s="11"/>
      <c r="CF109" s="10"/>
      <c r="CG109" s="7"/>
      <c r="CH109" s="7">
        <f t="shared" si="86"/>
        <v>0</v>
      </c>
    </row>
    <row r="110" spans="1:86" x14ac:dyDescent="0.25">
      <c r="A110" s="13">
        <v>6</v>
      </c>
      <c r="B110" s="13">
        <v>1</v>
      </c>
      <c r="C110" s="13"/>
      <c r="D110" s="6" t="s">
        <v>192</v>
      </c>
      <c r="E110" s="3" t="s">
        <v>193</v>
      </c>
      <c r="F110" s="6">
        <f t="shared" si="71"/>
        <v>0</v>
      </c>
      <c r="G110" s="6">
        <f t="shared" si="72"/>
        <v>2</v>
      </c>
      <c r="H110" s="6">
        <f t="shared" si="73"/>
        <v>30</v>
      </c>
      <c r="I110" s="6">
        <f t="shared" si="74"/>
        <v>15</v>
      </c>
      <c r="J110" s="6">
        <f t="shared" si="75"/>
        <v>15</v>
      </c>
      <c r="K110" s="6">
        <f t="shared" si="76"/>
        <v>0</v>
      </c>
      <c r="L110" s="6">
        <f t="shared" si="77"/>
        <v>0</v>
      </c>
      <c r="M110" s="6">
        <f t="shared" si="78"/>
        <v>0</v>
      </c>
      <c r="N110" s="6">
        <f t="shared" si="79"/>
        <v>0</v>
      </c>
      <c r="O110" s="6">
        <f t="shared" si="80"/>
        <v>0</v>
      </c>
      <c r="P110" s="7">
        <f t="shared" si="81"/>
        <v>2</v>
      </c>
      <c r="Q110" s="7">
        <f t="shared" si="82"/>
        <v>0</v>
      </c>
      <c r="R110" s="7">
        <v>1.2</v>
      </c>
      <c r="S110" s="11"/>
      <c r="T110" s="10"/>
      <c r="U110" s="11"/>
      <c r="V110" s="10"/>
      <c r="W110" s="11"/>
      <c r="X110" s="10"/>
      <c r="Y110" s="7"/>
      <c r="Z110" s="11"/>
      <c r="AA110" s="10"/>
      <c r="AB110" s="11"/>
      <c r="AC110" s="10"/>
      <c r="AD110" s="11"/>
      <c r="AE110" s="10"/>
      <c r="AF110" s="11"/>
      <c r="AG110" s="10"/>
      <c r="AH110" s="7"/>
      <c r="AI110" s="7">
        <f t="shared" si="83"/>
        <v>0</v>
      </c>
      <c r="AJ110" s="11"/>
      <c r="AK110" s="10"/>
      <c r="AL110" s="11"/>
      <c r="AM110" s="10"/>
      <c r="AN110" s="11"/>
      <c r="AO110" s="10"/>
      <c r="AP110" s="7"/>
      <c r="AQ110" s="11"/>
      <c r="AR110" s="10"/>
      <c r="AS110" s="11"/>
      <c r="AT110" s="10"/>
      <c r="AU110" s="11"/>
      <c r="AV110" s="10"/>
      <c r="AW110" s="11"/>
      <c r="AX110" s="10"/>
      <c r="AY110" s="7"/>
      <c r="AZ110" s="7">
        <f t="shared" si="84"/>
        <v>0</v>
      </c>
      <c r="BA110" s="11">
        <v>15</v>
      </c>
      <c r="BB110" s="10" t="s">
        <v>53</v>
      </c>
      <c r="BC110" s="11">
        <v>15</v>
      </c>
      <c r="BD110" s="10" t="s">
        <v>53</v>
      </c>
      <c r="BE110" s="11"/>
      <c r="BF110" s="10"/>
      <c r="BG110" s="7">
        <v>2</v>
      </c>
      <c r="BH110" s="11"/>
      <c r="BI110" s="10"/>
      <c r="BJ110" s="11"/>
      <c r="BK110" s="10"/>
      <c r="BL110" s="11"/>
      <c r="BM110" s="10"/>
      <c r="BN110" s="11"/>
      <c r="BO110" s="10"/>
      <c r="BP110" s="7"/>
      <c r="BQ110" s="7">
        <f t="shared" si="85"/>
        <v>2</v>
      </c>
      <c r="BR110" s="11"/>
      <c r="BS110" s="10"/>
      <c r="BT110" s="11"/>
      <c r="BU110" s="10"/>
      <c r="BV110" s="11"/>
      <c r="BW110" s="10"/>
      <c r="BX110" s="7"/>
      <c r="BY110" s="11"/>
      <c r="BZ110" s="10"/>
      <c r="CA110" s="11"/>
      <c r="CB110" s="10"/>
      <c r="CC110" s="11"/>
      <c r="CD110" s="10"/>
      <c r="CE110" s="11"/>
      <c r="CF110" s="10"/>
      <c r="CG110" s="7"/>
      <c r="CH110" s="7">
        <f t="shared" si="86"/>
        <v>0</v>
      </c>
    </row>
    <row r="111" spans="1:86" x14ac:dyDescent="0.25">
      <c r="A111" s="13">
        <v>6</v>
      </c>
      <c r="B111" s="13">
        <v>1</v>
      </c>
      <c r="C111" s="13"/>
      <c r="D111" s="6" t="s">
        <v>194</v>
      </c>
      <c r="E111" s="3" t="s">
        <v>195</v>
      </c>
      <c r="F111" s="6">
        <f t="shared" si="71"/>
        <v>0</v>
      </c>
      <c r="G111" s="6">
        <f t="shared" si="72"/>
        <v>2</v>
      </c>
      <c r="H111" s="6">
        <f t="shared" si="73"/>
        <v>30</v>
      </c>
      <c r="I111" s="6">
        <f t="shared" si="74"/>
        <v>15</v>
      </c>
      <c r="J111" s="6">
        <f t="shared" si="75"/>
        <v>15</v>
      </c>
      <c r="K111" s="6">
        <f t="shared" si="76"/>
        <v>0</v>
      </c>
      <c r="L111" s="6">
        <f t="shared" si="77"/>
        <v>0</v>
      </c>
      <c r="M111" s="6">
        <f t="shared" si="78"/>
        <v>0</v>
      </c>
      <c r="N111" s="6">
        <f t="shared" si="79"/>
        <v>0</v>
      </c>
      <c r="O111" s="6">
        <f t="shared" si="80"/>
        <v>0</v>
      </c>
      <c r="P111" s="7">
        <f t="shared" si="81"/>
        <v>2</v>
      </c>
      <c r="Q111" s="7">
        <f t="shared" si="82"/>
        <v>0</v>
      </c>
      <c r="R111" s="7">
        <v>1.2</v>
      </c>
      <c r="S111" s="11"/>
      <c r="T111" s="10"/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7"/>
      <c r="AI111" s="7">
        <f t="shared" si="83"/>
        <v>0</v>
      </c>
      <c r="AJ111" s="11"/>
      <c r="AK111" s="10"/>
      <c r="AL111" s="11"/>
      <c r="AM111" s="10"/>
      <c r="AN111" s="11"/>
      <c r="AO111" s="10"/>
      <c r="AP111" s="7"/>
      <c r="AQ111" s="11"/>
      <c r="AR111" s="10"/>
      <c r="AS111" s="11"/>
      <c r="AT111" s="10"/>
      <c r="AU111" s="11"/>
      <c r="AV111" s="10"/>
      <c r="AW111" s="11"/>
      <c r="AX111" s="10"/>
      <c r="AY111" s="7"/>
      <c r="AZ111" s="7">
        <f t="shared" si="84"/>
        <v>0</v>
      </c>
      <c r="BA111" s="11">
        <v>15</v>
      </c>
      <c r="BB111" s="10" t="s">
        <v>53</v>
      </c>
      <c r="BC111" s="11">
        <v>15</v>
      </c>
      <c r="BD111" s="10" t="s">
        <v>53</v>
      </c>
      <c r="BE111" s="11"/>
      <c r="BF111" s="10"/>
      <c r="BG111" s="7">
        <v>2</v>
      </c>
      <c r="BH111" s="11"/>
      <c r="BI111" s="10"/>
      <c r="BJ111" s="11"/>
      <c r="BK111" s="10"/>
      <c r="BL111" s="11"/>
      <c r="BM111" s="10"/>
      <c r="BN111" s="11"/>
      <c r="BO111" s="10"/>
      <c r="BP111" s="7"/>
      <c r="BQ111" s="7">
        <f t="shared" si="85"/>
        <v>2</v>
      </c>
      <c r="BR111" s="11"/>
      <c r="BS111" s="10"/>
      <c r="BT111" s="11"/>
      <c r="BU111" s="10"/>
      <c r="BV111" s="11"/>
      <c r="BW111" s="10"/>
      <c r="BX111" s="7"/>
      <c r="BY111" s="11"/>
      <c r="BZ111" s="10"/>
      <c r="CA111" s="11"/>
      <c r="CB111" s="10"/>
      <c r="CC111" s="11"/>
      <c r="CD111" s="10"/>
      <c r="CE111" s="11"/>
      <c r="CF111" s="10"/>
      <c r="CG111" s="7"/>
      <c r="CH111" s="7">
        <f t="shared" si="86"/>
        <v>0</v>
      </c>
    </row>
    <row r="112" spans="1:86" x14ac:dyDescent="0.25">
      <c r="A112" s="13">
        <v>6</v>
      </c>
      <c r="B112" s="13">
        <v>1</v>
      </c>
      <c r="C112" s="13"/>
      <c r="D112" s="6" t="s">
        <v>196</v>
      </c>
      <c r="E112" s="3" t="s">
        <v>197</v>
      </c>
      <c r="F112" s="6">
        <f t="shared" si="71"/>
        <v>0</v>
      </c>
      <c r="G112" s="6">
        <f t="shared" si="72"/>
        <v>2</v>
      </c>
      <c r="H112" s="6">
        <f t="shared" si="73"/>
        <v>30</v>
      </c>
      <c r="I112" s="6">
        <f t="shared" si="74"/>
        <v>15</v>
      </c>
      <c r="J112" s="6">
        <f t="shared" si="75"/>
        <v>15</v>
      </c>
      <c r="K112" s="6">
        <f t="shared" si="76"/>
        <v>0</v>
      </c>
      <c r="L112" s="6">
        <f t="shared" si="77"/>
        <v>0</v>
      </c>
      <c r="M112" s="6">
        <f t="shared" si="78"/>
        <v>0</v>
      </c>
      <c r="N112" s="6">
        <f t="shared" si="79"/>
        <v>0</v>
      </c>
      <c r="O112" s="6">
        <f t="shared" si="80"/>
        <v>0</v>
      </c>
      <c r="P112" s="7">
        <f t="shared" si="81"/>
        <v>2</v>
      </c>
      <c r="Q112" s="7">
        <f t="shared" si="82"/>
        <v>0</v>
      </c>
      <c r="R112" s="7">
        <v>0.6</v>
      </c>
      <c r="S112" s="11"/>
      <c r="T112" s="10"/>
      <c r="U112" s="11"/>
      <c r="V112" s="10"/>
      <c r="W112" s="11"/>
      <c r="X112" s="10"/>
      <c r="Y112" s="7"/>
      <c r="Z112" s="11"/>
      <c r="AA112" s="10"/>
      <c r="AB112" s="11"/>
      <c r="AC112" s="10"/>
      <c r="AD112" s="11"/>
      <c r="AE112" s="10"/>
      <c r="AF112" s="11"/>
      <c r="AG112" s="10"/>
      <c r="AH112" s="7"/>
      <c r="AI112" s="7">
        <f t="shared" si="83"/>
        <v>0</v>
      </c>
      <c r="AJ112" s="11"/>
      <c r="AK112" s="10"/>
      <c r="AL112" s="11"/>
      <c r="AM112" s="10"/>
      <c r="AN112" s="11"/>
      <c r="AO112" s="10"/>
      <c r="AP112" s="7"/>
      <c r="AQ112" s="11"/>
      <c r="AR112" s="10"/>
      <c r="AS112" s="11"/>
      <c r="AT112" s="10"/>
      <c r="AU112" s="11"/>
      <c r="AV112" s="10"/>
      <c r="AW112" s="11"/>
      <c r="AX112" s="10"/>
      <c r="AY112" s="7"/>
      <c r="AZ112" s="7">
        <f t="shared" si="84"/>
        <v>0</v>
      </c>
      <c r="BA112" s="11">
        <v>15</v>
      </c>
      <c r="BB112" s="10" t="s">
        <v>53</v>
      </c>
      <c r="BC112" s="11">
        <v>15</v>
      </c>
      <c r="BD112" s="10" t="s">
        <v>53</v>
      </c>
      <c r="BE112" s="11"/>
      <c r="BF112" s="10"/>
      <c r="BG112" s="7">
        <v>2</v>
      </c>
      <c r="BH112" s="11"/>
      <c r="BI112" s="10"/>
      <c r="BJ112" s="11"/>
      <c r="BK112" s="10"/>
      <c r="BL112" s="11"/>
      <c r="BM112" s="10"/>
      <c r="BN112" s="11"/>
      <c r="BO112" s="10"/>
      <c r="BP112" s="7"/>
      <c r="BQ112" s="7">
        <f t="shared" si="85"/>
        <v>2</v>
      </c>
      <c r="BR112" s="11"/>
      <c r="BS112" s="10"/>
      <c r="BT112" s="11"/>
      <c r="BU112" s="10"/>
      <c r="BV112" s="11"/>
      <c r="BW112" s="10"/>
      <c r="BX112" s="7"/>
      <c r="BY112" s="11"/>
      <c r="BZ112" s="10"/>
      <c r="CA112" s="11"/>
      <c r="CB112" s="10"/>
      <c r="CC112" s="11"/>
      <c r="CD112" s="10"/>
      <c r="CE112" s="11"/>
      <c r="CF112" s="10"/>
      <c r="CG112" s="7"/>
      <c r="CH112" s="7">
        <f t="shared" si="86"/>
        <v>0</v>
      </c>
    </row>
    <row r="113" spans="1:86" x14ac:dyDescent="0.25">
      <c r="A113" s="13">
        <v>6</v>
      </c>
      <c r="B113" s="13">
        <v>1</v>
      </c>
      <c r="C113" s="13"/>
      <c r="D113" s="6" t="s">
        <v>198</v>
      </c>
      <c r="E113" s="3" t="s">
        <v>199</v>
      </c>
      <c r="F113" s="6">
        <f t="shared" si="71"/>
        <v>0</v>
      </c>
      <c r="G113" s="6">
        <f t="shared" si="72"/>
        <v>2</v>
      </c>
      <c r="H113" s="6">
        <f t="shared" si="73"/>
        <v>30</v>
      </c>
      <c r="I113" s="6">
        <f t="shared" si="74"/>
        <v>15</v>
      </c>
      <c r="J113" s="6">
        <f t="shared" si="75"/>
        <v>15</v>
      </c>
      <c r="K113" s="6">
        <f t="shared" si="76"/>
        <v>0</v>
      </c>
      <c r="L113" s="6">
        <f t="shared" si="77"/>
        <v>0</v>
      </c>
      <c r="M113" s="6">
        <f t="shared" si="78"/>
        <v>0</v>
      </c>
      <c r="N113" s="6">
        <f t="shared" si="79"/>
        <v>0</v>
      </c>
      <c r="O113" s="6">
        <f t="shared" si="80"/>
        <v>0</v>
      </c>
      <c r="P113" s="7">
        <f t="shared" si="81"/>
        <v>2</v>
      </c>
      <c r="Q113" s="7">
        <f t="shared" si="82"/>
        <v>0</v>
      </c>
      <c r="R113" s="7">
        <v>1.2</v>
      </c>
      <c r="S113" s="11"/>
      <c r="T113" s="10"/>
      <c r="U113" s="11"/>
      <c r="V113" s="10"/>
      <c r="W113" s="11"/>
      <c r="X113" s="10"/>
      <c r="Y113" s="7"/>
      <c r="Z113" s="11"/>
      <c r="AA113" s="10"/>
      <c r="AB113" s="11"/>
      <c r="AC113" s="10"/>
      <c r="AD113" s="11"/>
      <c r="AE113" s="10"/>
      <c r="AF113" s="11"/>
      <c r="AG113" s="10"/>
      <c r="AH113" s="7"/>
      <c r="AI113" s="7">
        <f t="shared" si="83"/>
        <v>0</v>
      </c>
      <c r="AJ113" s="11"/>
      <c r="AK113" s="10"/>
      <c r="AL113" s="11"/>
      <c r="AM113" s="10"/>
      <c r="AN113" s="11"/>
      <c r="AO113" s="10"/>
      <c r="AP113" s="7"/>
      <c r="AQ113" s="11"/>
      <c r="AR113" s="10"/>
      <c r="AS113" s="11"/>
      <c r="AT113" s="10"/>
      <c r="AU113" s="11"/>
      <c r="AV113" s="10"/>
      <c r="AW113" s="11"/>
      <c r="AX113" s="10"/>
      <c r="AY113" s="7"/>
      <c r="AZ113" s="7">
        <f t="shared" si="84"/>
        <v>0</v>
      </c>
      <c r="BA113" s="11">
        <v>15</v>
      </c>
      <c r="BB113" s="10" t="s">
        <v>53</v>
      </c>
      <c r="BC113" s="11">
        <v>15</v>
      </c>
      <c r="BD113" s="10" t="s">
        <v>53</v>
      </c>
      <c r="BE113" s="11"/>
      <c r="BF113" s="10"/>
      <c r="BG113" s="7">
        <v>2</v>
      </c>
      <c r="BH113" s="11"/>
      <c r="BI113" s="10"/>
      <c r="BJ113" s="11"/>
      <c r="BK113" s="10"/>
      <c r="BL113" s="11"/>
      <c r="BM113" s="10"/>
      <c r="BN113" s="11"/>
      <c r="BO113" s="10"/>
      <c r="BP113" s="7"/>
      <c r="BQ113" s="7">
        <f t="shared" si="85"/>
        <v>2</v>
      </c>
      <c r="BR113" s="11"/>
      <c r="BS113" s="10"/>
      <c r="BT113" s="11"/>
      <c r="BU113" s="10"/>
      <c r="BV113" s="11"/>
      <c r="BW113" s="10"/>
      <c r="BX113" s="7"/>
      <c r="BY113" s="11"/>
      <c r="BZ113" s="10"/>
      <c r="CA113" s="11"/>
      <c r="CB113" s="10"/>
      <c r="CC113" s="11"/>
      <c r="CD113" s="10"/>
      <c r="CE113" s="11"/>
      <c r="CF113" s="10"/>
      <c r="CG113" s="7"/>
      <c r="CH113" s="7">
        <f t="shared" si="86"/>
        <v>0</v>
      </c>
    </row>
    <row r="114" spans="1:86" x14ac:dyDescent="0.25">
      <c r="A114" s="13">
        <v>7</v>
      </c>
      <c r="B114" s="13">
        <v>1</v>
      </c>
      <c r="C114" s="13"/>
      <c r="D114" s="6" t="s">
        <v>200</v>
      </c>
      <c r="E114" s="3" t="s">
        <v>201</v>
      </c>
      <c r="F114" s="6">
        <f t="shared" si="71"/>
        <v>0</v>
      </c>
      <c r="G114" s="6">
        <f t="shared" si="72"/>
        <v>2</v>
      </c>
      <c r="H114" s="6">
        <f t="shared" si="73"/>
        <v>30</v>
      </c>
      <c r="I114" s="6">
        <f t="shared" si="74"/>
        <v>15</v>
      </c>
      <c r="J114" s="6">
        <f t="shared" si="75"/>
        <v>0</v>
      </c>
      <c r="K114" s="6">
        <f t="shared" si="76"/>
        <v>0</v>
      </c>
      <c r="L114" s="6">
        <f t="shared" si="77"/>
        <v>15</v>
      </c>
      <c r="M114" s="6">
        <f t="shared" si="78"/>
        <v>0</v>
      </c>
      <c r="N114" s="6">
        <f t="shared" si="79"/>
        <v>0</v>
      </c>
      <c r="O114" s="6">
        <f t="shared" si="80"/>
        <v>0</v>
      </c>
      <c r="P114" s="7">
        <f t="shared" si="81"/>
        <v>2</v>
      </c>
      <c r="Q114" s="7">
        <f t="shared" si="82"/>
        <v>1</v>
      </c>
      <c r="R114" s="7">
        <v>1.2</v>
      </c>
      <c r="S114" s="11"/>
      <c r="T114" s="10"/>
      <c r="U114" s="11"/>
      <c r="V114" s="10"/>
      <c r="W114" s="11"/>
      <c r="X114" s="10"/>
      <c r="Y114" s="7"/>
      <c r="Z114" s="11"/>
      <c r="AA114" s="10"/>
      <c r="AB114" s="11"/>
      <c r="AC114" s="10"/>
      <c r="AD114" s="11"/>
      <c r="AE114" s="10"/>
      <c r="AF114" s="11"/>
      <c r="AG114" s="10"/>
      <c r="AH114" s="7"/>
      <c r="AI114" s="7">
        <f t="shared" si="83"/>
        <v>0</v>
      </c>
      <c r="AJ114" s="11"/>
      <c r="AK114" s="10"/>
      <c r="AL114" s="11"/>
      <c r="AM114" s="10"/>
      <c r="AN114" s="11"/>
      <c r="AO114" s="10"/>
      <c r="AP114" s="7"/>
      <c r="AQ114" s="11"/>
      <c r="AR114" s="10"/>
      <c r="AS114" s="11"/>
      <c r="AT114" s="10"/>
      <c r="AU114" s="11"/>
      <c r="AV114" s="10"/>
      <c r="AW114" s="11"/>
      <c r="AX114" s="10"/>
      <c r="AY114" s="7"/>
      <c r="AZ114" s="7">
        <f t="shared" si="84"/>
        <v>0</v>
      </c>
      <c r="BA114" s="11">
        <v>15</v>
      </c>
      <c r="BB114" s="10" t="s">
        <v>53</v>
      </c>
      <c r="BC114" s="11"/>
      <c r="BD114" s="10"/>
      <c r="BE114" s="11"/>
      <c r="BF114" s="10"/>
      <c r="BG114" s="7">
        <v>1</v>
      </c>
      <c r="BH114" s="11">
        <v>15</v>
      </c>
      <c r="BI114" s="10" t="s">
        <v>53</v>
      </c>
      <c r="BJ114" s="11"/>
      <c r="BK114" s="10"/>
      <c r="BL114" s="11"/>
      <c r="BM114" s="10"/>
      <c r="BN114" s="11"/>
      <c r="BO114" s="10"/>
      <c r="BP114" s="7">
        <v>1</v>
      </c>
      <c r="BQ114" s="7">
        <f t="shared" si="85"/>
        <v>2</v>
      </c>
      <c r="BR114" s="11"/>
      <c r="BS114" s="10"/>
      <c r="BT114" s="11"/>
      <c r="BU114" s="10"/>
      <c r="BV114" s="11"/>
      <c r="BW114" s="10"/>
      <c r="BX114" s="7"/>
      <c r="BY114" s="11"/>
      <c r="BZ114" s="10"/>
      <c r="CA114" s="11"/>
      <c r="CB114" s="10"/>
      <c r="CC114" s="11"/>
      <c r="CD114" s="10"/>
      <c r="CE114" s="11"/>
      <c r="CF114" s="10"/>
      <c r="CG114" s="7"/>
      <c r="CH114" s="7">
        <f t="shared" si="86"/>
        <v>0</v>
      </c>
    </row>
    <row r="115" spans="1:86" x14ac:dyDescent="0.25">
      <c r="A115" s="13">
        <v>7</v>
      </c>
      <c r="B115" s="13">
        <v>1</v>
      </c>
      <c r="C115" s="13"/>
      <c r="D115" s="6" t="s">
        <v>202</v>
      </c>
      <c r="E115" s="3" t="s">
        <v>203</v>
      </c>
      <c r="F115" s="6">
        <f t="shared" si="71"/>
        <v>0</v>
      </c>
      <c r="G115" s="6">
        <f t="shared" si="72"/>
        <v>2</v>
      </c>
      <c r="H115" s="6">
        <f t="shared" si="73"/>
        <v>30</v>
      </c>
      <c r="I115" s="6">
        <f t="shared" si="74"/>
        <v>15</v>
      </c>
      <c r="J115" s="6">
        <f t="shared" si="75"/>
        <v>0</v>
      </c>
      <c r="K115" s="6">
        <f t="shared" si="76"/>
        <v>0</v>
      </c>
      <c r="L115" s="6">
        <f t="shared" si="77"/>
        <v>15</v>
      </c>
      <c r="M115" s="6">
        <f t="shared" si="78"/>
        <v>0</v>
      </c>
      <c r="N115" s="6">
        <f t="shared" si="79"/>
        <v>0</v>
      </c>
      <c r="O115" s="6">
        <f t="shared" si="80"/>
        <v>0</v>
      </c>
      <c r="P115" s="7">
        <f t="shared" si="81"/>
        <v>2</v>
      </c>
      <c r="Q115" s="7">
        <f t="shared" si="82"/>
        <v>1</v>
      </c>
      <c r="R115" s="7">
        <v>1.2</v>
      </c>
      <c r="S115" s="11"/>
      <c r="T115" s="10"/>
      <c r="U115" s="11"/>
      <c r="V115" s="10"/>
      <c r="W115" s="11"/>
      <c r="X115" s="10"/>
      <c r="Y115" s="7"/>
      <c r="Z115" s="11"/>
      <c r="AA115" s="10"/>
      <c r="AB115" s="11"/>
      <c r="AC115" s="10"/>
      <c r="AD115" s="11"/>
      <c r="AE115" s="10"/>
      <c r="AF115" s="11"/>
      <c r="AG115" s="10"/>
      <c r="AH115" s="7"/>
      <c r="AI115" s="7">
        <f t="shared" si="83"/>
        <v>0</v>
      </c>
      <c r="AJ115" s="11"/>
      <c r="AK115" s="10"/>
      <c r="AL115" s="11"/>
      <c r="AM115" s="10"/>
      <c r="AN115" s="11"/>
      <c r="AO115" s="10"/>
      <c r="AP115" s="7"/>
      <c r="AQ115" s="11"/>
      <c r="AR115" s="10"/>
      <c r="AS115" s="11"/>
      <c r="AT115" s="10"/>
      <c r="AU115" s="11"/>
      <c r="AV115" s="10"/>
      <c r="AW115" s="11"/>
      <c r="AX115" s="10"/>
      <c r="AY115" s="7"/>
      <c r="AZ115" s="7">
        <f t="shared" si="84"/>
        <v>0</v>
      </c>
      <c r="BA115" s="11">
        <v>15</v>
      </c>
      <c r="BB115" s="10" t="s">
        <v>53</v>
      </c>
      <c r="BC115" s="11"/>
      <c r="BD115" s="10"/>
      <c r="BE115" s="11"/>
      <c r="BF115" s="10"/>
      <c r="BG115" s="7">
        <v>1</v>
      </c>
      <c r="BH115" s="11">
        <v>15</v>
      </c>
      <c r="BI115" s="10" t="s">
        <v>53</v>
      </c>
      <c r="BJ115" s="11"/>
      <c r="BK115" s="10"/>
      <c r="BL115" s="11"/>
      <c r="BM115" s="10"/>
      <c r="BN115" s="11"/>
      <c r="BO115" s="10"/>
      <c r="BP115" s="7">
        <v>1</v>
      </c>
      <c r="BQ115" s="7">
        <f t="shared" si="85"/>
        <v>2</v>
      </c>
      <c r="BR115" s="11"/>
      <c r="BS115" s="10"/>
      <c r="BT115" s="11"/>
      <c r="BU115" s="10"/>
      <c r="BV115" s="11"/>
      <c r="BW115" s="10"/>
      <c r="BX115" s="7"/>
      <c r="BY115" s="11"/>
      <c r="BZ115" s="10"/>
      <c r="CA115" s="11"/>
      <c r="CB115" s="10"/>
      <c r="CC115" s="11"/>
      <c r="CD115" s="10"/>
      <c r="CE115" s="11"/>
      <c r="CF115" s="10"/>
      <c r="CG115" s="7"/>
      <c r="CH115" s="7">
        <f t="shared" si="86"/>
        <v>0</v>
      </c>
    </row>
    <row r="116" spans="1:86" x14ac:dyDescent="0.25">
      <c r="A116" s="13">
        <v>7</v>
      </c>
      <c r="B116" s="13">
        <v>1</v>
      </c>
      <c r="C116" s="13"/>
      <c r="D116" s="6" t="s">
        <v>204</v>
      </c>
      <c r="E116" s="3" t="s">
        <v>205</v>
      </c>
      <c r="F116" s="6">
        <f t="shared" si="71"/>
        <v>0</v>
      </c>
      <c r="G116" s="6">
        <f t="shared" si="72"/>
        <v>2</v>
      </c>
      <c r="H116" s="6">
        <f t="shared" si="73"/>
        <v>30</v>
      </c>
      <c r="I116" s="6">
        <f t="shared" si="74"/>
        <v>15</v>
      </c>
      <c r="J116" s="6">
        <f t="shared" si="75"/>
        <v>0</v>
      </c>
      <c r="K116" s="6">
        <f t="shared" si="76"/>
        <v>0</v>
      </c>
      <c r="L116" s="6">
        <f t="shared" si="77"/>
        <v>15</v>
      </c>
      <c r="M116" s="6">
        <f t="shared" si="78"/>
        <v>0</v>
      </c>
      <c r="N116" s="6">
        <f t="shared" si="79"/>
        <v>0</v>
      </c>
      <c r="O116" s="6">
        <f t="shared" si="80"/>
        <v>0</v>
      </c>
      <c r="P116" s="7">
        <f t="shared" si="81"/>
        <v>2</v>
      </c>
      <c r="Q116" s="7">
        <f t="shared" si="82"/>
        <v>1</v>
      </c>
      <c r="R116" s="7">
        <v>1.2</v>
      </c>
      <c r="S116" s="11"/>
      <c r="T116" s="10"/>
      <c r="U116" s="11"/>
      <c r="V116" s="10"/>
      <c r="W116" s="11"/>
      <c r="X116" s="10"/>
      <c r="Y116" s="7"/>
      <c r="Z116" s="11"/>
      <c r="AA116" s="10"/>
      <c r="AB116" s="11"/>
      <c r="AC116" s="10"/>
      <c r="AD116" s="11"/>
      <c r="AE116" s="10"/>
      <c r="AF116" s="11"/>
      <c r="AG116" s="10"/>
      <c r="AH116" s="7"/>
      <c r="AI116" s="7">
        <f t="shared" si="83"/>
        <v>0</v>
      </c>
      <c r="AJ116" s="11"/>
      <c r="AK116" s="10"/>
      <c r="AL116" s="11"/>
      <c r="AM116" s="10"/>
      <c r="AN116" s="11"/>
      <c r="AO116" s="10"/>
      <c r="AP116" s="7"/>
      <c r="AQ116" s="11"/>
      <c r="AR116" s="10"/>
      <c r="AS116" s="11"/>
      <c r="AT116" s="10"/>
      <c r="AU116" s="11"/>
      <c r="AV116" s="10"/>
      <c r="AW116" s="11"/>
      <c r="AX116" s="10"/>
      <c r="AY116" s="7"/>
      <c r="AZ116" s="7">
        <f t="shared" si="84"/>
        <v>0</v>
      </c>
      <c r="BA116" s="11">
        <v>15</v>
      </c>
      <c r="BB116" s="10" t="s">
        <v>53</v>
      </c>
      <c r="BC116" s="11"/>
      <c r="BD116" s="10"/>
      <c r="BE116" s="11"/>
      <c r="BF116" s="10"/>
      <c r="BG116" s="7">
        <v>1</v>
      </c>
      <c r="BH116" s="11">
        <v>15</v>
      </c>
      <c r="BI116" s="10" t="s">
        <v>53</v>
      </c>
      <c r="BJ116" s="11"/>
      <c r="BK116" s="10"/>
      <c r="BL116" s="11"/>
      <c r="BM116" s="10"/>
      <c r="BN116" s="11"/>
      <c r="BO116" s="10"/>
      <c r="BP116" s="7">
        <v>1</v>
      </c>
      <c r="BQ116" s="7">
        <f t="shared" si="85"/>
        <v>2</v>
      </c>
      <c r="BR116" s="11"/>
      <c r="BS116" s="10"/>
      <c r="BT116" s="11"/>
      <c r="BU116" s="10"/>
      <c r="BV116" s="11"/>
      <c r="BW116" s="10"/>
      <c r="BX116" s="7"/>
      <c r="BY116" s="11"/>
      <c r="BZ116" s="10"/>
      <c r="CA116" s="11"/>
      <c r="CB116" s="10"/>
      <c r="CC116" s="11"/>
      <c r="CD116" s="10"/>
      <c r="CE116" s="11"/>
      <c r="CF116" s="10"/>
      <c r="CG116" s="7"/>
      <c r="CH116" s="7">
        <f t="shared" si="86"/>
        <v>0</v>
      </c>
    </row>
    <row r="117" spans="1:86" x14ac:dyDescent="0.25">
      <c r="A117" s="13">
        <v>8</v>
      </c>
      <c r="B117" s="13">
        <v>1</v>
      </c>
      <c r="C117" s="13"/>
      <c r="D117" s="6" t="s">
        <v>206</v>
      </c>
      <c r="E117" s="3" t="s">
        <v>207</v>
      </c>
      <c r="F117" s="6">
        <f t="shared" si="71"/>
        <v>0</v>
      </c>
      <c r="G117" s="6">
        <f t="shared" si="72"/>
        <v>2</v>
      </c>
      <c r="H117" s="6">
        <f t="shared" si="73"/>
        <v>30</v>
      </c>
      <c r="I117" s="6">
        <f t="shared" si="74"/>
        <v>15</v>
      </c>
      <c r="J117" s="6">
        <f t="shared" si="75"/>
        <v>0</v>
      </c>
      <c r="K117" s="6">
        <f t="shared" si="76"/>
        <v>0</v>
      </c>
      <c r="L117" s="6">
        <f t="shared" si="77"/>
        <v>15</v>
      </c>
      <c r="M117" s="6">
        <f t="shared" si="78"/>
        <v>0</v>
      </c>
      <c r="N117" s="6">
        <f t="shared" si="79"/>
        <v>0</v>
      </c>
      <c r="O117" s="6">
        <f t="shared" si="80"/>
        <v>0</v>
      </c>
      <c r="P117" s="7">
        <f t="shared" si="81"/>
        <v>2</v>
      </c>
      <c r="Q117" s="7">
        <f t="shared" si="82"/>
        <v>1</v>
      </c>
      <c r="R117" s="7">
        <v>1.2</v>
      </c>
      <c r="S117" s="11"/>
      <c r="T117" s="10"/>
      <c r="U117" s="11"/>
      <c r="V117" s="10"/>
      <c r="W117" s="11"/>
      <c r="X117" s="10"/>
      <c r="Y117" s="7"/>
      <c r="Z117" s="11"/>
      <c r="AA117" s="10"/>
      <c r="AB117" s="11"/>
      <c r="AC117" s="10"/>
      <c r="AD117" s="11"/>
      <c r="AE117" s="10"/>
      <c r="AF117" s="11"/>
      <c r="AG117" s="10"/>
      <c r="AH117" s="7"/>
      <c r="AI117" s="7">
        <f t="shared" si="83"/>
        <v>0</v>
      </c>
      <c r="AJ117" s="11"/>
      <c r="AK117" s="10"/>
      <c r="AL117" s="11"/>
      <c r="AM117" s="10"/>
      <c r="AN117" s="11"/>
      <c r="AO117" s="10"/>
      <c r="AP117" s="7"/>
      <c r="AQ117" s="11"/>
      <c r="AR117" s="10"/>
      <c r="AS117" s="11"/>
      <c r="AT117" s="10"/>
      <c r="AU117" s="11"/>
      <c r="AV117" s="10"/>
      <c r="AW117" s="11"/>
      <c r="AX117" s="10"/>
      <c r="AY117" s="7"/>
      <c r="AZ117" s="7">
        <f t="shared" si="84"/>
        <v>0</v>
      </c>
      <c r="BA117" s="11">
        <v>15</v>
      </c>
      <c r="BB117" s="10" t="s">
        <v>53</v>
      </c>
      <c r="BC117" s="11"/>
      <c r="BD117" s="10"/>
      <c r="BE117" s="11"/>
      <c r="BF117" s="10"/>
      <c r="BG117" s="7">
        <v>1</v>
      </c>
      <c r="BH117" s="11">
        <v>15</v>
      </c>
      <c r="BI117" s="10" t="s">
        <v>53</v>
      </c>
      <c r="BJ117" s="11"/>
      <c r="BK117" s="10"/>
      <c r="BL117" s="11"/>
      <c r="BM117" s="10"/>
      <c r="BN117" s="11"/>
      <c r="BO117" s="10"/>
      <c r="BP117" s="7">
        <v>1</v>
      </c>
      <c r="BQ117" s="7">
        <f t="shared" si="85"/>
        <v>2</v>
      </c>
      <c r="BR117" s="11"/>
      <c r="BS117" s="10"/>
      <c r="BT117" s="11"/>
      <c r="BU117" s="10"/>
      <c r="BV117" s="11"/>
      <c r="BW117" s="10"/>
      <c r="BX117" s="7"/>
      <c r="BY117" s="11"/>
      <c r="BZ117" s="10"/>
      <c r="CA117" s="11"/>
      <c r="CB117" s="10"/>
      <c r="CC117" s="11"/>
      <c r="CD117" s="10"/>
      <c r="CE117" s="11"/>
      <c r="CF117" s="10"/>
      <c r="CG117" s="7"/>
      <c r="CH117" s="7">
        <f t="shared" si="86"/>
        <v>0</v>
      </c>
    </row>
    <row r="118" spans="1:86" x14ac:dyDescent="0.25">
      <c r="A118" s="13">
        <v>8</v>
      </c>
      <c r="B118" s="13">
        <v>1</v>
      </c>
      <c r="C118" s="13"/>
      <c r="D118" s="6" t="s">
        <v>208</v>
      </c>
      <c r="E118" s="3" t="s">
        <v>209</v>
      </c>
      <c r="F118" s="6">
        <f t="shared" si="71"/>
        <v>0</v>
      </c>
      <c r="G118" s="6">
        <f t="shared" si="72"/>
        <v>2</v>
      </c>
      <c r="H118" s="6">
        <f t="shared" si="73"/>
        <v>30</v>
      </c>
      <c r="I118" s="6">
        <f t="shared" si="74"/>
        <v>15</v>
      </c>
      <c r="J118" s="6">
        <f t="shared" si="75"/>
        <v>0</v>
      </c>
      <c r="K118" s="6">
        <f t="shared" si="76"/>
        <v>0</v>
      </c>
      <c r="L118" s="6">
        <f t="shared" si="77"/>
        <v>15</v>
      </c>
      <c r="M118" s="6">
        <f t="shared" si="78"/>
        <v>0</v>
      </c>
      <c r="N118" s="6">
        <f t="shared" si="79"/>
        <v>0</v>
      </c>
      <c r="O118" s="6">
        <f t="shared" si="80"/>
        <v>0</v>
      </c>
      <c r="P118" s="7">
        <f t="shared" si="81"/>
        <v>2</v>
      </c>
      <c r="Q118" s="7">
        <f t="shared" si="82"/>
        <v>1</v>
      </c>
      <c r="R118" s="7">
        <v>1.2</v>
      </c>
      <c r="S118" s="11"/>
      <c r="T118" s="10"/>
      <c r="U118" s="11"/>
      <c r="V118" s="10"/>
      <c r="W118" s="11"/>
      <c r="X118" s="10"/>
      <c r="Y118" s="7"/>
      <c r="Z118" s="11"/>
      <c r="AA118" s="10"/>
      <c r="AB118" s="11"/>
      <c r="AC118" s="10"/>
      <c r="AD118" s="11"/>
      <c r="AE118" s="10"/>
      <c r="AF118" s="11"/>
      <c r="AG118" s="10"/>
      <c r="AH118" s="7"/>
      <c r="AI118" s="7">
        <f t="shared" si="83"/>
        <v>0</v>
      </c>
      <c r="AJ118" s="11"/>
      <c r="AK118" s="10"/>
      <c r="AL118" s="11"/>
      <c r="AM118" s="10"/>
      <c r="AN118" s="11"/>
      <c r="AO118" s="10"/>
      <c r="AP118" s="7"/>
      <c r="AQ118" s="11"/>
      <c r="AR118" s="10"/>
      <c r="AS118" s="11"/>
      <c r="AT118" s="10"/>
      <c r="AU118" s="11"/>
      <c r="AV118" s="10"/>
      <c r="AW118" s="11"/>
      <c r="AX118" s="10"/>
      <c r="AY118" s="7"/>
      <c r="AZ118" s="7">
        <f t="shared" si="84"/>
        <v>0</v>
      </c>
      <c r="BA118" s="11">
        <v>15</v>
      </c>
      <c r="BB118" s="10" t="s">
        <v>53</v>
      </c>
      <c r="BC118" s="11"/>
      <c r="BD118" s="10"/>
      <c r="BE118" s="11"/>
      <c r="BF118" s="10"/>
      <c r="BG118" s="7">
        <v>1</v>
      </c>
      <c r="BH118" s="11">
        <v>15</v>
      </c>
      <c r="BI118" s="10" t="s">
        <v>53</v>
      </c>
      <c r="BJ118" s="11"/>
      <c r="BK118" s="10"/>
      <c r="BL118" s="11"/>
      <c r="BM118" s="10"/>
      <c r="BN118" s="11"/>
      <c r="BO118" s="10"/>
      <c r="BP118" s="7">
        <v>1</v>
      </c>
      <c r="BQ118" s="7">
        <f t="shared" si="85"/>
        <v>2</v>
      </c>
      <c r="BR118" s="11"/>
      <c r="BS118" s="10"/>
      <c r="BT118" s="11"/>
      <c r="BU118" s="10"/>
      <c r="BV118" s="11"/>
      <c r="BW118" s="10"/>
      <c r="BX118" s="7"/>
      <c r="BY118" s="11"/>
      <c r="BZ118" s="10"/>
      <c r="CA118" s="11"/>
      <c r="CB118" s="10"/>
      <c r="CC118" s="11"/>
      <c r="CD118" s="10"/>
      <c r="CE118" s="11"/>
      <c r="CF118" s="10"/>
      <c r="CG118" s="7"/>
      <c r="CH118" s="7">
        <f t="shared" si="86"/>
        <v>0</v>
      </c>
    </row>
    <row r="119" spans="1:86" x14ac:dyDescent="0.25">
      <c r="A119" s="13">
        <v>8</v>
      </c>
      <c r="B119" s="13">
        <v>1</v>
      </c>
      <c r="C119" s="13"/>
      <c r="D119" s="6" t="s">
        <v>210</v>
      </c>
      <c r="E119" s="3" t="s">
        <v>211</v>
      </c>
      <c r="F119" s="6">
        <f t="shared" si="71"/>
        <v>0</v>
      </c>
      <c r="G119" s="6">
        <f t="shared" si="72"/>
        <v>2</v>
      </c>
      <c r="H119" s="6">
        <f t="shared" si="73"/>
        <v>30</v>
      </c>
      <c r="I119" s="6">
        <f t="shared" si="74"/>
        <v>15</v>
      </c>
      <c r="J119" s="6">
        <f t="shared" si="75"/>
        <v>0</v>
      </c>
      <c r="K119" s="6">
        <f t="shared" si="76"/>
        <v>0</v>
      </c>
      <c r="L119" s="6">
        <f t="shared" si="77"/>
        <v>15</v>
      </c>
      <c r="M119" s="6">
        <f t="shared" si="78"/>
        <v>0</v>
      </c>
      <c r="N119" s="6">
        <f t="shared" si="79"/>
        <v>0</v>
      </c>
      <c r="O119" s="6">
        <f t="shared" si="80"/>
        <v>0</v>
      </c>
      <c r="P119" s="7">
        <f t="shared" si="81"/>
        <v>2</v>
      </c>
      <c r="Q119" s="7">
        <f t="shared" si="82"/>
        <v>1</v>
      </c>
      <c r="R119" s="7">
        <v>1.2</v>
      </c>
      <c r="S119" s="11"/>
      <c r="T119" s="10"/>
      <c r="U119" s="11"/>
      <c r="V119" s="10"/>
      <c r="W119" s="11"/>
      <c r="X119" s="10"/>
      <c r="Y119" s="7"/>
      <c r="Z119" s="11"/>
      <c r="AA119" s="10"/>
      <c r="AB119" s="11"/>
      <c r="AC119" s="10"/>
      <c r="AD119" s="11"/>
      <c r="AE119" s="10"/>
      <c r="AF119" s="11"/>
      <c r="AG119" s="10"/>
      <c r="AH119" s="7"/>
      <c r="AI119" s="7">
        <f t="shared" si="83"/>
        <v>0</v>
      </c>
      <c r="AJ119" s="11"/>
      <c r="AK119" s="10"/>
      <c r="AL119" s="11"/>
      <c r="AM119" s="10"/>
      <c r="AN119" s="11"/>
      <c r="AO119" s="10"/>
      <c r="AP119" s="7"/>
      <c r="AQ119" s="11"/>
      <c r="AR119" s="10"/>
      <c r="AS119" s="11"/>
      <c r="AT119" s="10"/>
      <c r="AU119" s="11"/>
      <c r="AV119" s="10"/>
      <c r="AW119" s="11"/>
      <c r="AX119" s="10"/>
      <c r="AY119" s="7"/>
      <c r="AZ119" s="7">
        <f t="shared" si="84"/>
        <v>0</v>
      </c>
      <c r="BA119" s="11">
        <v>15</v>
      </c>
      <c r="BB119" s="10" t="s">
        <v>53</v>
      </c>
      <c r="BC119" s="11"/>
      <c r="BD119" s="10"/>
      <c r="BE119" s="11"/>
      <c r="BF119" s="10"/>
      <c r="BG119" s="7">
        <v>1</v>
      </c>
      <c r="BH119" s="11">
        <v>15</v>
      </c>
      <c r="BI119" s="10" t="s">
        <v>53</v>
      </c>
      <c r="BJ119" s="11"/>
      <c r="BK119" s="10"/>
      <c r="BL119" s="11"/>
      <c r="BM119" s="10"/>
      <c r="BN119" s="11"/>
      <c r="BO119" s="10"/>
      <c r="BP119" s="7">
        <v>1</v>
      </c>
      <c r="BQ119" s="7">
        <f t="shared" si="85"/>
        <v>2</v>
      </c>
      <c r="BR119" s="11"/>
      <c r="BS119" s="10"/>
      <c r="BT119" s="11"/>
      <c r="BU119" s="10"/>
      <c r="BV119" s="11"/>
      <c r="BW119" s="10"/>
      <c r="BX119" s="7"/>
      <c r="BY119" s="11"/>
      <c r="BZ119" s="10"/>
      <c r="CA119" s="11"/>
      <c r="CB119" s="10"/>
      <c r="CC119" s="11"/>
      <c r="CD119" s="10"/>
      <c r="CE119" s="11"/>
      <c r="CF119" s="10"/>
      <c r="CG119" s="7"/>
      <c r="CH119" s="7">
        <f t="shared" si="86"/>
        <v>0</v>
      </c>
    </row>
    <row r="120" spans="1:86" x14ac:dyDescent="0.25">
      <c r="A120" s="13">
        <v>8</v>
      </c>
      <c r="B120" s="13">
        <v>1</v>
      </c>
      <c r="C120" s="13"/>
      <c r="D120" s="6" t="s">
        <v>212</v>
      </c>
      <c r="E120" s="3" t="s">
        <v>213</v>
      </c>
      <c r="F120" s="6">
        <f t="shared" si="71"/>
        <v>0</v>
      </c>
      <c r="G120" s="6">
        <f t="shared" si="72"/>
        <v>2</v>
      </c>
      <c r="H120" s="6">
        <f t="shared" si="73"/>
        <v>30</v>
      </c>
      <c r="I120" s="6">
        <f t="shared" si="74"/>
        <v>15</v>
      </c>
      <c r="J120" s="6">
        <f t="shared" si="75"/>
        <v>0</v>
      </c>
      <c r="K120" s="6">
        <f t="shared" si="76"/>
        <v>0</v>
      </c>
      <c r="L120" s="6">
        <f t="shared" si="77"/>
        <v>15</v>
      </c>
      <c r="M120" s="6">
        <f t="shared" si="78"/>
        <v>0</v>
      </c>
      <c r="N120" s="6">
        <f t="shared" si="79"/>
        <v>0</v>
      </c>
      <c r="O120" s="6">
        <f t="shared" si="80"/>
        <v>0</v>
      </c>
      <c r="P120" s="7">
        <f t="shared" si="81"/>
        <v>2</v>
      </c>
      <c r="Q120" s="7">
        <f t="shared" si="82"/>
        <v>1</v>
      </c>
      <c r="R120" s="7">
        <v>1.2</v>
      </c>
      <c r="S120" s="11"/>
      <c r="T120" s="10"/>
      <c r="U120" s="11"/>
      <c r="V120" s="10"/>
      <c r="W120" s="11"/>
      <c r="X120" s="10"/>
      <c r="Y120" s="7"/>
      <c r="Z120" s="11"/>
      <c r="AA120" s="10"/>
      <c r="AB120" s="11"/>
      <c r="AC120" s="10"/>
      <c r="AD120" s="11"/>
      <c r="AE120" s="10"/>
      <c r="AF120" s="11"/>
      <c r="AG120" s="10"/>
      <c r="AH120" s="7"/>
      <c r="AI120" s="7">
        <f t="shared" si="83"/>
        <v>0</v>
      </c>
      <c r="AJ120" s="11"/>
      <c r="AK120" s="10"/>
      <c r="AL120" s="11"/>
      <c r="AM120" s="10"/>
      <c r="AN120" s="11"/>
      <c r="AO120" s="10"/>
      <c r="AP120" s="7"/>
      <c r="AQ120" s="11"/>
      <c r="AR120" s="10"/>
      <c r="AS120" s="11"/>
      <c r="AT120" s="10"/>
      <c r="AU120" s="11"/>
      <c r="AV120" s="10"/>
      <c r="AW120" s="11"/>
      <c r="AX120" s="10"/>
      <c r="AY120" s="7"/>
      <c r="AZ120" s="7">
        <f t="shared" si="84"/>
        <v>0</v>
      </c>
      <c r="BA120" s="11">
        <v>15</v>
      </c>
      <c r="BB120" s="10" t="s">
        <v>53</v>
      </c>
      <c r="BC120" s="11"/>
      <c r="BD120" s="10"/>
      <c r="BE120" s="11"/>
      <c r="BF120" s="10"/>
      <c r="BG120" s="7">
        <v>1</v>
      </c>
      <c r="BH120" s="11">
        <v>15</v>
      </c>
      <c r="BI120" s="10" t="s">
        <v>53</v>
      </c>
      <c r="BJ120" s="11"/>
      <c r="BK120" s="10"/>
      <c r="BL120" s="11"/>
      <c r="BM120" s="10"/>
      <c r="BN120" s="11"/>
      <c r="BO120" s="10"/>
      <c r="BP120" s="7">
        <v>1</v>
      </c>
      <c r="BQ120" s="7">
        <f t="shared" si="85"/>
        <v>2</v>
      </c>
      <c r="BR120" s="11"/>
      <c r="BS120" s="10"/>
      <c r="BT120" s="11"/>
      <c r="BU120" s="10"/>
      <c r="BV120" s="11"/>
      <c r="BW120" s="10"/>
      <c r="BX120" s="7"/>
      <c r="BY120" s="11"/>
      <c r="BZ120" s="10"/>
      <c r="CA120" s="11"/>
      <c r="CB120" s="10"/>
      <c r="CC120" s="11"/>
      <c r="CD120" s="10"/>
      <c r="CE120" s="11"/>
      <c r="CF120" s="10"/>
      <c r="CG120" s="7"/>
      <c r="CH120" s="7">
        <f t="shared" si="86"/>
        <v>0</v>
      </c>
    </row>
    <row r="121" spans="1:86" x14ac:dyDescent="0.25">
      <c r="A121" s="13">
        <v>9</v>
      </c>
      <c r="B121" s="13">
        <v>1</v>
      </c>
      <c r="C121" s="13"/>
      <c r="D121" s="6" t="s">
        <v>214</v>
      </c>
      <c r="E121" s="3" t="s">
        <v>215</v>
      </c>
      <c r="F121" s="6">
        <f t="shared" si="71"/>
        <v>0</v>
      </c>
      <c r="G121" s="6">
        <f t="shared" si="72"/>
        <v>2</v>
      </c>
      <c r="H121" s="6">
        <f t="shared" si="73"/>
        <v>20</v>
      </c>
      <c r="I121" s="6">
        <f t="shared" si="74"/>
        <v>10</v>
      </c>
      <c r="J121" s="6">
        <f t="shared" si="75"/>
        <v>10</v>
      </c>
      <c r="K121" s="6">
        <f t="shared" si="76"/>
        <v>0</v>
      </c>
      <c r="L121" s="6">
        <f t="shared" si="77"/>
        <v>0</v>
      </c>
      <c r="M121" s="6">
        <f t="shared" si="78"/>
        <v>0</v>
      </c>
      <c r="N121" s="6">
        <f t="shared" si="79"/>
        <v>0</v>
      </c>
      <c r="O121" s="6">
        <f t="shared" si="80"/>
        <v>0</v>
      </c>
      <c r="P121" s="7">
        <f t="shared" si="81"/>
        <v>1</v>
      </c>
      <c r="Q121" s="7">
        <f t="shared" si="82"/>
        <v>0</v>
      </c>
      <c r="R121" s="7">
        <v>0.8</v>
      </c>
      <c r="S121" s="11"/>
      <c r="T121" s="10"/>
      <c r="U121" s="11"/>
      <c r="V121" s="10"/>
      <c r="W121" s="11"/>
      <c r="X121" s="10"/>
      <c r="Y121" s="7"/>
      <c r="Z121" s="11"/>
      <c r="AA121" s="10"/>
      <c r="AB121" s="11"/>
      <c r="AC121" s="10"/>
      <c r="AD121" s="11"/>
      <c r="AE121" s="10"/>
      <c r="AF121" s="11"/>
      <c r="AG121" s="10"/>
      <c r="AH121" s="7"/>
      <c r="AI121" s="7">
        <f t="shared" si="83"/>
        <v>0</v>
      </c>
      <c r="AJ121" s="11"/>
      <c r="AK121" s="10"/>
      <c r="AL121" s="11"/>
      <c r="AM121" s="10"/>
      <c r="AN121" s="11"/>
      <c r="AO121" s="10"/>
      <c r="AP121" s="7"/>
      <c r="AQ121" s="11"/>
      <c r="AR121" s="10"/>
      <c r="AS121" s="11"/>
      <c r="AT121" s="10"/>
      <c r="AU121" s="11"/>
      <c r="AV121" s="10"/>
      <c r="AW121" s="11"/>
      <c r="AX121" s="10"/>
      <c r="AY121" s="7"/>
      <c r="AZ121" s="7">
        <f t="shared" si="84"/>
        <v>0</v>
      </c>
      <c r="BA121" s="11">
        <v>10</v>
      </c>
      <c r="BB121" s="10" t="s">
        <v>53</v>
      </c>
      <c r="BC121" s="11">
        <v>10</v>
      </c>
      <c r="BD121" s="10" t="s">
        <v>53</v>
      </c>
      <c r="BE121" s="11"/>
      <c r="BF121" s="10"/>
      <c r="BG121" s="7">
        <v>1</v>
      </c>
      <c r="BH121" s="11"/>
      <c r="BI121" s="10"/>
      <c r="BJ121" s="11"/>
      <c r="BK121" s="10"/>
      <c r="BL121" s="11"/>
      <c r="BM121" s="10"/>
      <c r="BN121" s="11"/>
      <c r="BO121" s="10"/>
      <c r="BP121" s="7"/>
      <c r="BQ121" s="7">
        <f t="shared" si="85"/>
        <v>1</v>
      </c>
      <c r="BR121" s="11"/>
      <c r="BS121" s="10"/>
      <c r="BT121" s="11"/>
      <c r="BU121" s="10"/>
      <c r="BV121" s="11"/>
      <c r="BW121" s="10"/>
      <c r="BX121" s="7"/>
      <c r="BY121" s="11"/>
      <c r="BZ121" s="10"/>
      <c r="CA121" s="11"/>
      <c r="CB121" s="10"/>
      <c r="CC121" s="11"/>
      <c r="CD121" s="10"/>
      <c r="CE121" s="11"/>
      <c r="CF121" s="10"/>
      <c r="CG121" s="7"/>
      <c r="CH121" s="7">
        <f t="shared" si="86"/>
        <v>0</v>
      </c>
    </row>
    <row r="122" spans="1:86" x14ac:dyDescent="0.25">
      <c r="A122" s="13">
        <v>9</v>
      </c>
      <c r="B122" s="13">
        <v>1</v>
      </c>
      <c r="C122" s="13"/>
      <c r="D122" s="6" t="s">
        <v>216</v>
      </c>
      <c r="E122" s="3" t="s">
        <v>217</v>
      </c>
      <c r="F122" s="6">
        <f t="shared" si="71"/>
        <v>0</v>
      </c>
      <c r="G122" s="6">
        <f t="shared" si="72"/>
        <v>2</v>
      </c>
      <c r="H122" s="6">
        <f t="shared" si="73"/>
        <v>20</v>
      </c>
      <c r="I122" s="6">
        <f t="shared" si="74"/>
        <v>10</v>
      </c>
      <c r="J122" s="6">
        <f t="shared" si="75"/>
        <v>10</v>
      </c>
      <c r="K122" s="6">
        <f t="shared" si="76"/>
        <v>0</v>
      </c>
      <c r="L122" s="6">
        <f t="shared" si="77"/>
        <v>0</v>
      </c>
      <c r="M122" s="6">
        <f t="shared" si="78"/>
        <v>0</v>
      </c>
      <c r="N122" s="6">
        <f t="shared" si="79"/>
        <v>0</v>
      </c>
      <c r="O122" s="6">
        <f t="shared" si="80"/>
        <v>0</v>
      </c>
      <c r="P122" s="7">
        <f t="shared" si="81"/>
        <v>1</v>
      </c>
      <c r="Q122" s="7">
        <f t="shared" si="82"/>
        <v>0</v>
      </c>
      <c r="R122" s="7">
        <v>0.8</v>
      </c>
      <c r="S122" s="11"/>
      <c r="T122" s="10"/>
      <c r="U122" s="11"/>
      <c r="V122" s="10"/>
      <c r="W122" s="11"/>
      <c r="X122" s="10"/>
      <c r="Y122" s="7"/>
      <c r="Z122" s="11"/>
      <c r="AA122" s="10"/>
      <c r="AB122" s="11"/>
      <c r="AC122" s="10"/>
      <c r="AD122" s="11"/>
      <c r="AE122" s="10"/>
      <c r="AF122" s="11"/>
      <c r="AG122" s="10"/>
      <c r="AH122" s="7"/>
      <c r="AI122" s="7">
        <f t="shared" si="83"/>
        <v>0</v>
      </c>
      <c r="AJ122" s="11"/>
      <c r="AK122" s="10"/>
      <c r="AL122" s="11"/>
      <c r="AM122" s="10"/>
      <c r="AN122" s="11"/>
      <c r="AO122" s="10"/>
      <c r="AP122" s="7"/>
      <c r="AQ122" s="11"/>
      <c r="AR122" s="10"/>
      <c r="AS122" s="11"/>
      <c r="AT122" s="10"/>
      <c r="AU122" s="11"/>
      <c r="AV122" s="10"/>
      <c r="AW122" s="11"/>
      <c r="AX122" s="10"/>
      <c r="AY122" s="7"/>
      <c r="AZ122" s="7">
        <f t="shared" si="84"/>
        <v>0</v>
      </c>
      <c r="BA122" s="11">
        <v>10</v>
      </c>
      <c r="BB122" s="10" t="s">
        <v>53</v>
      </c>
      <c r="BC122" s="11">
        <v>10</v>
      </c>
      <c r="BD122" s="10" t="s">
        <v>53</v>
      </c>
      <c r="BE122" s="11"/>
      <c r="BF122" s="10"/>
      <c r="BG122" s="7">
        <v>1</v>
      </c>
      <c r="BH122" s="11"/>
      <c r="BI122" s="10"/>
      <c r="BJ122" s="11"/>
      <c r="BK122" s="10"/>
      <c r="BL122" s="11"/>
      <c r="BM122" s="10"/>
      <c r="BN122" s="11"/>
      <c r="BO122" s="10"/>
      <c r="BP122" s="7"/>
      <c r="BQ122" s="7">
        <f t="shared" si="85"/>
        <v>1</v>
      </c>
      <c r="BR122" s="11"/>
      <c r="BS122" s="10"/>
      <c r="BT122" s="11"/>
      <c r="BU122" s="10"/>
      <c r="BV122" s="11"/>
      <c r="BW122" s="10"/>
      <c r="BX122" s="7"/>
      <c r="BY122" s="11"/>
      <c r="BZ122" s="10"/>
      <c r="CA122" s="11"/>
      <c r="CB122" s="10"/>
      <c r="CC122" s="11"/>
      <c r="CD122" s="10"/>
      <c r="CE122" s="11"/>
      <c r="CF122" s="10"/>
      <c r="CG122" s="7"/>
      <c r="CH122" s="7">
        <f t="shared" si="86"/>
        <v>0</v>
      </c>
    </row>
    <row r="123" spans="1:86" x14ac:dyDescent="0.25">
      <c r="A123" s="13">
        <v>9</v>
      </c>
      <c r="B123" s="13">
        <v>1</v>
      </c>
      <c r="C123" s="13"/>
      <c r="D123" s="6" t="s">
        <v>218</v>
      </c>
      <c r="E123" s="3" t="s">
        <v>219</v>
      </c>
      <c r="F123" s="6">
        <f t="shared" si="71"/>
        <v>0</v>
      </c>
      <c r="G123" s="6">
        <f t="shared" si="72"/>
        <v>2</v>
      </c>
      <c r="H123" s="6">
        <f t="shared" si="73"/>
        <v>20</v>
      </c>
      <c r="I123" s="6">
        <f t="shared" si="74"/>
        <v>10</v>
      </c>
      <c r="J123" s="6">
        <f t="shared" si="75"/>
        <v>10</v>
      </c>
      <c r="K123" s="6">
        <f t="shared" si="76"/>
        <v>0</v>
      </c>
      <c r="L123" s="6">
        <f t="shared" si="77"/>
        <v>0</v>
      </c>
      <c r="M123" s="6">
        <f t="shared" si="78"/>
        <v>0</v>
      </c>
      <c r="N123" s="6">
        <f t="shared" si="79"/>
        <v>0</v>
      </c>
      <c r="O123" s="6">
        <f t="shared" si="80"/>
        <v>0</v>
      </c>
      <c r="P123" s="7">
        <f t="shared" si="81"/>
        <v>1</v>
      </c>
      <c r="Q123" s="7">
        <f t="shared" si="82"/>
        <v>0</v>
      </c>
      <c r="R123" s="7">
        <v>0.8</v>
      </c>
      <c r="S123" s="11"/>
      <c r="T123" s="10"/>
      <c r="U123" s="11"/>
      <c r="V123" s="10"/>
      <c r="W123" s="11"/>
      <c r="X123" s="10"/>
      <c r="Y123" s="7"/>
      <c r="Z123" s="11"/>
      <c r="AA123" s="10"/>
      <c r="AB123" s="11"/>
      <c r="AC123" s="10"/>
      <c r="AD123" s="11"/>
      <c r="AE123" s="10"/>
      <c r="AF123" s="11"/>
      <c r="AG123" s="10"/>
      <c r="AH123" s="7"/>
      <c r="AI123" s="7">
        <f t="shared" si="83"/>
        <v>0</v>
      </c>
      <c r="AJ123" s="11"/>
      <c r="AK123" s="10"/>
      <c r="AL123" s="11"/>
      <c r="AM123" s="10"/>
      <c r="AN123" s="11"/>
      <c r="AO123" s="10"/>
      <c r="AP123" s="7"/>
      <c r="AQ123" s="11"/>
      <c r="AR123" s="10"/>
      <c r="AS123" s="11"/>
      <c r="AT123" s="10"/>
      <c r="AU123" s="11"/>
      <c r="AV123" s="10"/>
      <c r="AW123" s="11"/>
      <c r="AX123" s="10"/>
      <c r="AY123" s="7"/>
      <c r="AZ123" s="7">
        <f t="shared" si="84"/>
        <v>0</v>
      </c>
      <c r="BA123" s="11">
        <v>10</v>
      </c>
      <c r="BB123" s="10" t="s">
        <v>53</v>
      </c>
      <c r="BC123" s="11">
        <v>10</v>
      </c>
      <c r="BD123" s="10" t="s">
        <v>53</v>
      </c>
      <c r="BE123" s="11"/>
      <c r="BF123" s="10"/>
      <c r="BG123" s="7">
        <v>1</v>
      </c>
      <c r="BH123" s="11"/>
      <c r="BI123" s="10"/>
      <c r="BJ123" s="11"/>
      <c r="BK123" s="10"/>
      <c r="BL123" s="11"/>
      <c r="BM123" s="10"/>
      <c r="BN123" s="11"/>
      <c r="BO123" s="10"/>
      <c r="BP123" s="7"/>
      <c r="BQ123" s="7">
        <f t="shared" si="85"/>
        <v>1</v>
      </c>
      <c r="BR123" s="11"/>
      <c r="BS123" s="10"/>
      <c r="BT123" s="11"/>
      <c r="BU123" s="10"/>
      <c r="BV123" s="11"/>
      <c r="BW123" s="10"/>
      <c r="BX123" s="7"/>
      <c r="BY123" s="11"/>
      <c r="BZ123" s="10"/>
      <c r="CA123" s="11"/>
      <c r="CB123" s="10"/>
      <c r="CC123" s="11"/>
      <c r="CD123" s="10"/>
      <c r="CE123" s="11"/>
      <c r="CF123" s="10"/>
      <c r="CG123" s="7"/>
      <c r="CH123" s="7">
        <f t="shared" si="86"/>
        <v>0</v>
      </c>
    </row>
    <row r="124" spans="1:86" x14ac:dyDescent="0.25">
      <c r="A124" s="13">
        <v>9</v>
      </c>
      <c r="B124" s="13">
        <v>1</v>
      </c>
      <c r="C124" s="13"/>
      <c r="D124" s="6" t="s">
        <v>220</v>
      </c>
      <c r="E124" s="3" t="s">
        <v>221</v>
      </c>
      <c r="F124" s="6">
        <f t="shared" si="71"/>
        <v>0</v>
      </c>
      <c r="G124" s="6">
        <f t="shared" si="72"/>
        <v>2</v>
      </c>
      <c r="H124" s="6">
        <f t="shared" si="73"/>
        <v>20</v>
      </c>
      <c r="I124" s="6">
        <f t="shared" si="74"/>
        <v>10</v>
      </c>
      <c r="J124" s="6">
        <f t="shared" si="75"/>
        <v>10</v>
      </c>
      <c r="K124" s="6">
        <f t="shared" si="76"/>
        <v>0</v>
      </c>
      <c r="L124" s="6">
        <f t="shared" si="77"/>
        <v>0</v>
      </c>
      <c r="M124" s="6">
        <f t="shared" si="78"/>
        <v>0</v>
      </c>
      <c r="N124" s="6">
        <f t="shared" si="79"/>
        <v>0</v>
      </c>
      <c r="O124" s="6">
        <f t="shared" si="80"/>
        <v>0</v>
      </c>
      <c r="P124" s="7">
        <f t="shared" si="81"/>
        <v>1</v>
      </c>
      <c r="Q124" s="7">
        <f t="shared" si="82"/>
        <v>0</v>
      </c>
      <c r="R124" s="7">
        <v>0.8</v>
      </c>
      <c r="S124" s="11"/>
      <c r="T124" s="10"/>
      <c r="U124" s="11"/>
      <c r="V124" s="10"/>
      <c r="W124" s="11"/>
      <c r="X124" s="10"/>
      <c r="Y124" s="7"/>
      <c r="Z124" s="11"/>
      <c r="AA124" s="10"/>
      <c r="AB124" s="11"/>
      <c r="AC124" s="10"/>
      <c r="AD124" s="11"/>
      <c r="AE124" s="10"/>
      <c r="AF124" s="11"/>
      <c r="AG124" s="10"/>
      <c r="AH124" s="7"/>
      <c r="AI124" s="7">
        <f t="shared" si="83"/>
        <v>0</v>
      </c>
      <c r="AJ124" s="11"/>
      <c r="AK124" s="10"/>
      <c r="AL124" s="11"/>
      <c r="AM124" s="10"/>
      <c r="AN124" s="11"/>
      <c r="AO124" s="10"/>
      <c r="AP124" s="7"/>
      <c r="AQ124" s="11"/>
      <c r="AR124" s="10"/>
      <c r="AS124" s="11"/>
      <c r="AT124" s="10"/>
      <c r="AU124" s="11"/>
      <c r="AV124" s="10"/>
      <c r="AW124" s="11"/>
      <c r="AX124" s="10"/>
      <c r="AY124" s="7"/>
      <c r="AZ124" s="7">
        <f t="shared" si="84"/>
        <v>0</v>
      </c>
      <c r="BA124" s="11">
        <v>10</v>
      </c>
      <c r="BB124" s="10" t="s">
        <v>53</v>
      </c>
      <c r="BC124" s="11">
        <v>10</v>
      </c>
      <c r="BD124" s="10" t="s">
        <v>53</v>
      </c>
      <c r="BE124" s="11"/>
      <c r="BF124" s="10"/>
      <c r="BG124" s="7">
        <v>1</v>
      </c>
      <c r="BH124" s="11"/>
      <c r="BI124" s="10"/>
      <c r="BJ124" s="11"/>
      <c r="BK124" s="10"/>
      <c r="BL124" s="11"/>
      <c r="BM124" s="10"/>
      <c r="BN124" s="11"/>
      <c r="BO124" s="10"/>
      <c r="BP124" s="7"/>
      <c r="BQ124" s="7">
        <f t="shared" si="85"/>
        <v>1</v>
      </c>
      <c r="BR124" s="11"/>
      <c r="BS124" s="10"/>
      <c r="BT124" s="11"/>
      <c r="BU124" s="10"/>
      <c r="BV124" s="11"/>
      <c r="BW124" s="10"/>
      <c r="BX124" s="7"/>
      <c r="BY124" s="11"/>
      <c r="BZ124" s="10"/>
      <c r="CA124" s="11"/>
      <c r="CB124" s="10"/>
      <c r="CC124" s="11"/>
      <c r="CD124" s="10"/>
      <c r="CE124" s="11"/>
      <c r="CF124" s="10"/>
      <c r="CG124" s="7"/>
      <c r="CH124" s="7">
        <f t="shared" si="86"/>
        <v>0</v>
      </c>
    </row>
    <row r="125" spans="1:86" ht="20.100000000000001" customHeight="1" x14ac:dyDescent="0.25">
      <c r="A125" s="14" t="s">
        <v>222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4"/>
      <c r="CH125" s="15"/>
    </row>
    <row r="126" spans="1:86" x14ac:dyDescent="0.25">
      <c r="A126" s="6"/>
      <c r="B126" s="6"/>
      <c r="C126" s="6"/>
      <c r="D126" s="6" t="s">
        <v>223</v>
      </c>
      <c r="E126" s="3" t="s">
        <v>224</v>
      </c>
      <c r="F126" s="6">
        <f>COUNTIF(S126:CF126,"e")</f>
        <v>0</v>
      </c>
      <c r="G126" s="6">
        <f>COUNTIF(S126:CF126,"z")</f>
        <v>1</v>
      </c>
      <c r="H126" s="6">
        <f>SUM(I126:O126)</f>
        <v>4</v>
      </c>
      <c r="I126" s="6">
        <f>S126+AJ126+BA126+BR126</f>
        <v>0</v>
      </c>
      <c r="J126" s="6">
        <f>U126+AL126+BC126+BT126</f>
        <v>0</v>
      </c>
      <c r="K126" s="6">
        <f>W126+AN126+BE126+BV126</f>
        <v>0</v>
      </c>
      <c r="L126" s="6">
        <f>Z126+AQ126+BH126+BY126</f>
        <v>0</v>
      </c>
      <c r="M126" s="6">
        <f>AB126+AS126+BJ126+CA126</f>
        <v>0</v>
      </c>
      <c r="N126" s="6">
        <f>AD126+AU126+BL126+CC126</f>
        <v>0</v>
      </c>
      <c r="O126" s="6">
        <f>AF126+AW126+BN126+CE126</f>
        <v>4</v>
      </c>
      <c r="P126" s="7">
        <f>AI126+AZ126+BQ126+CH126</f>
        <v>4</v>
      </c>
      <c r="Q126" s="7">
        <f>AH126+AY126+BP126+CG126</f>
        <v>4</v>
      </c>
      <c r="R126" s="7">
        <v>1.2</v>
      </c>
      <c r="S126" s="11"/>
      <c r="T126" s="10"/>
      <c r="U126" s="11"/>
      <c r="V126" s="10"/>
      <c r="W126" s="11"/>
      <c r="X126" s="10"/>
      <c r="Y126" s="7"/>
      <c r="Z126" s="11"/>
      <c r="AA126" s="10"/>
      <c r="AB126" s="11"/>
      <c r="AC126" s="10"/>
      <c r="AD126" s="11"/>
      <c r="AE126" s="10"/>
      <c r="AF126" s="11"/>
      <c r="AG126" s="10"/>
      <c r="AH126" s="7"/>
      <c r="AI126" s="7">
        <f>Y126+AH126</f>
        <v>0</v>
      </c>
      <c r="AJ126" s="11"/>
      <c r="AK126" s="10"/>
      <c r="AL126" s="11"/>
      <c r="AM126" s="10"/>
      <c r="AN126" s="11"/>
      <c r="AO126" s="10"/>
      <c r="AP126" s="7"/>
      <c r="AQ126" s="11"/>
      <c r="AR126" s="10"/>
      <c r="AS126" s="11"/>
      <c r="AT126" s="10"/>
      <c r="AU126" s="11"/>
      <c r="AV126" s="10"/>
      <c r="AW126" s="11">
        <v>4</v>
      </c>
      <c r="AX126" s="10" t="s">
        <v>53</v>
      </c>
      <c r="AY126" s="7">
        <v>4</v>
      </c>
      <c r="AZ126" s="7">
        <f>AP126+AY126</f>
        <v>4</v>
      </c>
      <c r="BA126" s="11"/>
      <c r="BB126" s="10"/>
      <c r="BC126" s="11"/>
      <c r="BD126" s="10"/>
      <c r="BE126" s="11"/>
      <c r="BF126" s="10"/>
      <c r="BG126" s="7"/>
      <c r="BH126" s="11"/>
      <c r="BI126" s="10"/>
      <c r="BJ126" s="11"/>
      <c r="BK126" s="10"/>
      <c r="BL126" s="11"/>
      <c r="BM126" s="10"/>
      <c r="BN126" s="11"/>
      <c r="BO126" s="10"/>
      <c r="BP126" s="7"/>
      <c r="BQ126" s="7">
        <f>BG126+BP126</f>
        <v>0</v>
      </c>
      <c r="BR126" s="11"/>
      <c r="BS126" s="10"/>
      <c r="BT126" s="11"/>
      <c r="BU126" s="10"/>
      <c r="BV126" s="11"/>
      <c r="BW126" s="10"/>
      <c r="BX126" s="7"/>
      <c r="BY126" s="11"/>
      <c r="BZ126" s="10"/>
      <c r="CA126" s="11"/>
      <c r="CB126" s="10"/>
      <c r="CC126" s="11"/>
      <c r="CD126" s="10"/>
      <c r="CE126" s="11"/>
      <c r="CF126" s="10"/>
      <c r="CG126" s="7"/>
      <c r="CH126" s="7">
        <f>BX126+CG126</f>
        <v>0</v>
      </c>
    </row>
    <row r="127" spans="1:86" ht="16.05" customHeight="1" x14ac:dyDescent="0.25">
      <c r="A127" s="6"/>
      <c r="B127" s="6"/>
      <c r="C127" s="6"/>
      <c r="D127" s="6"/>
      <c r="E127" s="6" t="s">
        <v>73</v>
      </c>
      <c r="F127" s="6">
        <f t="shared" ref="F127:AK127" si="87">SUM(F126:F126)</f>
        <v>0</v>
      </c>
      <c r="G127" s="6">
        <f t="shared" si="87"/>
        <v>1</v>
      </c>
      <c r="H127" s="6">
        <f t="shared" si="87"/>
        <v>4</v>
      </c>
      <c r="I127" s="6">
        <f t="shared" si="87"/>
        <v>0</v>
      </c>
      <c r="J127" s="6">
        <f t="shared" si="87"/>
        <v>0</v>
      </c>
      <c r="K127" s="6">
        <f t="shared" si="87"/>
        <v>0</v>
      </c>
      <c r="L127" s="6">
        <f t="shared" si="87"/>
        <v>0</v>
      </c>
      <c r="M127" s="6">
        <f t="shared" si="87"/>
        <v>0</v>
      </c>
      <c r="N127" s="6">
        <f t="shared" si="87"/>
        <v>0</v>
      </c>
      <c r="O127" s="6">
        <f t="shared" si="87"/>
        <v>4</v>
      </c>
      <c r="P127" s="7">
        <f t="shared" si="87"/>
        <v>4</v>
      </c>
      <c r="Q127" s="7">
        <f t="shared" si="87"/>
        <v>4</v>
      </c>
      <c r="R127" s="7">
        <f t="shared" si="87"/>
        <v>1.2</v>
      </c>
      <c r="S127" s="11">
        <f t="shared" si="87"/>
        <v>0</v>
      </c>
      <c r="T127" s="10">
        <f t="shared" si="87"/>
        <v>0</v>
      </c>
      <c r="U127" s="11">
        <f t="shared" si="87"/>
        <v>0</v>
      </c>
      <c r="V127" s="10">
        <f t="shared" si="87"/>
        <v>0</v>
      </c>
      <c r="W127" s="11">
        <f t="shared" si="87"/>
        <v>0</v>
      </c>
      <c r="X127" s="10">
        <f t="shared" si="87"/>
        <v>0</v>
      </c>
      <c r="Y127" s="7">
        <f t="shared" si="87"/>
        <v>0</v>
      </c>
      <c r="Z127" s="11">
        <f t="shared" si="87"/>
        <v>0</v>
      </c>
      <c r="AA127" s="10">
        <f t="shared" si="87"/>
        <v>0</v>
      </c>
      <c r="AB127" s="11">
        <f t="shared" si="87"/>
        <v>0</v>
      </c>
      <c r="AC127" s="10">
        <f t="shared" si="87"/>
        <v>0</v>
      </c>
      <c r="AD127" s="11">
        <f t="shared" si="87"/>
        <v>0</v>
      </c>
      <c r="AE127" s="10">
        <f t="shared" si="87"/>
        <v>0</v>
      </c>
      <c r="AF127" s="11">
        <f t="shared" si="87"/>
        <v>0</v>
      </c>
      <c r="AG127" s="10">
        <f t="shared" si="87"/>
        <v>0</v>
      </c>
      <c r="AH127" s="7">
        <f t="shared" si="87"/>
        <v>0</v>
      </c>
      <c r="AI127" s="7">
        <f t="shared" si="87"/>
        <v>0</v>
      </c>
      <c r="AJ127" s="11">
        <f t="shared" si="87"/>
        <v>0</v>
      </c>
      <c r="AK127" s="10">
        <f t="shared" si="87"/>
        <v>0</v>
      </c>
      <c r="AL127" s="11">
        <f t="shared" ref="AL127:BQ127" si="88">SUM(AL126:AL126)</f>
        <v>0</v>
      </c>
      <c r="AM127" s="10">
        <f t="shared" si="88"/>
        <v>0</v>
      </c>
      <c r="AN127" s="11">
        <f t="shared" si="88"/>
        <v>0</v>
      </c>
      <c r="AO127" s="10">
        <f t="shared" si="88"/>
        <v>0</v>
      </c>
      <c r="AP127" s="7">
        <f t="shared" si="88"/>
        <v>0</v>
      </c>
      <c r="AQ127" s="11">
        <f t="shared" si="88"/>
        <v>0</v>
      </c>
      <c r="AR127" s="10">
        <f t="shared" si="88"/>
        <v>0</v>
      </c>
      <c r="AS127" s="11">
        <f t="shared" si="88"/>
        <v>0</v>
      </c>
      <c r="AT127" s="10">
        <f t="shared" si="88"/>
        <v>0</v>
      </c>
      <c r="AU127" s="11">
        <f t="shared" si="88"/>
        <v>0</v>
      </c>
      <c r="AV127" s="10">
        <f t="shared" si="88"/>
        <v>0</v>
      </c>
      <c r="AW127" s="11">
        <f t="shared" si="88"/>
        <v>4</v>
      </c>
      <c r="AX127" s="10">
        <f t="shared" si="88"/>
        <v>0</v>
      </c>
      <c r="AY127" s="7">
        <f t="shared" si="88"/>
        <v>4</v>
      </c>
      <c r="AZ127" s="7">
        <f t="shared" si="88"/>
        <v>4</v>
      </c>
      <c r="BA127" s="11">
        <f t="shared" si="88"/>
        <v>0</v>
      </c>
      <c r="BB127" s="10">
        <f t="shared" si="88"/>
        <v>0</v>
      </c>
      <c r="BC127" s="11">
        <f t="shared" si="88"/>
        <v>0</v>
      </c>
      <c r="BD127" s="10">
        <f t="shared" si="88"/>
        <v>0</v>
      </c>
      <c r="BE127" s="11">
        <f t="shared" si="88"/>
        <v>0</v>
      </c>
      <c r="BF127" s="10">
        <f t="shared" si="88"/>
        <v>0</v>
      </c>
      <c r="BG127" s="7">
        <f t="shared" si="88"/>
        <v>0</v>
      </c>
      <c r="BH127" s="11">
        <f t="shared" si="88"/>
        <v>0</v>
      </c>
      <c r="BI127" s="10">
        <f t="shared" si="88"/>
        <v>0</v>
      </c>
      <c r="BJ127" s="11">
        <f t="shared" si="88"/>
        <v>0</v>
      </c>
      <c r="BK127" s="10">
        <f t="shared" si="88"/>
        <v>0</v>
      </c>
      <c r="BL127" s="11">
        <f t="shared" si="88"/>
        <v>0</v>
      </c>
      <c r="BM127" s="10">
        <f t="shared" si="88"/>
        <v>0</v>
      </c>
      <c r="BN127" s="11">
        <f t="shared" si="88"/>
        <v>0</v>
      </c>
      <c r="BO127" s="10">
        <f t="shared" si="88"/>
        <v>0</v>
      </c>
      <c r="BP127" s="7">
        <f t="shared" si="88"/>
        <v>0</v>
      </c>
      <c r="BQ127" s="7">
        <f t="shared" si="88"/>
        <v>0</v>
      </c>
      <c r="BR127" s="11">
        <f t="shared" ref="BR127:CH127" si="89">SUM(BR126:BR126)</f>
        <v>0</v>
      </c>
      <c r="BS127" s="10">
        <f t="shared" si="89"/>
        <v>0</v>
      </c>
      <c r="BT127" s="11">
        <f t="shared" si="89"/>
        <v>0</v>
      </c>
      <c r="BU127" s="10">
        <f t="shared" si="89"/>
        <v>0</v>
      </c>
      <c r="BV127" s="11">
        <f t="shared" si="89"/>
        <v>0</v>
      </c>
      <c r="BW127" s="10">
        <f t="shared" si="89"/>
        <v>0</v>
      </c>
      <c r="BX127" s="7">
        <f t="shared" si="89"/>
        <v>0</v>
      </c>
      <c r="BY127" s="11">
        <f t="shared" si="89"/>
        <v>0</v>
      </c>
      <c r="BZ127" s="10">
        <f t="shared" si="89"/>
        <v>0</v>
      </c>
      <c r="CA127" s="11">
        <f t="shared" si="89"/>
        <v>0</v>
      </c>
      <c r="CB127" s="10">
        <f t="shared" si="89"/>
        <v>0</v>
      </c>
      <c r="CC127" s="11">
        <f t="shared" si="89"/>
        <v>0</v>
      </c>
      <c r="CD127" s="10">
        <f t="shared" si="89"/>
        <v>0</v>
      </c>
      <c r="CE127" s="11">
        <f t="shared" si="89"/>
        <v>0</v>
      </c>
      <c r="CF127" s="10">
        <f t="shared" si="89"/>
        <v>0</v>
      </c>
      <c r="CG127" s="7">
        <f t="shared" si="89"/>
        <v>0</v>
      </c>
      <c r="CH127" s="7">
        <f t="shared" si="89"/>
        <v>0</v>
      </c>
    </row>
    <row r="128" spans="1:86" ht="20.100000000000001" customHeight="1" x14ac:dyDescent="0.25">
      <c r="A128" s="14" t="s">
        <v>225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4"/>
      <c r="CH128" s="15"/>
    </row>
    <row r="129" spans="1:86" x14ac:dyDescent="0.25">
      <c r="A129" s="6"/>
      <c r="B129" s="6"/>
      <c r="C129" s="6"/>
      <c r="D129" s="6" t="s">
        <v>226</v>
      </c>
      <c r="E129" s="3" t="s">
        <v>227</v>
      </c>
      <c r="F129" s="6">
        <f>COUNTIF(S129:CF129,"e")</f>
        <v>0</v>
      </c>
      <c r="G129" s="6">
        <f>COUNTIF(S129:CF129,"z")</f>
        <v>1</v>
      </c>
      <c r="H129" s="6">
        <f>SUM(I129:O129)</f>
        <v>2</v>
      </c>
      <c r="I129" s="6">
        <f>S129+AJ129+BA129+BR129</f>
        <v>2</v>
      </c>
      <c r="J129" s="6">
        <f>U129+AL129+BC129+BT129</f>
        <v>0</v>
      </c>
      <c r="K129" s="6">
        <f>W129+AN129+BE129+BV129</f>
        <v>0</v>
      </c>
      <c r="L129" s="6">
        <f>Z129+AQ129+BH129+BY129</f>
        <v>0</v>
      </c>
      <c r="M129" s="6">
        <f>AB129+AS129+BJ129+CA129</f>
        <v>0</v>
      </c>
      <c r="N129" s="6">
        <f>AD129+AU129+BL129+CC129</f>
        <v>0</v>
      </c>
      <c r="O129" s="6">
        <f>AF129+AW129+BN129+CE129</f>
        <v>0</v>
      </c>
      <c r="P129" s="7">
        <f>AI129+AZ129+BQ129+CH129</f>
        <v>0</v>
      </c>
      <c r="Q129" s="7">
        <f>AH129+AY129+BP129+CG129</f>
        <v>0</v>
      </c>
      <c r="R129" s="7">
        <v>0</v>
      </c>
      <c r="S129" s="11"/>
      <c r="T129" s="10"/>
      <c r="U129" s="11"/>
      <c r="V129" s="10"/>
      <c r="W129" s="11"/>
      <c r="X129" s="10"/>
      <c r="Y129" s="7"/>
      <c r="Z129" s="11"/>
      <c r="AA129" s="10"/>
      <c r="AB129" s="11"/>
      <c r="AC129" s="10"/>
      <c r="AD129" s="11"/>
      <c r="AE129" s="10"/>
      <c r="AF129" s="11"/>
      <c r="AG129" s="10"/>
      <c r="AH129" s="7"/>
      <c r="AI129" s="7">
        <f>Y129+AH129</f>
        <v>0</v>
      </c>
      <c r="AJ129" s="11">
        <v>2</v>
      </c>
      <c r="AK129" s="10" t="s">
        <v>53</v>
      </c>
      <c r="AL129" s="11"/>
      <c r="AM129" s="10"/>
      <c r="AN129" s="11"/>
      <c r="AO129" s="10"/>
      <c r="AP129" s="7">
        <v>0</v>
      </c>
      <c r="AQ129" s="11"/>
      <c r="AR129" s="10"/>
      <c r="AS129" s="11"/>
      <c r="AT129" s="10"/>
      <c r="AU129" s="11"/>
      <c r="AV129" s="10"/>
      <c r="AW129" s="11"/>
      <c r="AX129" s="10"/>
      <c r="AY129" s="7"/>
      <c r="AZ129" s="7">
        <f>AP129+AY129</f>
        <v>0</v>
      </c>
      <c r="BA129" s="11"/>
      <c r="BB129" s="10"/>
      <c r="BC129" s="11"/>
      <c r="BD129" s="10"/>
      <c r="BE129" s="11"/>
      <c r="BF129" s="10"/>
      <c r="BG129" s="7"/>
      <c r="BH129" s="11"/>
      <c r="BI129" s="10"/>
      <c r="BJ129" s="11"/>
      <c r="BK129" s="10"/>
      <c r="BL129" s="11"/>
      <c r="BM129" s="10"/>
      <c r="BN129" s="11"/>
      <c r="BO129" s="10"/>
      <c r="BP129" s="7"/>
      <c r="BQ129" s="7">
        <f>BG129+BP129</f>
        <v>0</v>
      </c>
      <c r="BR129" s="11"/>
      <c r="BS129" s="10"/>
      <c r="BT129" s="11"/>
      <c r="BU129" s="10"/>
      <c r="BV129" s="11"/>
      <c r="BW129" s="10"/>
      <c r="BX129" s="7"/>
      <c r="BY129" s="11"/>
      <c r="BZ129" s="10"/>
      <c r="CA129" s="11"/>
      <c r="CB129" s="10"/>
      <c r="CC129" s="11"/>
      <c r="CD129" s="10"/>
      <c r="CE129" s="11"/>
      <c r="CF129" s="10"/>
      <c r="CG129" s="7"/>
      <c r="CH129" s="7">
        <f>BX129+CG129</f>
        <v>0</v>
      </c>
    </row>
    <row r="130" spans="1:86" ht="16.05" customHeight="1" x14ac:dyDescent="0.25">
      <c r="A130" s="6"/>
      <c r="B130" s="6"/>
      <c r="C130" s="6"/>
      <c r="D130" s="6"/>
      <c r="E130" s="6" t="s">
        <v>73</v>
      </c>
      <c r="F130" s="6">
        <f t="shared" ref="F130:AK130" si="90">SUM(F129:F129)</f>
        <v>0</v>
      </c>
      <c r="G130" s="6">
        <f t="shared" si="90"/>
        <v>1</v>
      </c>
      <c r="H130" s="6">
        <f t="shared" si="90"/>
        <v>2</v>
      </c>
      <c r="I130" s="6">
        <f t="shared" si="90"/>
        <v>2</v>
      </c>
      <c r="J130" s="6">
        <f t="shared" si="90"/>
        <v>0</v>
      </c>
      <c r="K130" s="6">
        <f t="shared" si="90"/>
        <v>0</v>
      </c>
      <c r="L130" s="6">
        <f t="shared" si="90"/>
        <v>0</v>
      </c>
      <c r="M130" s="6">
        <f t="shared" si="90"/>
        <v>0</v>
      </c>
      <c r="N130" s="6">
        <f t="shared" si="90"/>
        <v>0</v>
      </c>
      <c r="O130" s="6">
        <f t="shared" si="90"/>
        <v>0</v>
      </c>
      <c r="P130" s="7">
        <f t="shared" si="90"/>
        <v>0</v>
      </c>
      <c r="Q130" s="7">
        <f t="shared" si="90"/>
        <v>0</v>
      </c>
      <c r="R130" s="7">
        <f t="shared" si="90"/>
        <v>0</v>
      </c>
      <c r="S130" s="11">
        <f t="shared" si="90"/>
        <v>0</v>
      </c>
      <c r="T130" s="10">
        <f t="shared" si="90"/>
        <v>0</v>
      </c>
      <c r="U130" s="11">
        <f t="shared" si="90"/>
        <v>0</v>
      </c>
      <c r="V130" s="10">
        <f t="shared" si="90"/>
        <v>0</v>
      </c>
      <c r="W130" s="11">
        <f t="shared" si="90"/>
        <v>0</v>
      </c>
      <c r="X130" s="10">
        <f t="shared" si="90"/>
        <v>0</v>
      </c>
      <c r="Y130" s="7">
        <f t="shared" si="90"/>
        <v>0</v>
      </c>
      <c r="Z130" s="11">
        <f t="shared" si="90"/>
        <v>0</v>
      </c>
      <c r="AA130" s="10">
        <f t="shared" si="90"/>
        <v>0</v>
      </c>
      <c r="AB130" s="11">
        <f t="shared" si="90"/>
        <v>0</v>
      </c>
      <c r="AC130" s="10">
        <f t="shared" si="90"/>
        <v>0</v>
      </c>
      <c r="AD130" s="11">
        <f t="shared" si="90"/>
        <v>0</v>
      </c>
      <c r="AE130" s="10">
        <f t="shared" si="90"/>
        <v>0</v>
      </c>
      <c r="AF130" s="11">
        <f t="shared" si="90"/>
        <v>0</v>
      </c>
      <c r="AG130" s="10">
        <f t="shared" si="90"/>
        <v>0</v>
      </c>
      <c r="AH130" s="7">
        <f t="shared" si="90"/>
        <v>0</v>
      </c>
      <c r="AI130" s="7">
        <f t="shared" si="90"/>
        <v>0</v>
      </c>
      <c r="AJ130" s="11">
        <f t="shared" si="90"/>
        <v>2</v>
      </c>
      <c r="AK130" s="10">
        <f t="shared" si="90"/>
        <v>0</v>
      </c>
      <c r="AL130" s="11">
        <f t="shared" ref="AL130:BQ130" si="91">SUM(AL129:AL129)</f>
        <v>0</v>
      </c>
      <c r="AM130" s="10">
        <f t="shared" si="91"/>
        <v>0</v>
      </c>
      <c r="AN130" s="11">
        <f t="shared" si="91"/>
        <v>0</v>
      </c>
      <c r="AO130" s="10">
        <f t="shared" si="91"/>
        <v>0</v>
      </c>
      <c r="AP130" s="7">
        <f t="shared" si="91"/>
        <v>0</v>
      </c>
      <c r="AQ130" s="11">
        <f t="shared" si="91"/>
        <v>0</v>
      </c>
      <c r="AR130" s="10">
        <f t="shared" si="91"/>
        <v>0</v>
      </c>
      <c r="AS130" s="11">
        <f t="shared" si="91"/>
        <v>0</v>
      </c>
      <c r="AT130" s="10">
        <f t="shared" si="91"/>
        <v>0</v>
      </c>
      <c r="AU130" s="11">
        <f t="shared" si="91"/>
        <v>0</v>
      </c>
      <c r="AV130" s="10">
        <f t="shared" si="91"/>
        <v>0</v>
      </c>
      <c r="AW130" s="11">
        <f t="shared" si="91"/>
        <v>0</v>
      </c>
      <c r="AX130" s="10">
        <f t="shared" si="91"/>
        <v>0</v>
      </c>
      <c r="AY130" s="7">
        <f t="shared" si="91"/>
        <v>0</v>
      </c>
      <c r="AZ130" s="7">
        <f t="shared" si="91"/>
        <v>0</v>
      </c>
      <c r="BA130" s="11">
        <f t="shared" si="91"/>
        <v>0</v>
      </c>
      <c r="BB130" s="10">
        <f t="shared" si="91"/>
        <v>0</v>
      </c>
      <c r="BC130" s="11">
        <f t="shared" si="91"/>
        <v>0</v>
      </c>
      <c r="BD130" s="10">
        <f t="shared" si="91"/>
        <v>0</v>
      </c>
      <c r="BE130" s="11">
        <f t="shared" si="91"/>
        <v>0</v>
      </c>
      <c r="BF130" s="10">
        <f t="shared" si="91"/>
        <v>0</v>
      </c>
      <c r="BG130" s="7">
        <f t="shared" si="91"/>
        <v>0</v>
      </c>
      <c r="BH130" s="11">
        <f t="shared" si="91"/>
        <v>0</v>
      </c>
      <c r="BI130" s="10">
        <f t="shared" si="91"/>
        <v>0</v>
      </c>
      <c r="BJ130" s="11">
        <f t="shared" si="91"/>
        <v>0</v>
      </c>
      <c r="BK130" s="10">
        <f t="shared" si="91"/>
        <v>0</v>
      </c>
      <c r="BL130" s="11">
        <f t="shared" si="91"/>
        <v>0</v>
      </c>
      <c r="BM130" s="10">
        <f t="shared" si="91"/>
        <v>0</v>
      </c>
      <c r="BN130" s="11">
        <f t="shared" si="91"/>
        <v>0</v>
      </c>
      <c r="BO130" s="10">
        <f t="shared" si="91"/>
        <v>0</v>
      </c>
      <c r="BP130" s="7">
        <f t="shared" si="91"/>
        <v>0</v>
      </c>
      <c r="BQ130" s="7">
        <f t="shared" si="91"/>
        <v>0</v>
      </c>
      <c r="BR130" s="11">
        <f t="shared" ref="BR130:CH130" si="92">SUM(BR129:BR129)</f>
        <v>0</v>
      </c>
      <c r="BS130" s="10">
        <f t="shared" si="92"/>
        <v>0</v>
      </c>
      <c r="BT130" s="11">
        <f t="shared" si="92"/>
        <v>0</v>
      </c>
      <c r="BU130" s="10">
        <f t="shared" si="92"/>
        <v>0</v>
      </c>
      <c r="BV130" s="11">
        <f t="shared" si="92"/>
        <v>0</v>
      </c>
      <c r="BW130" s="10">
        <f t="shared" si="92"/>
        <v>0</v>
      </c>
      <c r="BX130" s="7">
        <f t="shared" si="92"/>
        <v>0</v>
      </c>
      <c r="BY130" s="11">
        <f t="shared" si="92"/>
        <v>0</v>
      </c>
      <c r="BZ130" s="10">
        <f t="shared" si="92"/>
        <v>0</v>
      </c>
      <c r="CA130" s="11">
        <f t="shared" si="92"/>
        <v>0</v>
      </c>
      <c r="CB130" s="10">
        <f t="shared" si="92"/>
        <v>0</v>
      </c>
      <c r="CC130" s="11">
        <f t="shared" si="92"/>
        <v>0</v>
      </c>
      <c r="CD130" s="10">
        <f t="shared" si="92"/>
        <v>0</v>
      </c>
      <c r="CE130" s="11">
        <f t="shared" si="92"/>
        <v>0</v>
      </c>
      <c r="CF130" s="10">
        <f t="shared" si="92"/>
        <v>0</v>
      </c>
      <c r="CG130" s="7">
        <f t="shared" si="92"/>
        <v>0</v>
      </c>
      <c r="CH130" s="7">
        <f t="shared" si="92"/>
        <v>0</v>
      </c>
    </row>
    <row r="131" spans="1:86" ht="20.100000000000001" customHeight="1" x14ac:dyDescent="0.25">
      <c r="A131" s="6"/>
      <c r="B131" s="6"/>
      <c r="C131" s="6"/>
      <c r="D131" s="6"/>
      <c r="E131" s="8" t="s">
        <v>228</v>
      </c>
      <c r="F131" s="6">
        <f>F28+F48+F67+F127+F130</f>
        <v>4</v>
      </c>
      <c r="G131" s="6">
        <f>G28+G48+G67+G127+G130</f>
        <v>90</v>
      </c>
      <c r="H131" s="6">
        <f t="shared" ref="H131:O131" si="93">H28+H48+H67+H130</f>
        <v>1379</v>
      </c>
      <c r="I131" s="6">
        <f t="shared" si="93"/>
        <v>751</v>
      </c>
      <c r="J131" s="6">
        <f t="shared" si="93"/>
        <v>248</v>
      </c>
      <c r="K131" s="6">
        <f t="shared" si="93"/>
        <v>45</v>
      </c>
      <c r="L131" s="6">
        <f t="shared" si="93"/>
        <v>325</v>
      </c>
      <c r="M131" s="6">
        <f t="shared" si="93"/>
        <v>10</v>
      </c>
      <c r="N131" s="6">
        <f t="shared" si="93"/>
        <v>0</v>
      </c>
      <c r="O131" s="6">
        <f t="shared" si="93"/>
        <v>0</v>
      </c>
      <c r="P131" s="7">
        <f>P28+P48+P67+P127+P130</f>
        <v>120</v>
      </c>
      <c r="Q131" s="7">
        <f>Q28+Q48+Q67+Q127+Q130</f>
        <v>52.600000000000009</v>
      </c>
      <c r="R131" s="7">
        <f>R28+R48+R67+R127+R130</f>
        <v>60.326999999999998</v>
      </c>
      <c r="S131" s="11">
        <f t="shared" ref="S131:X131" si="94">S28+S48+S67+S130</f>
        <v>174</v>
      </c>
      <c r="T131" s="10">
        <f t="shared" si="94"/>
        <v>0</v>
      </c>
      <c r="U131" s="11">
        <f t="shared" si="94"/>
        <v>15</v>
      </c>
      <c r="V131" s="10">
        <f t="shared" si="94"/>
        <v>0</v>
      </c>
      <c r="W131" s="11">
        <f t="shared" si="94"/>
        <v>0</v>
      </c>
      <c r="X131" s="10">
        <f t="shared" si="94"/>
        <v>0</v>
      </c>
      <c r="Y131" s="7">
        <f>Y28+Y48+Y67+Y127+Y130</f>
        <v>14.5</v>
      </c>
      <c r="Z131" s="11">
        <f t="shared" ref="Z131:AG131" si="95">Z28+Z48+Z67+Z130</f>
        <v>143</v>
      </c>
      <c r="AA131" s="10">
        <f t="shared" si="95"/>
        <v>0</v>
      </c>
      <c r="AB131" s="11">
        <f t="shared" si="95"/>
        <v>0</v>
      </c>
      <c r="AC131" s="10">
        <f t="shared" si="95"/>
        <v>0</v>
      </c>
      <c r="AD131" s="11">
        <f t="shared" si="95"/>
        <v>0</v>
      </c>
      <c r="AE131" s="10">
        <f t="shared" si="95"/>
        <v>0</v>
      </c>
      <c r="AF131" s="11">
        <f t="shared" si="95"/>
        <v>0</v>
      </c>
      <c r="AG131" s="10">
        <f t="shared" si="95"/>
        <v>0</v>
      </c>
      <c r="AH131" s="7">
        <f>AH28+AH48+AH67+AH127+AH130</f>
        <v>15.5</v>
      </c>
      <c r="AI131" s="7">
        <f>AI28+AI48+AI67+AI127+AI130</f>
        <v>30</v>
      </c>
      <c r="AJ131" s="11">
        <f t="shared" ref="AJ131:AO131" si="96">AJ28+AJ48+AJ67+AJ130</f>
        <v>242</v>
      </c>
      <c r="AK131" s="10">
        <f t="shared" si="96"/>
        <v>0</v>
      </c>
      <c r="AL131" s="11">
        <f t="shared" si="96"/>
        <v>60</v>
      </c>
      <c r="AM131" s="10">
        <f t="shared" si="96"/>
        <v>0</v>
      </c>
      <c r="AN131" s="11">
        <f t="shared" si="96"/>
        <v>0</v>
      </c>
      <c r="AO131" s="10">
        <f t="shared" si="96"/>
        <v>0</v>
      </c>
      <c r="AP131" s="7">
        <f>AP28+AP48+AP67+AP127+AP130</f>
        <v>18.3</v>
      </c>
      <c r="AQ131" s="11">
        <f t="shared" ref="AQ131:AX131" si="97">AQ28+AQ48+AQ67+AQ130</f>
        <v>95</v>
      </c>
      <c r="AR131" s="10">
        <f t="shared" si="97"/>
        <v>0</v>
      </c>
      <c r="AS131" s="11">
        <f t="shared" si="97"/>
        <v>10</v>
      </c>
      <c r="AT131" s="10">
        <f t="shared" si="97"/>
        <v>0</v>
      </c>
      <c r="AU131" s="11">
        <f t="shared" si="97"/>
        <v>0</v>
      </c>
      <c r="AV131" s="10">
        <f t="shared" si="97"/>
        <v>0</v>
      </c>
      <c r="AW131" s="11">
        <f t="shared" si="97"/>
        <v>0</v>
      </c>
      <c r="AX131" s="10">
        <f t="shared" si="97"/>
        <v>0</v>
      </c>
      <c r="AY131" s="7">
        <f>AY28+AY48+AY67+AY127+AY130</f>
        <v>11.7</v>
      </c>
      <c r="AZ131" s="7">
        <f>AZ28+AZ48+AZ67+AZ127+AZ130</f>
        <v>30</v>
      </c>
      <c r="BA131" s="11">
        <f t="shared" ref="BA131:BF131" si="98">BA28+BA48+BA67+BA130</f>
        <v>235</v>
      </c>
      <c r="BB131" s="10">
        <f t="shared" si="98"/>
        <v>0</v>
      </c>
      <c r="BC131" s="11">
        <f t="shared" si="98"/>
        <v>128</v>
      </c>
      <c r="BD131" s="10">
        <f t="shared" si="98"/>
        <v>0</v>
      </c>
      <c r="BE131" s="11">
        <f t="shared" si="98"/>
        <v>15</v>
      </c>
      <c r="BF131" s="10">
        <f t="shared" si="98"/>
        <v>0</v>
      </c>
      <c r="BG131" s="7">
        <f>BG28+BG48+BG67+BG127+BG130</f>
        <v>24.6</v>
      </c>
      <c r="BH131" s="11">
        <f t="shared" ref="BH131:BO131" si="99">BH28+BH48+BH67+BH130</f>
        <v>87</v>
      </c>
      <c r="BI131" s="10">
        <f t="shared" si="99"/>
        <v>0</v>
      </c>
      <c r="BJ131" s="11">
        <f t="shared" si="99"/>
        <v>0</v>
      </c>
      <c r="BK131" s="10">
        <f t="shared" si="99"/>
        <v>0</v>
      </c>
      <c r="BL131" s="11">
        <f t="shared" si="99"/>
        <v>0</v>
      </c>
      <c r="BM131" s="10">
        <f t="shared" si="99"/>
        <v>0</v>
      </c>
      <c r="BN131" s="11">
        <f t="shared" si="99"/>
        <v>0</v>
      </c>
      <c r="BO131" s="10">
        <f t="shared" si="99"/>
        <v>0</v>
      </c>
      <c r="BP131" s="7">
        <f>BP28+BP48+BP67+BP127+BP130</f>
        <v>5.4</v>
      </c>
      <c r="BQ131" s="7">
        <f>BQ28+BQ48+BQ67+BQ127+BQ130</f>
        <v>30</v>
      </c>
      <c r="BR131" s="11">
        <f t="shared" ref="BR131:BW131" si="100">BR28+BR48+BR67+BR130</f>
        <v>100</v>
      </c>
      <c r="BS131" s="10">
        <f t="shared" si="100"/>
        <v>0</v>
      </c>
      <c r="BT131" s="11">
        <f t="shared" si="100"/>
        <v>45</v>
      </c>
      <c r="BU131" s="10">
        <f t="shared" si="100"/>
        <v>0</v>
      </c>
      <c r="BV131" s="11">
        <f t="shared" si="100"/>
        <v>30</v>
      </c>
      <c r="BW131" s="10">
        <f t="shared" si="100"/>
        <v>0</v>
      </c>
      <c r="BX131" s="7">
        <f>BX28+BX48+BX67+BX127+BX130</f>
        <v>10</v>
      </c>
      <c r="BY131" s="11">
        <f t="shared" ref="BY131:CF131" si="101">BY28+BY48+BY67+BY130</f>
        <v>0</v>
      </c>
      <c r="BZ131" s="10">
        <f t="shared" si="101"/>
        <v>0</v>
      </c>
      <c r="CA131" s="11">
        <f t="shared" si="101"/>
        <v>0</v>
      </c>
      <c r="CB131" s="10">
        <f t="shared" si="101"/>
        <v>0</v>
      </c>
      <c r="CC131" s="11">
        <f t="shared" si="101"/>
        <v>0</v>
      </c>
      <c r="CD131" s="10">
        <f t="shared" si="101"/>
        <v>0</v>
      </c>
      <c r="CE131" s="11">
        <f t="shared" si="101"/>
        <v>0</v>
      </c>
      <c r="CF131" s="10">
        <f t="shared" si="101"/>
        <v>0</v>
      </c>
      <c r="CG131" s="7">
        <f>CG28+CG48+CG67+CG127+CG130</f>
        <v>20</v>
      </c>
      <c r="CH131" s="7">
        <f>CH28+CH48+CH67+CH127+CH130</f>
        <v>30</v>
      </c>
    </row>
    <row r="133" spans="1:86" x14ac:dyDescent="0.25">
      <c r="D133" s="3" t="s">
        <v>22</v>
      </c>
      <c r="E133" s="3" t="s">
        <v>229</v>
      </c>
    </row>
    <row r="134" spans="1:86" x14ac:dyDescent="0.25">
      <c r="D134" s="3" t="s">
        <v>26</v>
      </c>
      <c r="E134" s="3" t="s">
        <v>230</v>
      </c>
    </row>
    <row r="135" spans="1:86" x14ac:dyDescent="0.25">
      <c r="D135" s="12" t="s">
        <v>32</v>
      </c>
      <c r="E135" s="12"/>
    </row>
    <row r="136" spans="1:86" x14ac:dyDescent="0.25">
      <c r="D136" s="3" t="s">
        <v>34</v>
      </c>
      <c r="E136" s="3" t="s">
        <v>231</v>
      </c>
    </row>
    <row r="137" spans="1:86" x14ac:dyDescent="0.25">
      <c r="D137" s="3" t="s">
        <v>35</v>
      </c>
      <c r="E137" s="3" t="s">
        <v>232</v>
      </c>
    </row>
    <row r="138" spans="1:86" x14ac:dyDescent="0.25">
      <c r="D138" s="3" t="s">
        <v>36</v>
      </c>
      <c r="E138" s="3" t="s">
        <v>233</v>
      </c>
    </row>
    <row r="139" spans="1:86" x14ac:dyDescent="0.25">
      <c r="D139" s="12" t="s">
        <v>33</v>
      </c>
      <c r="E139" s="12"/>
      <c r="M139" s="9"/>
      <c r="U139" s="9"/>
      <c r="AC139" s="9"/>
    </row>
    <row r="140" spans="1:86" x14ac:dyDescent="0.25">
      <c r="D140" s="3" t="s">
        <v>37</v>
      </c>
      <c r="E140" s="3" t="s">
        <v>234</v>
      </c>
    </row>
    <row r="141" spans="1:86" x14ac:dyDescent="0.25">
      <c r="D141" s="3" t="s">
        <v>38</v>
      </c>
      <c r="E141" s="3" t="s">
        <v>235</v>
      </c>
    </row>
    <row r="142" spans="1:86" x14ac:dyDescent="0.25">
      <c r="D142" s="3" t="s">
        <v>39</v>
      </c>
      <c r="E142" s="3" t="s">
        <v>236</v>
      </c>
    </row>
    <row r="143" spans="1:86" x14ac:dyDescent="0.25">
      <c r="D143" s="3" t="s">
        <v>40</v>
      </c>
      <c r="E143" s="3" t="s">
        <v>237</v>
      </c>
    </row>
  </sheetData>
  <mergeCells count="119">
    <mergeCell ref="D139:E139"/>
    <mergeCell ref="C121:C124"/>
    <mergeCell ref="A121:A124"/>
    <mergeCell ref="B121:B124"/>
    <mergeCell ref="A125:CH125"/>
    <mergeCell ref="A128:CH128"/>
    <mergeCell ref="D135:E135"/>
    <mergeCell ref="C114:C116"/>
    <mergeCell ref="A114:A116"/>
    <mergeCell ref="B114:B116"/>
    <mergeCell ref="C117:C120"/>
    <mergeCell ref="A117:A120"/>
    <mergeCell ref="B117:B120"/>
    <mergeCell ref="C104:C109"/>
    <mergeCell ref="A104:A109"/>
    <mergeCell ref="B104:B109"/>
    <mergeCell ref="C110:C113"/>
    <mergeCell ref="A110:A113"/>
    <mergeCell ref="B110:B113"/>
    <mergeCell ref="C97:C99"/>
    <mergeCell ref="A97:A99"/>
    <mergeCell ref="B97:B99"/>
    <mergeCell ref="C100:C103"/>
    <mergeCell ref="A100:A103"/>
    <mergeCell ref="B100:B103"/>
    <mergeCell ref="C87:C90"/>
    <mergeCell ref="A87:A90"/>
    <mergeCell ref="B87:B90"/>
    <mergeCell ref="C91:C96"/>
    <mergeCell ref="A91:A96"/>
    <mergeCell ref="B91:B96"/>
    <mergeCell ref="C80:C83"/>
    <mergeCell ref="A80:A83"/>
    <mergeCell ref="B80:B83"/>
    <mergeCell ref="C84:C86"/>
    <mergeCell ref="A84:A86"/>
    <mergeCell ref="B84:B86"/>
    <mergeCell ref="C71:C76"/>
    <mergeCell ref="A71:A76"/>
    <mergeCell ref="B71:B76"/>
    <mergeCell ref="C77:C79"/>
    <mergeCell ref="A77:A79"/>
    <mergeCell ref="B77:B79"/>
    <mergeCell ref="A29:CH29"/>
    <mergeCell ref="A49:CH49"/>
    <mergeCell ref="A68:CH68"/>
    <mergeCell ref="C69:C70"/>
    <mergeCell ref="A69:A70"/>
    <mergeCell ref="B69:B70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0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777343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86</v>
      </c>
      <c r="AH8" t="s">
        <v>16</v>
      </c>
    </row>
    <row r="9" spans="1:86" x14ac:dyDescent="0.25">
      <c r="E9" t="s">
        <v>17</v>
      </c>
      <c r="F9" s="1" t="s">
        <v>383</v>
      </c>
      <c r="AH9" t="s">
        <v>385</v>
      </c>
    </row>
    <row r="11" spans="1:86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7" t="s">
        <v>46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7" t="s">
        <v>46</v>
      </c>
      <c r="AQ14" s="19" t="s">
        <v>33</v>
      </c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7" t="s">
        <v>46</v>
      </c>
      <c r="BH14" s="19" t="s">
        <v>33</v>
      </c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7" t="s">
        <v>46</v>
      </c>
      <c r="BY14" s="19" t="s">
        <v>33</v>
      </c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7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7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7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7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5">
      <c r="A17" s="6"/>
      <c r="B17" s="6"/>
      <c r="C17" s="6"/>
      <c r="D17" s="6" t="s">
        <v>382</v>
      </c>
      <c r="E17" s="3" t="s">
        <v>381</v>
      </c>
      <c r="F17" s="6">
        <f>COUNTIF(S17:CF17,"e")</f>
        <v>0</v>
      </c>
      <c r="G17" s="6">
        <f>COUNTIF(S17:CF17,"z")</f>
        <v>2</v>
      </c>
      <c r="H17" s="6">
        <f t="shared" ref="H17:H27" si="0">SUM(I17:O17)</f>
        <v>20</v>
      </c>
      <c r="I17" s="6">
        <f t="shared" ref="I17:I27" si="1">S17+AJ17+BA17+BR17</f>
        <v>10</v>
      </c>
      <c r="J17" s="6">
        <f t="shared" ref="J17:J27" si="2">U17+AL17+BC17+BT17</f>
        <v>10</v>
      </c>
      <c r="K17" s="6">
        <f t="shared" ref="K17:K27" si="3">W17+AN17+BE17+BV17</f>
        <v>0</v>
      </c>
      <c r="L17" s="6">
        <f t="shared" ref="L17:L27" si="4">Z17+AQ17+BH17+BY17</f>
        <v>0</v>
      </c>
      <c r="M17" s="6">
        <f t="shared" ref="M17:M27" si="5">AB17+AS17+BJ17+CA17</f>
        <v>0</v>
      </c>
      <c r="N17" s="6">
        <f t="shared" ref="N17:N27" si="6">AD17+AU17+BL17+CC17</f>
        <v>0</v>
      </c>
      <c r="O17" s="6">
        <f t="shared" ref="O17:O27" si="7">AF17+AW17+BN17+CE17</f>
        <v>0</v>
      </c>
      <c r="P17" s="7">
        <f t="shared" ref="P17:P27" si="8">AI17+AZ17+BQ17+CH17</f>
        <v>1</v>
      </c>
      <c r="Q17" s="7">
        <f t="shared" ref="Q17:Q27" si="9">AH17+AY17+BP17+CG17</f>
        <v>0</v>
      </c>
      <c r="R17" s="7">
        <v>0.8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7" si="10">Y17+AH17</f>
        <v>0</v>
      </c>
      <c r="AJ17" s="11">
        <v>10</v>
      </c>
      <c r="AK17" s="10" t="s">
        <v>53</v>
      </c>
      <c r="AL17" s="11">
        <v>10</v>
      </c>
      <c r="AM17" s="10" t="s">
        <v>53</v>
      </c>
      <c r="AN17" s="11"/>
      <c r="AO17" s="10"/>
      <c r="AP17" s="7">
        <v>1</v>
      </c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7" si="11">AP17+AY17</f>
        <v>1</v>
      </c>
      <c r="BA17" s="11"/>
      <c r="BB17" s="10"/>
      <c r="BC17" s="11"/>
      <c r="BD17" s="10"/>
      <c r="BE17" s="11"/>
      <c r="BF17" s="10"/>
      <c r="BG17" s="7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7" si="12">BG17+BP17</f>
        <v>0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7" si="13">BX17+CG17</f>
        <v>0</v>
      </c>
    </row>
    <row r="18" spans="1:86" x14ac:dyDescent="0.25">
      <c r="A18" s="6"/>
      <c r="B18" s="6"/>
      <c r="C18" s="6"/>
      <c r="D18" s="6" t="s">
        <v>54</v>
      </c>
      <c r="E18" s="3" t="s">
        <v>55</v>
      </c>
      <c r="F18" s="6">
        <f>COUNTIF(S18:CF18,"e")</f>
        <v>0</v>
      </c>
      <c r="G18" s="6">
        <f>COUNTIF(S18:CF18,"z")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1</v>
      </c>
      <c r="Q18" s="7">
        <f t="shared" si="9"/>
        <v>0</v>
      </c>
      <c r="R18" s="7">
        <v>0.4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>
        <v>10</v>
      </c>
      <c r="AK18" s="10" t="s">
        <v>53</v>
      </c>
      <c r="AL18" s="11"/>
      <c r="AM18" s="10"/>
      <c r="AN18" s="11"/>
      <c r="AO18" s="10"/>
      <c r="AP18" s="7">
        <v>1</v>
      </c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1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>
        <v>8</v>
      </c>
      <c r="B19" s="6">
        <v>1</v>
      </c>
      <c r="C19" s="6"/>
      <c r="D19" s="6"/>
      <c r="E19" s="3" t="s">
        <v>56</v>
      </c>
      <c r="F19" s="6">
        <f>$B$19*COUNTIF(S19:CF19,"e")</f>
        <v>0</v>
      </c>
      <c r="G19" s="6">
        <f>$B$19*COUNTIF(S19:CF19,"z")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30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3</v>
      </c>
      <c r="Q19" s="7">
        <f t="shared" si="9"/>
        <v>3</v>
      </c>
      <c r="R19" s="7">
        <f>$B$19*1.5</f>
        <v>1.5</v>
      </c>
      <c r="S19" s="11"/>
      <c r="T19" s="10"/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/>
      <c r="AK19" s="10"/>
      <c r="AL19" s="11"/>
      <c r="AM19" s="10"/>
      <c r="AN19" s="11"/>
      <c r="AO19" s="10"/>
      <c r="AP19" s="7"/>
      <c r="AQ19" s="11">
        <f>$B$19*30</f>
        <v>30</v>
      </c>
      <c r="AR19" s="10" t="s">
        <v>53</v>
      </c>
      <c r="AS19" s="11"/>
      <c r="AT19" s="10"/>
      <c r="AU19" s="11"/>
      <c r="AV19" s="10"/>
      <c r="AW19" s="11"/>
      <c r="AX19" s="10"/>
      <c r="AY19" s="7">
        <f>$B$19*3</f>
        <v>3</v>
      </c>
      <c r="AZ19" s="7">
        <f t="shared" si="11"/>
        <v>3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57</v>
      </c>
      <c r="E20" s="3" t="s">
        <v>58</v>
      </c>
      <c r="F20" s="6">
        <f>COUNTIF(S20:CF20,"e")</f>
        <v>0</v>
      </c>
      <c r="G20" s="6">
        <f>COUNTIF(S20:CF20,"z")</f>
        <v>1</v>
      </c>
      <c r="H20" s="6">
        <f t="shared" si="0"/>
        <v>10</v>
      </c>
      <c r="I20" s="6">
        <f t="shared" si="1"/>
        <v>10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1</v>
      </c>
      <c r="Q20" s="7">
        <f t="shared" si="9"/>
        <v>0</v>
      </c>
      <c r="R20" s="7">
        <v>0.4</v>
      </c>
      <c r="S20" s="11">
        <v>10</v>
      </c>
      <c r="T20" s="10" t="s">
        <v>53</v>
      </c>
      <c r="U20" s="11"/>
      <c r="V20" s="10"/>
      <c r="W20" s="11"/>
      <c r="X20" s="10"/>
      <c r="Y20" s="7">
        <v>1</v>
      </c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1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3</v>
      </c>
      <c r="C21" s="6"/>
      <c r="D21" s="6"/>
      <c r="E21" s="3" t="s">
        <v>59</v>
      </c>
      <c r="F21" s="6">
        <f>$B$21*COUNTIF(S21:CF21,"e")</f>
        <v>0</v>
      </c>
      <c r="G21" s="6">
        <f>$B$21*COUNTIF(S21:CF21,"z")</f>
        <v>3</v>
      </c>
      <c r="H21" s="6">
        <f t="shared" si="0"/>
        <v>45</v>
      </c>
      <c r="I21" s="6">
        <f t="shared" si="1"/>
        <v>45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0</v>
      </c>
      <c r="R21" s="7">
        <f>$B$21*0.6</f>
        <v>1.7999999999999998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$B$21*15</f>
        <v>45</v>
      </c>
      <c r="AK21" s="10" t="s">
        <v>53</v>
      </c>
      <c r="AL21" s="11"/>
      <c r="AM21" s="10"/>
      <c r="AN21" s="11"/>
      <c r="AO21" s="10"/>
      <c r="AP21" s="7">
        <f>$B$21*1</f>
        <v>3</v>
      </c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3</v>
      </c>
      <c r="BA21" s="11"/>
      <c r="BB21" s="10"/>
      <c r="BC21" s="11"/>
      <c r="BD21" s="10"/>
      <c r="BE21" s="11"/>
      <c r="BF21" s="10"/>
      <c r="BG21" s="7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61</v>
      </c>
      <c r="E22" s="3" t="s">
        <v>62</v>
      </c>
      <c r="F22" s="6">
        <f t="shared" ref="F22:F27" si="14">COUNTIF(S22:CF22,"e")</f>
        <v>1</v>
      </c>
      <c r="G22" s="6">
        <f t="shared" ref="G22:G27" si="15">COUNTIF(S22:CF22,"z")</f>
        <v>2</v>
      </c>
      <c r="H22" s="6">
        <f t="shared" si="0"/>
        <v>50</v>
      </c>
      <c r="I22" s="6">
        <f t="shared" si="1"/>
        <v>20</v>
      </c>
      <c r="J22" s="6">
        <f t="shared" si="2"/>
        <v>15</v>
      </c>
      <c r="K22" s="6">
        <f t="shared" si="3"/>
        <v>0</v>
      </c>
      <c r="L22" s="6">
        <f t="shared" si="4"/>
        <v>15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1</v>
      </c>
      <c r="R22" s="7">
        <v>0.87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v>20</v>
      </c>
      <c r="AK22" s="10" t="s">
        <v>60</v>
      </c>
      <c r="AL22" s="11">
        <v>15</v>
      </c>
      <c r="AM22" s="10" t="s">
        <v>53</v>
      </c>
      <c r="AN22" s="11"/>
      <c r="AO22" s="10"/>
      <c r="AP22" s="7">
        <v>2</v>
      </c>
      <c r="AQ22" s="11">
        <v>15</v>
      </c>
      <c r="AR22" s="10" t="s">
        <v>53</v>
      </c>
      <c r="AS22" s="11"/>
      <c r="AT22" s="10"/>
      <c r="AU22" s="11"/>
      <c r="AV22" s="10"/>
      <c r="AW22" s="11"/>
      <c r="AX22" s="10"/>
      <c r="AY22" s="7">
        <v>1</v>
      </c>
      <c r="AZ22" s="7">
        <f t="shared" si="11"/>
        <v>3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63</v>
      </c>
      <c r="E23" s="3" t="s">
        <v>64</v>
      </c>
      <c r="F23" s="6">
        <f t="shared" si="14"/>
        <v>0</v>
      </c>
      <c r="G23" s="6">
        <f t="shared" si="15"/>
        <v>3</v>
      </c>
      <c r="H23" s="6">
        <f t="shared" si="0"/>
        <v>70</v>
      </c>
      <c r="I23" s="6">
        <f t="shared" si="1"/>
        <v>40</v>
      </c>
      <c r="J23" s="6">
        <f t="shared" si="2"/>
        <v>28</v>
      </c>
      <c r="K23" s="6">
        <f t="shared" si="3"/>
        <v>0</v>
      </c>
      <c r="L23" s="6">
        <f t="shared" si="4"/>
        <v>2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5</v>
      </c>
      <c r="Q23" s="7">
        <f t="shared" si="9"/>
        <v>0.2</v>
      </c>
      <c r="R23" s="7">
        <v>3.1669999999999998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>
        <v>40</v>
      </c>
      <c r="BB23" s="10" t="s">
        <v>53</v>
      </c>
      <c r="BC23" s="11">
        <v>28</v>
      </c>
      <c r="BD23" s="10" t="s">
        <v>53</v>
      </c>
      <c r="BE23" s="11"/>
      <c r="BF23" s="10"/>
      <c r="BG23" s="7">
        <v>4.8</v>
      </c>
      <c r="BH23" s="11">
        <v>2</v>
      </c>
      <c r="BI23" s="10" t="s">
        <v>53</v>
      </c>
      <c r="BJ23" s="11"/>
      <c r="BK23" s="10"/>
      <c r="BL23" s="11"/>
      <c r="BM23" s="10"/>
      <c r="BN23" s="11"/>
      <c r="BO23" s="10"/>
      <c r="BP23" s="7">
        <v>0.2</v>
      </c>
      <c r="BQ23" s="7">
        <f t="shared" si="12"/>
        <v>5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/>
      <c r="B24" s="6"/>
      <c r="C24" s="6"/>
      <c r="D24" s="6" t="s">
        <v>65</v>
      </c>
      <c r="E24" s="3" t="s">
        <v>66</v>
      </c>
      <c r="F24" s="6">
        <f t="shared" si="14"/>
        <v>0</v>
      </c>
      <c r="G24" s="6">
        <f t="shared" si="15"/>
        <v>2</v>
      </c>
      <c r="H24" s="6">
        <f t="shared" si="0"/>
        <v>45</v>
      </c>
      <c r="I24" s="6">
        <f t="shared" si="1"/>
        <v>0</v>
      </c>
      <c r="J24" s="6">
        <f t="shared" si="2"/>
        <v>0</v>
      </c>
      <c r="K24" s="6">
        <f t="shared" si="3"/>
        <v>45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3</v>
      </c>
      <c r="Q24" s="7">
        <f t="shared" si="9"/>
        <v>0</v>
      </c>
      <c r="R24" s="7">
        <v>1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/>
      <c r="BB24" s="10"/>
      <c r="BC24" s="11"/>
      <c r="BD24" s="10"/>
      <c r="BE24" s="11">
        <v>15</v>
      </c>
      <c r="BF24" s="10" t="s">
        <v>53</v>
      </c>
      <c r="BG24" s="7">
        <v>1</v>
      </c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1</v>
      </c>
      <c r="BR24" s="11"/>
      <c r="BS24" s="10"/>
      <c r="BT24" s="11"/>
      <c r="BU24" s="10"/>
      <c r="BV24" s="11">
        <v>30</v>
      </c>
      <c r="BW24" s="10" t="s">
        <v>53</v>
      </c>
      <c r="BX24" s="7">
        <v>2</v>
      </c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2</v>
      </c>
    </row>
    <row r="25" spans="1:86" x14ac:dyDescent="0.25">
      <c r="A25" s="6"/>
      <c r="B25" s="6"/>
      <c r="C25" s="6"/>
      <c r="D25" s="6" t="s">
        <v>67</v>
      </c>
      <c r="E25" s="3" t="s">
        <v>68</v>
      </c>
      <c r="F25" s="6">
        <f t="shared" si="14"/>
        <v>0</v>
      </c>
      <c r="G25" s="6">
        <f t="shared" si="15"/>
        <v>1</v>
      </c>
      <c r="H25" s="6">
        <f t="shared" si="0"/>
        <v>20</v>
      </c>
      <c r="I25" s="6">
        <f t="shared" si="1"/>
        <v>20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1</v>
      </c>
      <c r="Q25" s="7">
        <f t="shared" si="9"/>
        <v>0</v>
      </c>
      <c r="R25" s="7">
        <v>0.7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0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2"/>
        <v>0</v>
      </c>
      <c r="BR25" s="11">
        <v>20</v>
      </c>
      <c r="BS25" s="10" t="s">
        <v>53</v>
      </c>
      <c r="BT25" s="11"/>
      <c r="BU25" s="10"/>
      <c r="BV25" s="11"/>
      <c r="BW25" s="10"/>
      <c r="BX25" s="7">
        <v>1</v>
      </c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1</v>
      </c>
    </row>
    <row r="26" spans="1:86" x14ac:dyDescent="0.25">
      <c r="A26" s="6"/>
      <c r="B26" s="6"/>
      <c r="C26" s="6"/>
      <c r="D26" s="6" t="s">
        <v>69</v>
      </c>
      <c r="E26" s="3" t="s">
        <v>70</v>
      </c>
      <c r="F26" s="6">
        <f t="shared" si="14"/>
        <v>0</v>
      </c>
      <c r="G26" s="6">
        <f t="shared" si="15"/>
        <v>1</v>
      </c>
      <c r="H26" s="6">
        <f t="shared" si="0"/>
        <v>30</v>
      </c>
      <c r="I26" s="6">
        <f t="shared" si="1"/>
        <v>30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7">
        <f t="shared" si="8"/>
        <v>2</v>
      </c>
      <c r="Q26" s="7">
        <f t="shared" si="9"/>
        <v>0</v>
      </c>
      <c r="R26" s="7">
        <v>1.2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0"/>
        <v>0</v>
      </c>
      <c r="AJ26" s="11">
        <v>30</v>
      </c>
      <c r="AK26" s="10" t="s">
        <v>53</v>
      </c>
      <c r="AL26" s="11"/>
      <c r="AM26" s="10"/>
      <c r="AN26" s="11"/>
      <c r="AO26" s="10"/>
      <c r="AP26" s="7">
        <v>2</v>
      </c>
      <c r="AQ26" s="11"/>
      <c r="AR26" s="10"/>
      <c r="AS26" s="11"/>
      <c r="AT26" s="10"/>
      <c r="AU26" s="11"/>
      <c r="AV26" s="10"/>
      <c r="AW26" s="11"/>
      <c r="AX26" s="10"/>
      <c r="AY26" s="7"/>
      <c r="AZ26" s="7">
        <f t="shared" si="11"/>
        <v>2</v>
      </c>
      <c r="BA26" s="11"/>
      <c r="BB26" s="10"/>
      <c r="BC26" s="11"/>
      <c r="BD26" s="10"/>
      <c r="BE26" s="11"/>
      <c r="BF26" s="10"/>
      <c r="BG26" s="7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 t="shared" si="12"/>
        <v>0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3"/>
        <v>0</v>
      </c>
    </row>
    <row r="27" spans="1:86" x14ac:dyDescent="0.25">
      <c r="A27" s="6"/>
      <c r="B27" s="6"/>
      <c r="C27" s="6"/>
      <c r="D27" s="6" t="s">
        <v>71</v>
      </c>
      <c r="E27" s="3" t="s">
        <v>72</v>
      </c>
      <c r="F27" s="6">
        <f t="shared" si="14"/>
        <v>0</v>
      </c>
      <c r="G27" s="6">
        <f t="shared" si="15"/>
        <v>1</v>
      </c>
      <c r="H27" s="6">
        <f t="shared" si="0"/>
        <v>30</v>
      </c>
      <c r="I27" s="6">
        <f t="shared" si="1"/>
        <v>30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7">
        <f t="shared" si="8"/>
        <v>2</v>
      </c>
      <c r="Q27" s="7">
        <f t="shared" si="9"/>
        <v>0</v>
      </c>
      <c r="R27" s="7">
        <v>1.1000000000000001</v>
      </c>
      <c r="S27" s="11"/>
      <c r="T27" s="10"/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si="10"/>
        <v>0</v>
      </c>
      <c r="AJ27" s="11"/>
      <c r="AK27" s="10"/>
      <c r="AL27" s="11"/>
      <c r="AM27" s="10"/>
      <c r="AN27" s="11"/>
      <c r="AO27" s="10"/>
      <c r="AP27" s="7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si="11"/>
        <v>0</v>
      </c>
      <c r="BA27" s="11"/>
      <c r="BB27" s="10"/>
      <c r="BC27" s="11"/>
      <c r="BD27" s="10"/>
      <c r="BE27" s="11"/>
      <c r="BF27" s="10"/>
      <c r="BG27" s="7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si="12"/>
        <v>0</v>
      </c>
      <c r="BR27" s="11">
        <v>30</v>
      </c>
      <c r="BS27" s="10" t="s">
        <v>53</v>
      </c>
      <c r="BT27" s="11"/>
      <c r="BU27" s="10"/>
      <c r="BV27" s="11"/>
      <c r="BW27" s="10"/>
      <c r="BX27" s="7">
        <v>2</v>
      </c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si="13"/>
        <v>2</v>
      </c>
    </row>
    <row r="28" spans="1:86" ht="16.05" customHeight="1" x14ac:dyDescent="0.25">
      <c r="A28" s="6"/>
      <c r="B28" s="6"/>
      <c r="C28" s="6"/>
      <c r="D28" s="6"/>
      <c r="E28" s="6" t="s">
        <v>73</v>
      </c>
      <c r="F28" s="6">
        <f t="shared" ref="F28:AK28" si="16">SUM(F17:F27)</f>
        <v>1</v>
      </c>
      <c r="G28" s="6">
        <f t="shared" si="16"/>
        <v>18</v>
      </c>
      <c r="H28" s="6">
        <f t="shared" si="16"/>
        <v>360</v>
      </c>
      <c r="I28" s="6">
        <f t="shared" si="16"/>
        <v>215</v>
      </c>
      <c r="J28" s="6">
        <f t="shared" si="16"/>
        <v>53</v>
      </c>
      <c r="K28" s="6">
        <f t="shared" si="16"/>
        <v>45</v>
      </c>
      <c r="L28" s="6">
        <f t="shared" si="16"/>
        <v>47</v>
      </c>
      <c r="M28" s="6">
        <f t="shared" si="16"/>
        <v>0</v>
      </c>
      <c r="N28" s="6">
        <f t="shared" si="16"/>
        <v>0</v>
      </c>
      <c r="O28" s="6">
        <f t="shared" si="16"/>
        <v>0</v>
      </c>
      <c r="P28" s="7">
        <f t="shared" si="16"/>
        <v>25</v>
      </c>
      <c r="Q28" s="7">
        <f t="shared" si="16"/>
        <v>4.2</v>
      </c>
      <c r="R28" s="7">
        <f t="shared" si="16"/>
        <v>12.936999999999999</v>
      </c>
      <c r="S28" s="11">
        <f t="shared" si="16"/>
        <v>10</v>
      </c>
      <c r="T28" s="10">
        <f t="shared" si="16"/>
        <v>0</v>
      </c>
      <c r="U28" s="11">
        <f t="shared" si="16"/>
        <v>0</v>
      </c>
      <c r="V28" s="10">
        <f t="shared" si="16"/>
        <v>0</v>
      </c>
      <c r="W28" s="11">
        <f t="shared" si="16"/>
        <v>0</v>
      </c>
      <c r="X28" s="10">
        <f t="shared" si="16"/>
        <v>0</v>
      </c>
      <c r="Y28" s="7">
        <f t="shared" si="16"/>
        <v>1</v>
      </c>
      <c r="Z28" s="11">
        <f t="shared" si="16"/>
        <v>0</v>
      </c>
      <c r="AA28" s="10">
        <f t="shared" si="16"/>
        <v>0</v>
      </c>
      <c r="AB28" s="11">
        <f t="shared" si="16"/>
        <v>0</v>
      </c>
      <c r="AC28" s="10">
        <f t="shared" si="16"/>
        <v>0</v>
      </c>
      <c r="AD28" s="11">
        <f t="shared" si="16"/>
        <v>0</v>
      </c>
      <c r="AE28" s="10">
        <f t="shared" si="16"/>
        <v>0</v>
      </c>
      <c r="AF28" s="11">
        <f t="shared" si="16"/>
        <v>0</v>
      </c>
      <c r="AG28" s="10">
        <f t="shared" si="16"/>
        <v>0</v>
      </c>
      <c r="AH28" s="7">
        <f t="shared" si="16"/>
        <v>0</v>
      </c>
      <c r="AI28" s="7">
        <f t="shared" si="16"/>
        <v>1</v>
      </c>
      <c r="AJ28" s="11">
        <f t="shared" si="16"/>
        <v>115</v>
      </c>
      <c r="AK28" s="10">
        <f t="shared" si="16"/>
        <v>0</v>
      </c>
      <c r="AL28" s="11">
        <f t="shared" ref="AL28:BQ28" si="17">SUM(AL17:AL27)</f>
        <v>25</v>
      </c>
      <c r="AM28" s="10">
        <f t="shared" si="17"/>
        <v>0</v>
      </c>
      <c r="AN28" s="11">
        <f t="shared" si="17"/>
        <v>0</v>
      </c>
      <c r="AO28" s="10">
        <f t="shared" si="17"/>
        <v>0</v>
      </c>
      <c r="AP28" s="7">
        <f t="shared" si="17"/>
        <v>9</v>
      </c>
      <c r="AQ28" s="11">
        <f t="shared" si="17"/>
        <v>45</v>
      </c>
      <c r="AR28" s="10">
        <f t="shared" si="17"/>
        <v>0</v>
      </c>
      <c r="AS28" s="11">
        <f t="shared" si="17"/>
        <v>0</v>
      </c>
      <c r="AT28" s="10">
        <f t="shared" si="17"/>
        <v>0</v>
      </c>
      <c r="AU28" s="11">
        <f t="shared" si="17"/>
        <v>0</v>
      </c>
      <c r="AV28" s="10">
        <f t="shared" si="17"/>
        <v>0</v>
      </c>
      <c r="AW28" s="11">
        <f t="shared" si="17"/>
        <v>0</v>
      </c>
      <c r="AX28" s="10">
        <f t="shared" si="17"/>
        <v>0</v>
      </c>
      <c r="AY28" s="7">
        <f t="shared" si="17"/>
        <v>4</v>
      </c>
      <c r="AZ28" s="7">
        <f t="shared" si="17"/>
        <v>13</v>
      </c>
      <c r="BA28" s="11">
        <f t="shared" si="17"/>
        <v>40</v>
      </c>
      <c r="BB28" s="10">
        <f t="shared" si="17"/>
        <v>0</v>
      </c>
      <c r="BC28" s="11">
        <f t="shared" si="17"/>
        <v>28</v>
      </c>
      <c r="BD28" s="10">
        <f t="shared" si="17"/>
        <v>0</v>
      </c>
      <c r="BE28" s="11">
        <f t="shared" si="17"/>
        <v>15</v>
      </c>
      <c r="BF28" s="10">
        <f t="shared" si="17"/>
        <v>0</v>
      </c>
      <c r="BG28" s="7">
        <f t="shared" si="17"/>
        <v>5.8</v>
      </c>
      <c r="BH28" s="11">
        <f t="shared" si="17"/>
        <v>2</v>
      </c>
      <c r="BI28" s="10">
        <f t="shared" si="17"/>
        <v>0</v>
      </c>
      <c r="BJ28" s="11">
        <f t="shared" si="17"/>
        <v>0</v>
      </c>
      <c r="BK28" s="10">
        <f t="shared" si="17"/>
        <v>0</v>
      </c>
      <c r="BL28" s="11">
        <f t="shared" si="17"/>
        <v>0</v>
      </c>
      <c r="BM28" s="10">
        <f t="shared" si="17"/>
        <v>0</v>
      </c>
      <c r="BN28" s="11">
        <f t="shared" si="17"/>
        <v>0</v>
      </c>
      <c r="BO28" s="10">
        <f t="shared" si="17"/>
        <v>0</v>
      </c>
      <c r="BP28" s="7">
        <f t="shared" si="17"/>
        <v>0.2</v>
      </c>
      <c r="BQ28" s="7">
        <f t="shared" si="17"/>
        <v>6</v>
      </c>
      <c r="BR28" s="11">
        <f t="shared" ref="BR28:CH28" si="18">SUM(BR17:BR27)</f>
        <v>50</v>
      </c>
      <c r="BS28" s="10">
        <f t="shared" si="18"/>
        <v>0</v>
      </c>
      <c r="BT28" s="11">
        <f t="shared" si="18"/>
        <v>0</v>
      </c>
      <c r="BU28" s="10">
        <f t="shared" si="18"/>
        <v>0</v>
      </c>
      <c r="BV28" s="11">
        <f t="shared" si="18"/>
        <v>30</v>
      </c>
      <c r="BW28" s="10">
        <f t="shared" si="18"/>
        <v>0</v>
      </c>
      <c r="BX28" s="7">
        <f t="shared" si="18"/>
        <v>5</v>
      </c>
      <c r="BY28" s="11">
        <f t="shared" si="18"/>
        <v>0</v>
      </c>
      <c r="BZ28" s="10">
        <f t="shared" si="18"/>
        <v>0</v>
      </c>
      <c r="CA28" s="11">
        <f t="shared" si="18"/>
        <v>0</v>
      </c>
      <c r="CB28" s="10">
        <f t="shared" si="18"/>
        <v>0</v>
      </c>
      <c r="CC28" s="11">
        <f t="shared" si="18"/>
        <v>0</v>
      </c>
      <c r="CD28" s="10">
        <f t="shared" si="18"/>
        <v>0</v>
      </c>
      <c r="CE28" s="11">
        <f t="shared" si="18"/>
        <v>0</v>
      </c>
      <c r="CF28" s="10">
        <f t="shared" si="18"/>
        <v>0</v>
      </c>
      <c r="CG28" s="7">
        <f t="shared" si="18"/>
        <v>0</v>
      </c>
      <c r="CH28" s="7">
        <f t="shared" si="18"/>
        <v>5</v>
      </c>
    </row>
    <row r="29" spans="1:86" ht="20.100000000000001" customHeight="1" x14ac:dyDescent="0.25">
      <c r="A29" s="14" t="s">
        <v>74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4"/>
      <c r="CH29" s="15"/>
    </row>
    <row r="30" spans="1:86" x14ac:dyDescent="0.25">
      <c r="A30" s="6"/>
      <c r="B30" s="6"/>
      <c r="C30" s="6"/>
      <c r="D30" s="6" t="s">
        <v>380</v>
      </c>
      <c r="E30" s="3" t="s">
        <v>379</v>
      </c>
      <c r="F30" s="6">
        <f t="shared" ref="F30:F47" si="19">COUNTIF(S30:CF30,"e")</f>
        <v>0</v>
      </c>
      <c r="G30" s="6">
        <f t="shared" ref="G30:G47" si="20">COUNTIF(S30:CF30,"z")</f>
        <v>2</v>
      </c>
      <c r="H30" s="6">
        <f t="shared" ref="H30:H47" si="21">SUM(I30:O30)</f>
        <v>30</v>
      </c>
      <c r="I30" s="6">
        <f t="shared" ref="I30:I47" si="22">S30+AJ30+BA30+BR30</f>
        <v>15</v>
      </c>
      <c r="J30" s="6">
        <f t="shared" ref="J30:J47" si="23">U30+AL30+BC30+BT30</f>
        <v>0</v>
      </c>
      <c r="K30" s="6">
        <f t="shared" ref="K30:K47" si="24">W30+AN30+BE30+BV30</f>
        <v>0</v>
      </c>
      <c r="L30" s="6">
        <f t="shared" ref="L30:L47" si="25">Z30+AQ30+BH30+BY30</f>
        <v>15</v>
      </c>
      <c r="M30" s="6">
        <f t="shared" ref="M30:M47" si="26">AB30+AS30+BJ30+CA30</f>
        <v>0</v>
      </c>
      <c r="N30" s="6">
        <f t="shared" ref="N30:N47" si="27">AD30+AU30+BL30+CC30</f>
        <v>0</v>
      </c>
      <c r="O30" s="6">
        <f t="shared" ref="O30:O47" si="28">AF30+AW30+BN30+CE30</f>
        <v>0</v>
      </c>
      <c r="P30" s="7">
        <f t="shared" ref="P30:P47" si="29">AI30+AZ30+BQ30+CH30</f>
        <v>3</v>
      </c>
      <c r="Q30" s="7">
        <f t="shared" ref="Q30:Q47" si="30">AH30+AY30+BP30+CG30</f>
        <v>2</v>
      </c>
      <c r="R30" s="7">
        <v>1.67</v>
      </c>
      <c r="S30" s="11">
        <v>15</v>
      </c>
      <c r="T30" s="10" t="s">
        <v>53</v>
      </c>
      <c r="U30" s="11"/>
      <c r="V30" s="10"/>
      <c r="W30" s="11"/>
      <c r="X30" s="10"/>
      <c r="Y30" s="7">
        <v>1</v>
      </c>
      <c r="Z30" s="11">
        <v>15</v>
      </c>
      <c r="AA30" s="10" t="s">
        <v>53</v>
      </c>
      <c r="AB30" s="11"/>
      <c r="AC30" s="10"/>
      <c r="AD30" s="11"/>
      <c r="AE30" s="10"/>
      <c r="AF30" s="11"/>
      <c r="AG30" s="10"/>
      <c r="AH30" s="7">
        <v>2</v>
      </c>
      <c r="AI30" s="7">
        <f t="shared" ref="AI30:AI47" si="31">Y30+AH30</f>
        <v>3</v>
      </c>
      <c r="AJ30" s="11"/>
      <c r="AK30" s="10"/>
      <c r="AL30" s="11"/>
      <c r="AM30" s="10"/>
      <c r="AN30" s="11"/>
      <c r="AO30" s="10"/>
      <c r="AP30" s="7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 t="shared" ref="AZ30:AZ47" si="32">AP30+AY30</f>
        <v>0</v>
      </c>
      <c r="BA30" s="11"/>
      <c r="BB30" s="10"/>
      <c r="BC30" s="11"/>
      <c r="BD30" s="10"/>
      <c r="BE30" s="11"/>
      <c r="BF30" s="10"/>
      <c r="BG30" s="7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ref="BQ30:BQ47" si="33">BG30+BP30</f>
        <v>0</v>
      </c>
      <c r="BR30" s="11"/>
      <c r="BS30" s="10"/>
      <c r="BT30" s="11"/>
      <c r="BU30" s="10"/>
      <c r="BV30" s="11"/>
      <c r="BW30" s="10"/>
      <c r="BX30" s="7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ref="CH30:CH47" si="34">BX30+CG30</f>
        <v>0</v>
      </c>
    </row>
    <row r="31" spans="1:86" x14ac:dyDescent="0.25">
      <c r="A31" s="6"/>
      <c r="B31" s="6"/>
      <c r="C31" s="6"/>
      <c r="D31" s="6" t="s">
        <v>378</v>
      </c>
      <c r="E31" s="3" t="s">
        <v>377</v>
      </c>
      <c r="F31" s="6">
        <f t="shared" si="19"/>
        <v>0</v>
      </c>
      <c r="G31" s="6">
        <f t="shared" si="20"/>
        <v>2</v>
      </c>
      <c r="H31" s="6">
        <f t="shared" si="21"/>
        <v>20</v>
      </c>
      <c r="I31" s="6">
        <f t="shared" si="22"/>
        <v>10</v>
      </c>
      <c r="J31" s="6">
        <f t="shared" si="23"/>
        <v>0</v>
      </c>
      <c r="K31" s="6">
        <f t="shared" si="24"/>
        <v>0</v>
      </c>
      <c r="L31" s="6">
        <f t="shared" si="25"/>
        <v>10</v>
      </c>
      <c r="M31" s="6">
        <f t="shared" si="26"/>
        <v>0</v>
      </c>
      <c r="N31" s="6">
        <f t="shared" si="27"/>
        <v>0</v>
      </c>
      <c r="O31" s="6">
        <f t="shared" si="28"/>
        <v>0</v>
      </c>
      <c r="P31" s="7">
        <f t="shared" si="29"/>
        <v>2</v>
      </c>
      <c r="Q31" s="7">
        <f t="shared" si="30"/>
        <v>1</v>
      </c>
      <c r="R31" s="7">
        <v>0.9</v>
      </c>
      <c r="S31" s="11">
        <v>10</v>
      </c>
      <c r="T31" s="10" t="s">
        <v>53</v>
      </c>
      <c r="U31" s="11"/>
      <c r="V31" s="10"/>
      <c r="W31" s="11"/>
      <c r="X31" s="10"/>
      <c r="Y31" s="7">
        <v>1</v>
      </c>
      <c r="Z31" s="11">
        <v>10</v>
      </c>
      <c r="AA31" s="10" t="s">
        <v>53</v>
      </c>
      <c r="AB31" s="11"/>
      <c r="AC31" s="10"/>
      <c r="AD31" s="11"/>
      <c r="AE31" s="10"/>
      <c r="AF31" s="11"/>
      <c r="AG31" s="10"/>
      <c r="AH31" s="7">
        <v>1</v>
      </c>
      <c r="AI31" s="7">
        <f t="shared" si="31"/>
        <v>2</v>
      </c>
      <c r="AJ31" s="11"/>
      <c r="AK31" s="10"/>
      <c r="AL31" s="11"/>
      <c r="AM31" s="10"/>
      <c r="AN31" s="11"/>
      <c r="AO31" s="10"/>
      <c r="AP31" s="7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32"/>
        <v>0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33"/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34"/>
        <v>0</v>
      </c>
    </row>
    <row r="32" spans="1:86" x14ac:dyDescent="0.25">
      <c r="A32" s="6"/>
      <c r="B32" s="6"/>
      <c r="C32" s="6"/>
      <c r="D32" s="6" t="s">
        <v>376</v>
      </c>
      <c r="E32" s="3" t="s">
        <v>375</v>
      </c>
      <c r="F32" s="6">
        <f t="shared" si="19"/>
        <v>0</v>
      </c>
      <c r="G32" s="6">
        <f t="shared" si="20"/>
        <v>2</v>
      </c>
      <c r="H32" s="6">
        <f t="shared" si="21"/>
        <v>20</v>
      </c>
      <c r="I32" s="6">
        <f t="shared" si="22"/>
        <v>10</v>
      </c>
      <c r="J32" s="6">
        <f t="shared" si="23"/>
        <v>0</v>
      </c>
      <c r="K32" s="6">
        <f t="shared" si="24"/>
        <v>0</v>
      </c>
      <c r="L32" s="6">
        <f t="shared" si="25"/>
        <v>10</v>
      </c>
      <c r="M32" s="6">
        <f t="shared" si="26"/>
        <v>0</v>
      </c>
      <c r="N32" s="6">
        <f t="shared" si="27"/>
        <v>0</v>
      </c>
      <c r="O32" s="6">
        <f t="shared" si="28"/>
        <v>0</v>
      </c>
      <c r="P32" s="7">
        <f t="shared" si="29"/>
        <v>2</v>
      </c>
      <c r="Q32" s="7">
        <f t="shared" si="30"/>
        <v>1</v>
      </c>
      <c r="R32" s="7">
        <v>1.1000000000000001</v>
      </c>
      <c r="S32" s="11">
        <v>10</v>
      </c>
      <c r="T32" s="10" t="s">
        <v>53</v>
      </c>
      <c r="U32" s="11"/>
      <c r="V32" s="10"/>
      <c r="W32" s="11"/>
      <c r="X32" s="10"/>
      <c r="Y32" s="7">
        <v>1</v>
      </c>
      <c r="Z32" s="11">
        <v>10</v>
      </c>
      <c r="AA32" s="10" t="s">
        <v>53</v>
      </c>
      <c r="AB32" s="11"/>
      <c r="AC32" s="10"/>
      <c r="AD32" s="11"/>
      <c r="AE32" s="10"/>
      <c r="AF32" s="11"/>
      <c r="AG32" s="10"/>
      <c r="AH32" s="7">
        <v>1</v>
      </c>
      <c r="AI32" s="7">
        <f t="shared" si="31"/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2"/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3"/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4"/>
        <v>0</v>
      </c>
    </row>
    <row r="33" spans="1:86" x14ac:dyDescent="0.25">
      <c r="A33" s="6"/>
      <c r="B33" s="6"/>
      <c r="C33" s="6"/>
      <c r="D33" s="6" t="s">
        <v>374</v>
      </c>
      <c r="E33" s="3" t="s">
        <v>373</v>
      </c>
      <c r="F33" s="6">
        <f t="shared" si="19"/>
        <v>0</v>
      </c>
      <c r="G33" s="6">
        <f t="shared" si="20"/>
        <v>2</v>
      </c>
      <c r="H33" s="6">
        <f t="shared" si="21"/>
        <v>20</v>
      </c>
      <c r="I33" s="6">
        <f t="shared" si="22"/>
        <v>10</v>
      </c>
      <c r="J33" s="6">
        <f t="shared" si="23"/>
        <v>0</v>
      </c>
      <c r="K33" s="6">
        <f t="shared" si="24"/>
        <v>0</v>
      </c>
      <c r="L33" s="6">
        <f t="shared" si="25"/>
        <v>10</v>
      </c>
      <c r="M33" s="6">
        <f t="shared" si="26"/>
        <v>0</v>
      </c>
      <c r="N33" s="6">
        <f t="shared" si="27"/>
        <v>0</v>
      </c>
      <c r="O33" s="6">
        <f t="shared" si="28"/>
        <v>0</v>
      </c>
      <c r="P33" s="7">
        <f t="shared" si="29"/>
        <v>2</v>
      </c>
      <c r="Q33" s="7">
        <f t="shared" si="30"/>
        <v>1</v>
      </c>
      <c r="R33" s="7">
        <v>1.03</v>
      </c>
      <c r="S33" s="11">
        <v>10</v>
      </c>
      <c r="T33" s="10" t="s">
        <v>53</v>
      </c>
      <c r="U33" s="11"/>
      <c r="V33" s="10"/>
      <c r="W33" s="11"/>
      <c r="X33" s="10"/>
      <c r="Y33" s="7">
        <v>1</v>
      </c>
      <c r="Z33" s="11">
        <v>10</v>
      </c>
      <c r="AA33" s="10" t="s">
        <v>53</v>
      </c>
      <c r="AB33" s="11"/>
      <c r="AC33" s="10"/>
      <c r="AD33" s="11"/>
      <c r="AE33" s="10"/>
      <c r="AF33" s="11"/>
      <c r="AG33" s="10"/>
      <c r="AH33" s="7">
        <v>1</v>
      </c>
      <c r="AI33" s="7">
        <f t="shared" si="31"/>
        <v>2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2"/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3"/>
        <v>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4"/>
        <v>0</v>
      </c>
    </row>
    <row r="34" spans="1:86" x14ac:dyDescent="0.25">
      <c r="A34" s="6"/>
      <c r="B34" s="6"/>
      <c r="C34" s="6"/>
      <c r="D34" s="6" t="s">
        <v>372</v>
      </c>
      <c r="E34" s="3" t="s">
        <v>371</v>
      </c>
      <c r="F34" s="6">
        <f t="shared" si="19"/>
        <v>0</v>
      </c>
      <c r="G34" s="6">
        <f t="shared" si="20"/>
        <v>2</v>
      </c>
      <c r="H34" s="6">
        <f t="shared" si="21"/>
        <v>20</v>
      </c>
      <c r="I34" s="6">
        <f t="shared" si="22"/>
        <v>10</v>
      </c>
      <c r="J34" s="6">
        <f t="shared" si="23"/>
        <v>0</v>
      </c>
      <c r="K34" s="6">
        <f t="shared" si="24"/>
        <v>0</v>
      </c>
      <c r="L34" s="6">
        <f t="shared" si="25"/>
        <v>10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7">
        <f t="shared" si="29"/>
        <v>2</v>
      </c>
      <c r="Q34" s="7">
        <f t="shared" si="30"/>
        <v>1</v>
      </c>
      <c r="R34" s="7">
        <v>1.17</v>
      </c>
      <c r="S34" s="11">
        <v>10</v>
      </c>
      <c r="T34" s="10" t="s">
        <v>53</v>
      </c>
      <c r="U34" s="11"/>
      <c r="V34" s="10"/>
      <c r="W34" s="11"/>
      <c r="X34" s="10"/>
      <c r="Y34" s="7">
        <v>1</v>
      </c>
      <c r="Z34" s="11">
        <v>10</v>
      </c>
      <c r="AA34" s="10" t="s">
        <v>53</v>
      </c>
      <c r="AB34" s="11"/>
      <c r="AC34" s="10"/>
      <c r="AD34" s="11"/>
      <c r="AE34" s="10"/>
      <c r="AF34" s="11"/>
      <c r="AG34" s="10"/>
      <c r="AH34" s="7">
        <v>1</v>
      </c>
      <c r="AI34" s="7">
        <f t="shared" si="31"/>
        <v>2</v>
      </c>
      <c r="AJ34" s="11"/>
      <c r="AK34" s="10"/>
      <c r="AL34" s="11"/>
      <c r="AM34" s="10"/>
      <c r="AN34" s="11"/>
      <c r="AO34" s="10"/>
      <c r="AP34" s="7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2"/>
        <v>0</v>
      </c>
      <c r="BA34" s="11"/>
      <c r="BB34" s="10"/>
      <c r="BC34" s="11"/>
      <c r="BD34" s="10"/>
      <c r="BE34" s="11"/>
      <c r="BF34" s="10"/>
      <c r="BG34" s="7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3"/>
        <v>0</v>
      </c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4"/>
        <v>0</v>
      </c>
    </row>
    <row r="35" spans="1:86" x14ac:dyDescent="0.25">
      <c r="A35" s="6"/>
      <c r="B35" s="6"/>
      <c r="C35" s="6"/>
      <c r="D35" s="6" t="s">
        <v>370</v>
      </c>
      <c r="E35" s="3" t="s">
        <v>369</v>
      </c>
      <c r="F35" s="6">
        <f t="shared" si="19"/>
        <v>0</v>
      </c>
      <c r="G35" s="6">
        <f t="shared" si="20"/>
        <v>2</v>
      </c>
      <c r="H35" s="6">
        <f t="shared" si="21"/>
        <v>30</v>
      </c>
      <c r="I35" s="6">
        <f t="shared" si="22"/>
        <v>15</v>
      </c>
      <c r="J35" s="6">
        <f t="shared" si="23"/>
        <v>0</v>
      </c>
      <c r="K35" s="6">
        <f t="shared" si="24"/>
        <v>0</v>
      </c>
      <c r="L35" s="6">
        <f t="shared" si="25"/>
        <v>15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7">
        <f t="shared" si="29"/>
        <v>3</v>
      </c>
      <c r="Q35" s="7">
        <f t="shared" si="30"/>
        <v>2</v>
      </c>
      <c r="R35" s="7">
        <v>1.73</v>
      </c>
      <c r="S35" s="11">
        <v>15</v>
      </c>
      <c r="T35" s="10" t="s">
        <v>53</v>
      </c>
      <c r="U35" s="11"/>
      <c r="V35" s="10"/>
      <c r="W35" s="11"/>
      <c r="X35" s="10"/>
      <c r="Y35" s="7">
        <v>1</v>
      </c>
      <c r="Z35" s="11">
        <v>15</v>
      </c>
      <c r="AA35" s="10" t="s">
        <v>53</v>
      </c>
      <c r="AB35" s="11"/>
      <c r="AC35" s="10"/>
      <c r="AD35" s="11"/>
      <c r="AE35" s="10"/>
      <c r="AF35" s="11"/>
      <c r="AG35" s="10"/>
      <c r="AH35" s="7">
        <v>2</v>
      </c>
      <c r="AI35" s="7">
        <f t="shared" si="31"/>
        <v>3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32"/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3"/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4"/>
        <v>0</v>
      </c>
    </row>
    <row r="36" spans="1:86" x14ac:dyDescent="0.25">
      <c r="A36" s="6"/>
      <c r="B36" s="6"/>
      <c r="C36" s="6"/>
      <c r="D36" s="6" t="s">
        <v>368</v>
      </c>
      <c r="E36" s="3" t="s">
        <v>367</v>
      </c>
      <c r="F36" s="6">
        <f t="shared" si="19"/>
        <v>0</v>
      </c>
      <c r="G36" s="6">
        <f t="shared" si="20"/>
        <v>2</v>
      </c>
      <c r="H36" s="6">
        <f t="shared" si="21"/>
        <v>20</v>
      </c>
      <c r="I36" s="6">
        <f t="shared" si="22"/>
        <v>10</v>
      </c>
      <c r="J36" s="6">
        <f t="shared" si="23"/>
        <v>0</v>
      </c>
      <c r="K36" s="6">
        <f t="shared" si="24"/>
        <v>0</v>
      </c>
      <c r="L36" s="6">
        <f t="shared" si="25"/>
        <v>10</v>
      </c>
      <c r="M36" s="6">
        <f t="shared" si="26"/>
        <v>0</v>
      </c>
      <c r="N36" s="6">
        <f t="shared" si="27"/>
        <v>0</v>
      </c>
      <c r="O36" s="6">
        <f t="shared" si="28"/>
        <v>0</v>
      </c>
      <c r="P36" s="7">
        <f t="shared" si="29"/>
        <v>2</v>
      </c>
      <c r="Q36" s="7">
        <f t="shared" si="30"/>
        <v>1</v>
      </c>
      <c r="R36" s="7">
        <v>1</v>
      </c>
      <c r="S36" s="11">
        <v>10</v>
      </c>
      <c r="T36" s="10" t="s">
        <v>53</v>
      </c>
      <c r="U36" s="11"/>
      <c r="V36" s="10"/>
      <c r="W36" s="11"/>
      <c r="X36" s="10"/>
      <c r="Y36" s="7">
        <v>1</v>
      </c>
      <c r="Z36" s="11">
        <v>10</v>
      </c>
      <c r="AA36" s="10" t="s">
        <v>53</v>
      </c>
      <c r="AB36" s="11"/>
      <c r="AC36" s="10"/>
      <c r="AD36" s="11"/>
      <c r="AE36" s="10"/>
      <c r="AF36" s="11"/>
      <c r="AG36" s="10"/>
      <c r="AH36" s="7">
        <v>1</v>
      </c>
      <c r="AI36" s="7">
        <f t="shared" si="31"/>
        <v>2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2"/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3"/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4"/>
        <v>0</v>
      </c>
    </row>
    <row r="37" spans="1:86" x14ac:dyDescent="0.25">
      <c r="A37" s="6"/>
      <c r="B37" s="6"/>
      <c r="C37" s="6"/>
      <c r="D37" s="6" t="s">
        <v>366</v>
      </c>
      <c r="E37" s="3" t="s">
        <v>365</v>
      </c>
      <c r="F37" s="6">
        <f t="shared" si="19"/>
        <v>0</v>
      </c>
      <c r="G37" s="6">
        <f t="shared" si="20"/>
        <v>2</v>
      </c>
      <c r="H37" s="6">
        <f t="shared" si="21"/>
        <v>30</v>
      </c>
      <c r="I37" s="6">
        <f t="shared" si="22"/>
        <v>15</v>
      </c>
      <c r="J37" s="6">
        <f t="shared" si="23"/>
        <v>0</v>
      </c>
      <c r="K37" s="6">
        <f t="shared" si="24"/>
        <v>0</v>
      </c>
      <c r="L37" s="6">
        <f t="shared" si="25"/>
        <v>15</v>
      </c>
      <c r="M37" s="6">
        <f t="shared" si="26"/>
        <v>0</v>
      </c>
      <c r="N37" s="6">
        <f t="shared" si="27"/>
        <v>0</v>
      </c>
      <c r="O37" s="6">
        <f t="shared" si="28"/>
        <v>0</v>
      </c>
      <c r="P37" s="7">
        <f t="shared" si="29"/>
        <v>3</v>
      </c>
      <c r="Q37" s="7">
        <f t="shared" si="30"/>
        <v>2</v>
      </c>
      <c r="R37" s="7">
        <v>1.6</v>
      </c>
      <c r="S37" s="11">
        <v>15</v>
      </c>
      <c r="T37" s="10" t="s">
        <v>53</v>
      </c>
      <c r="U37" s="11"/>
      <c r="V37" s="10"/>
      <c r="W37" s="11"/>
      <c r="X37" s="10"/>
      <c r="Y37" s="7">
        <v>1</v>
      </c>
      <c r="Z37" s="11">
        <v>15</v>
      </c>
      <c r="AA37" s="10" t="s">
        <v>53</v>
      </c>
      <c r="AB37" s="11"/>
      <c r="AC37" s="10"/>
      <c r="AD37" s="11"/>
      <c r="AE37" s="10"/>
      <c r="AF37" s="11"/>
      <c r="AG37" s="10"/>
      <c r="AH37" s="7">
        <v>2</v>
      </c>
      <c r="AI37" s="7">
        <f t="shared" si="31"/>
        <v>3</v>
      </c>
      <c r="AJ37" s="11"/>
      <c r="AK37" s="10"/>
      <c r="AL37" s="11"/>
      <c r="AM37" s="10"/>
      <c r="AN37" s="11"/>
      <c r="AO37" s="10"/>
      <c r="AP37" s="7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2"/>
        <v>0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3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4"/>
        <v>0</v>
      </c>
    </row>
    <row r="38" spans="1:86" x14ac:dyDescent="0.25">
      <c r="A38" s="6"/>
      <c r="B38" s="6"/>
      <c r="C38" s="6"/>
      <c r="D38" s="6" t="s">
        <v>364</v>
      </c>
      <c r="E38" s="3" t="s">
        <v>363</v>
      </c>
      <c r="F38" s="6">
        <f t="shared" si="19"/>
        <v>0</v>
      </c>
      <c r="G38" s="6">
        <f t="shared" si="20"/>
        <v>3</v>
      </c>
      <c r="H38" s="6">
        <f t="shared" si="21"/>
        <v>20</v>
      </c>
      <c r="I38" s="6">
        <f t="shared" si="22"/>
        <v>10</v>
      </c>
      <c r="J38" s="6">
        <f t="shared" si="23"/>
        <v>5</v>
      </c>
      <c r="K38" s="6">
        <f t="shared" si="24"/>
        <v>0</v>
      </c>
      <c r="L38" s="6">
        <f t="shared" si="25"/>
        <v>5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7">
        <f t="shared" si="29"/>
        <v>2</v>
      </c>
      <c r="Q38" s="7">
        <f t="shared" si="30"/>
        <v>0.5</v>
      </c>
      <c r="R38" s="7">
        <v>1</v>
      </c>
      <c r="S38" s="11">
        <v>10</v>
      </c>
      <c r="T38" s="10" t="s">
        <v>53</v>
      </c>
      <c r="U38" s="11">
        <v>5</v>
      </c>
      <c r="V38" s="10" t="s">
        <v>53</v>
      </c>
      <c r="W38" s="11"/>
      <c r="X38" s="10"/>
      <c r="Y38" s="7">
        <v>1.5</v>
      </c>
      <c r="Z38" s="11">
        <v>5</v>
      </c>
      <c r="AA38" s="10" t="s">
        <v>53</v>
      </c>
      <c r="AB38" s="11"/>
      <c r="AC38" s="10"/>
      <c r="AD38" s="11"/>
      <c r="AE38" s="10"/>
      <c r="AF38" s="11"/>
      <c r="AG38" s="10"/>
      <c r="AH38" s="7">
        <v>0.5</v>
      </c>
      <c r="AI38" s="7">
        <f t="shared" si="31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2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3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4"/>
        <v>0</v>
      </c>
    </row>
    <row r="39" spans="1:86" x14ac:dyDescent="0.25">
      <c r="A39" s="6"/>
      <c r="B39" s="6"/>
      <c r="C39" s="6"/>
      <c r="D39" s="6" t="s">
        <v>362</v>
      </c>
      <c r="E39" s="3" t="s">
        <v>361</v>
      </c>
      <c r="F39" s="6">
        <f t="shared" si="19"/>
        <v>0</v>
      </c>
      <c r="G39" s="6">
        <f t="shared" si="20"/>
        <v>2</v>
      </c>
      <c r="H39" s="6">
        <f t="shared" si="21"/>
        <v>30</v>
      </c>
      <c r="I39" s="6">
        <f t="shared" si="22"/>
        <v>15</v>
      </c>
      <c r="J39" s="6">
        <f t="shared" si="23"/>
        <v>0</v>
      </c>
      <c r="K39" s="6">
        <f t="shared" si="24"/>
        <v>0</v>
      </c>
      <c r="L39" s="6">
        <f t="shared" si="25"/>
        <v>15</v>
      </c>
      <c r="M39" s="6">
        <f t="shared" si="26"/>
        <v>0</v>
      </c>
      <c r="N39" s="6">
        <f t="shared" si="27"/>
        <v>0</v>
      </c>
      <c r="O39" s="6">
        <f t="shared" si="28"/>
        <v>0</v>
      </c>
      <c r="P39" s="7">
        <f t="shared" si="29"/>
        <v>2</v>
      </c>
      <c r="Q39" s="7">
        <f t="shared" si="30"/>
        <v>1</v>
      </c>
      <c r="R39" s="7">
        <v>1.7</v>
      </c>
      <c r="S39" s="11">
        <v>15</v>
      </c>
      <c r="T39" s="10" t="s">
        <v>53</v>
      </c>
      <c r="U39" s="11"/>
      <c r="V39" s="10"/>
      <c r="W39" s="11"/>
      <c r="X39" s="10"/>
      <c r="Y39" s="7">
        <v>1</v>
      </c>
      <c r="Z39" s="11">
        <v>15</v>
      </c>
      <c r="AA39" s="10" t="s">
        <v>53</v>
      </c>
      <c r="AB39" s="11"/>
      <c r="AC39" s="10"/>
      <c r="AD39" s="11"/>
      <c r="AE39" s="10"/>
      <c r="AF39" s="11"/>
      <c r="AG39" s="10"/>
      <c r="AH39" s="7">
        <v>1</v>
      </c>
      <c r="AI39" s="7">
        <f t="shared" si="31"/>
        <v>2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2"/>
        <v>0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3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4"/>
        <v>0</v>
      </c>
    </row>
    <row r="40" spans="1:86" x14ac:dyDescent="0.25">
      <c r="A40" s="6"/>
      <c r="B40" s="6"/>
      <c r="C40" s="6"/>
      <c r="D40" s="6" t="s">
        <v>360</v>
      </c>
      <c r="E40" s="3" t="s">
        <v>359</v>
      </c>
      <c r="F40" s="6">
        <f t="shared" si="19"/>
        <v>0</v>
      </c>
      <c r="G40" s="6">
        <f t="shared" si="20"/>
        <v>2</v>
      </c>
      <c r="H40" s="6">
        <f t="shared" si="21"/>
        <v>30</v>
      </c>
      <c r="I40" s="6">
        <f t="shared" si="22"/>
        <v>15</v>
      </c>
      <c r="J40" s="6">
        <f t="shared" si="23"/>
        <v>0</v>
      </c>
      <c r="K40" s="6">
        <f t="shared" si="24"/>
        <v>0</v>
      </c>
      <c r="L40" s="6">
        <f t="shared" si="25"/>
        <v>15</v>
      </c>
      <c r="M40" s="6">
        <f t="shared" si="26"/>
        <v>0</v>
      </c>
      <c r="N40" s="6">
        <f t="shared" si="27"/>
        <v>0</v>
      </c>
      <c r="O40" s="6">
        <f t="shared" si="28"/>
        <v>0</v>
      </c>
      <c r="P40" s="7">
        <f t="shared" si="29"/>
        <v>3</v>
      </c>
      <c r="Q40" s="7">
        <f t="shared" si="30"/>
        <v>2</v>
      </c>
      <c r="R40" s="7">
        <v>1.27</v>
      </c>
      <c r="S40" s="11">
        <v>15</v>
      </c>
      <c r="T40" s="10" t="s">
        <v>53</v>
      </c>
      <c r="U40" s="11"/>
      <c r="V40" s="10"/>
      <c r="W40" s="11"/>
      <c r="X40" s="10"/>
      <c r="Y40" s="7">
        <v>1</v>
      </c>
      <c r="Z40" s="11">
        <v>15</v>
      </c>
      <c r="AA40" s="10" t="s">
        <v>53</v>
      </c>
      <c r="AB40" s="11"/>
      <c r="AC40" s="10"/>
      <c r="AD40" s="11"/>
      <c r="AE40" s="10"/>
      <c r="AF40" s="11"/>
      <c r="AG40" s="10"/>
      <c r="AH40" s="7">
        <v>2</v>
      </c>
      <c r="AI40" s="7">
        <f t="shared" si="31"/>
        <v>3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2"/>
        <v>0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3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4"/>
        <v>0</v>
      </c>
    </row>
    <row r="41" spans="1:86" x14ac:dyDescent="0.25">
      <c r="A41" s="6"/>
      <c r="B41" s="6"/>
      <c r="C41" s="6"/>
      <c r="D41" s="6" t="s">
        <v>358</v>
      </c>
      <c r="E41" s="3" t="s">
        <v>357</v>
      </c>
      <c r="F41" s="6">
        <f t="shared" si="19"/>
        <v>0</v>
      </c>
      <c r="G41" s="6">
        <f t="shared" si="20"/>
        <v>3</v>
      </c>
      <c r="H41" s="6">
        <f t="shared" si="21"/>
        <v>30</v>
      </c>
      <c r="I41" s="6">
        <f t="shared" si="22"/>
        <v>15</v>
      </c>
      <c r="J41" s="6">
        <f t="shared" si="23"/>
        <v>10</v>
      </c>
      <c r="K41" s="6">
        <f t="shared" si="24"/>
        <v>0</v>
      </c>
      <c r="L41" s="6">
        <f t="shared" si="25"/>
        <v>5</v>
      </c>
      <c r="M41" s="6">
        <f t="shared" si="26"/>
        <v>0</v>
      </c>
      <c r="N41" s="6">
        <f t="shared" si="27"/>
        <v>0</v>
      </c>
      <c r="O41" s="6">
        <f t="shared" si="28"/>
        <v>0</v>
      </c>
      <c r="P41" s="7">
        <f t="shared" si="29"/>
        <v>2</v>
      </c>
      <c r="Q41" s="7">
        <f t="shared" si="30"/>
        <v>0.5</v>
      </c>
      <c r="R41" s="7">
        <v>1.24</v>
      </c>
      <c r="S41" s="11">
        <v>15</v>
      </c>
      <c r="T41" s="10" t="s">
        <v>53</v>
      </c>
      <c r="U41" s="11">
        <v>10</v>
      </c>
      <c r="V41" s="10" t="s">
        <v>53</v>
      </c>
      <c r="W41" s="11"/>
      <c r="X41" s="10"/>
      <c r="Y41" s="7">
        <v>1.5</v>
      </c>
      <c r="Z41" s="11">
        <v>5</v>
      </c>
      <c r="AA41" s="10" t="s">
        <v>53</v>
      </c>
      <c r="AB41" s="11"/>
      <c r="AC41" s="10"/>
      <c r="AD41" s="11"/>
      <c r="AE41" s="10"/>
      <c r="AF41" s="11"/>
      <c r="AG41" s="10"/>
      <c r="AH41" s="7">
        <v>0.5</v>
      </c>
      <c r="AI41" s="7">
        <f t="shared" si="31"/>
        <v>2</v>
      </c>
      <c r="AJ41" s="11"/>
      <c r="AK41" s="10"/>
      <c r="AL41" s="11"/>
      <c r="AM41" s="10"/>
      <c r="AN41" s="11"/>
      <c r="AO41" s="10"/>
      <c r="AP41" s="7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2"/>
        <v>0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3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4"/>
        <v>0</v>
      </c>
    </row>
    <row r="42" spans="1:86" x14ac:dyDescent="0.25">
      <c r="A42" s="6"/>
      <c r="B42" s="6"/>
      <c r="C42" s="6"/>
      <c r="D42" s="6" t="s">
        <v>75</v>
      </c>
      <c r="E42" s="3" t="s">
        <v>76</v>
      </c>
      <c r="F42" s="6">
        <f t="shared" si="19"/>
        <v>0</v>
      </c>
      <c r="G42" s="6">
        <f t="shared" si="20"/>
        <v>2</v>
      </c>
      <c r="H42" s="6">
        <f t="shared" si="21"/>
        <v>35</v>
      </c>
      <c r="I42" s="6">
        <f t="shared" si="22"/>
        <v>15</v>
      </c>
      <c r="J42" s="6">
        <f t="shared" si="23"/>
        <v>0</v>
      </c>
      <c r="K42" s="6">
        <f t="shared" si="24"/>
        <v>0</v>
      </c>
      <c r="L42" s="6">
        <f t="shared" si="25"/>
        <v>20</v>
      </c>
      <c r="M42" s="6">
        <f t="shared" si="26"/>
        <v>0</v>
      </c>
      <c r="N42" s="6">
        <f t="shared" si="27"/>
        <v>0</v>
      </c>
      <c r="O42" s="6">
        <f t="shared" si="28"/>
        <v>0</v>
      </c>
      <c r="P42" s="7">
        <f t="shared" si="29"/>
        <v>2</v>
      </c>
      <c r="Q42" s="7">
        <f t="shared" si="30"/>
        <v>1</v>
      </c>
      <c r="R42" s="7">
        <v>1.4</v>
      </c>
      <c r="S42" s="11"/>
      <c r="T42" s="10"/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1"/>
        <v>0</v>
      </c>
      <c r="AJ42" s="11">
        <v>15</v>
      </c>
      <c r="AK42" s="10" t="s">
        <v>53</v>
      </c>
      <c r="AL42" s="11"/>
      <c r="AM42" s="10"/>
      <c r="AN42" s="11"/>
      <c r="AO42" s="10"/>
      <c r="AP42" s="7">
        <v>1</v>
      </c>
      <c r="AQ42" s="11">
        <v>20</v>
      </c>
      <c r="AR42" s="10" t="s">
        <v>53</v>
      </c>
      <c r="AS42" s="11"/>
      <c r="AT42" s="10"/>
      <c r="AU42" s="11"/>
      <c r="AV42" s="10"/>
      <c r="AW42" s="11"/>
      <c r="AX42" s="10"/>
      <c r="AY42" s="7">
        <v>1</v>
      </c>
      <c r="AZ42" s="7">
        <f t="shared" si="32"/>
        <v>2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3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4"/>
        <v>0</v>
      </c>
    </row>
    <row r="43" spans="1:86" x14ac:dyDescent="0.25">
      <c r="A43" s="6"/>
      <c r="B43" s="6"/>
      <c r="C43" s="6"/>
      <c r="D43" s="6" t="s">
        <v>77</v>
      </c>
      <c r="E43" s="3" t="s">
        <v>78</v>
      </c>
      <c r="F43" s="6">
        <f t="shared" si="19"/>
        <v>0</v>
      </c>
      <c r="G43" s="6">
        <f t="shared" si="20"/>
        <v>2</v>
      </c>
      <c r="H43" s="6">
        <f t="shared" si="21"/>
        <v>35</v>
      </c>
      <c r="I43" s="6">
        <f t="shared" si="22"/>
        <v>20</v>
      </c>
      <c r="J43" s="6">
        <f t="shared" si="23"/>
        <v>0</v>
      </c>
      <c r="K43" s="6">
        <f t="shared" si="24"/>
        <v>0</v>
      </c>
      <c r="L43" s="6">
        <f t="shared" si="25"/>
        <v>15</v>
      </c>
      <c r="M43" s="6">
        <f t="shared" si="26"/>
        <v>0</v>
      </c>
      <c r="N43" s="6">
        <f t="shared" si="27"/>
        <v>0</v>
      </c>
      <c r="O43" s="6">
        <f t="shared" si="28"/>
        <v>0</v>
      </c>
      <c r="P43" s="7">
        <f t="shared" si="29"/>
        <v>2</v>
      </c>
      <c r="Q43" s="7">
        <f t="shared" si="30"/>
        <v>1</v>
      </c>
      <c r="R43" s="7">
        <v>1.53</v>
      </c>
      <c r="S43" s="11"/>
      <c r="T43" s="10"/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1"/>
        <v>0</v>
      </c>
      <c r="AJ43" s="11">
        <v>20</v>
      </c>
      <c r="AK43" s="10" t="s">
        <v>53</v>
      </c>
      <c r="AL43" s="11"/>
      <c r="AM43" s="10"/>
      <c r="AN43" s="11"/>
      <c r="AO43" s="10"/>
      <c r="AP43" s="7">
        <v>1</v>
      </c>
      <c r="AQ43" s="11">
        <v>15</v>
      </c>
      <c r="AR43" s="10" t="s">
        <v>53</v>
      </c>
      <c r="AS43" s="11"/>
      <c r="AT43" s="10"/>
      <c r="AU43" s="11"/>
      <c r="AV43" s="10"/>
      <c r="AW43" s="11"/>
      <c r="AX43" s="10"/>
      <c r="AY43" s="7">
        <v>1</v>
      </c>
      <c r="AZ43" s="7">
        <f t="shared" si="32"/>
        <v>2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3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4"/>
        <v>0</v>
      </c>
    </row>
    <row r="44" spans="1:86" x14ac:dyDescent="0.25">
      <c r="A44" s="6"/>
      <c r="B44" s="6"/>
      <c r="C44" s="6"/>
      <c r="D44" s="6" t="s">
        <v>79</v>
      </c>
      <c r="E44" s="3" t="s">
        <v>80</v>
      </c>
      <c r="F44" s="6">
        <f t="shared" si="19"/>
        <v>0</v>
      </c>
      <c r="G44" s="6">
        <f t="shared" si="20"/>
        <v>1</v>
      </c>
      <c r="H44" s="6">
        <f t="shared" si="21"/>
        <v>20</v>
      </c>
      <c r="I44" s="6">
        <f t="shared" si="22"/>
        <v>20</v>
      </c>
      <c r="J44" s="6">
        <f t="shared" si="23"/>
        <v>0</v>
      </c>
      <c r="K44" s="6">
        <f t="shared" si="24"/>
        <v>0</v>
      </c>
      <c r="L44" s="6">
        <f t="shared" si="25"/>
        <v>0</v>
      </c>
      <c r="M44" s="6">
        <f t="shared" si="26"/>
        <v>0</v>
      </c>
      <c r="N44" s="6">
        <f t="shared" si="27"/>
        <v>0</v>
      </c>
      <c r="O44" s="6">
        <f t="shared" si="28"/>
        <v>0</v>
      </c>
      <c r="P44" s="7">
        <f t="shared" si="29"/>
        <v>1</v>
      </c>
      <c r="Q44" s="7">
        <f t="shared" si="30"/>
        <v>0</v>
      </c>
      <c r="R44" s="7">
        <v>0.73</v>
      </c>
      <c r="S44" s="11"/>
      <c r="T44" s="10"/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1"/>
        <v>0</v>
      </c>
      <c r="AJ44" s="11">
        <v>20</v>
      </c>
      <c r="AK44" s="10" t="s">
        <v>53</v>
      </c>
      <c r="AL44" s="11"/>
      <c r="AM44" s="10"/>
      <c r="AN44" s="11"/>
      <c r="AO44" s="10"/>
      <c r="AP44" s="7">
        <v>1</v>
      </c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2"/>
        <v>1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3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4"/>
        <v>0</v>
      </c>
    </row>
    <row r="45" spans="1:86" x14ac:dyDescent="0.25">
      <c r="A45" s="6"/>
      <c r="B45" s="6"/>
      <c r="C45" s="6"/>
      <c r="D45" s="6" t="s">
        <v>81</v>
      </c>
      <c r="E45" s="3" t="s">
        <v>82</v>
      </c>
      <c r="F45" s="6">
        <f t="shared" si="19"/>
        <v>0</v>
      </c>
      <c r="G45" s="6">
        <f t="shared" si="20"/>
        <v>3</v>
      </c>
      <c r="H45" s="6">
        <f t="shared" si="21"/>
        <v>35</v>
      </c>
      <c r="I45" s="6">
        <f t="shared" si="22"/>
        <v>20</v>
      </c>
      <c r="J45" s="6">
        <f t="shared" si="23"/>
        <v>5</v>
      </c>
      <c r="K45" s="6">
        <f t="shared" si="24"/>
        <v>0</v>
      </c>
      <c r="L45" s="6">
        <f t="shared" si="25"/>
        <v>0</v>
      </c>
      <c r="M45" s="6">
        <f t="shared" si="26"/>
        <v>10</v>
      </c>
      <c r="N45" s="6">
        <f t="shared" si="27"/>
        <v>0</v>
      </c>
      <c r="O45" s="6">
        <f t="shared" si="28"/>
        <v>0</v>
      </c>
      <c r="P45" s="7">
        <f t="shared" si="29"/>
        <v>2</v>
      </c>
      <c r="Q45" s="7">
        <f t="shared" si="30"/>
        <v>0.7</v>
      </c>
      <c r="R45" s="7">
        <v>1.33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1"/>
        <v>0</v>
      </c>
      <c r="AJ45" s="11">
        <v>20</v>
      </c>
      <c r="AK45" s="10" t="s">
        <v>53</v>
      </c>
      <c r="AL45" s="11">
        <v>5</v>
      </c>
      <c r="AM45" s="10" t="s">
        <v>53</v>
      </c>
      <c r="AN45" s="11"/>
      <c r="AO45" s="10"/>
      <c r="AP45" s="7">
        <v>1.3</v>
      </c>
      <c r="AQ45" s="11"/>
      <c r="AR45" s="10"/>
      <c r="AS45" s="11">
        <v>10</v>
      </c>
      <c r="AT45" s="10" t="s">
        <v>53</v>
      </c>
      <c r="AU45" s="11"/>
      <c r="AV45" s="10"/>
      <c r="AW45" s="11"/>
      <c r="AX45" s="10"/>
      <c r="AY45" s="7">
        <v>0.7</v>
      </c>
      <c r="AZ45" s="7">
        <f t="shared" si="32"/>
        <v>2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3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4"/>
        <v>0</v>
      </c>
    </row>
    <row r="46" spans="1:86" x14ac:dyDescent="0.25">
      <c r="A46" s="6"/>
      <c r="B46" s="6"/>
      <c r="C46" s="6"/>
      <c r="D46" s="6" t="s">
        <v>83</v>
      </c>
      <c r="E46" s="3" t="s">
        <v>84</v>
      </c>
      <c r="F46" s="6">
        <f t="shared" si="19"/>
        <v>1</v>
      </c>
      <c r="G46" s="6">
        <f t="shared" si="20"/>
        <v>0</v>
      </c>
      <c r="H46" s="6">
        <f t="shared" si="21"/>
        <v>0</v>
      </c>
      <c r="I46" s="6">
        <f t="shared" si="22"/>
        <v>0</v>
      </c>
      <c r="J46" s="6">
        <f t="shared" si="23"/>
        <v>0</v>
      </c>
      <c r="K46" s="6">
        <f t="shared" si="24"/>
        <v>0</v>
      </c>
      <c r="L46" s="6">
        <f t="shared" si="25"/>
        <v>0</v>
      </c>
      <c r="M46" s="6">
        <f t="shared" si="26"/>
        <v>0</v>
      </c>
      <c r="N46" s="6">
        <f t="shared" si="27"/>
        <v>0</v>
      </c>
      <c r="O46" s="6">
        <f t="shared" si="28"/>
        <v>0</v>
      </c>
      <c r="P46" s="7">
        <f t="shared" si="29"/>
        <v>20</v>
      </c>
      <c r="Q46" s="7">
        <f t="shared" si="30"/>
        <v>20</v>
      </c>
      <c r="R46" s="7">
        <v>3</v>
      </c>
      <c r="S46" s="11"/>
      <c r="T46" s="10"/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1"/>
        <v>0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2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3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>
        <v>0</v>
      </c>
      <c r="CD46" s="10" t="s">
        <v>60</v>
      </c>
      <c r="CE46" s="11"/>
      <c r="CF46" s="10"/>
      <c r="CG46" s="7">
        <v>20</v>
      </c>
      <c r="CH46" s="7">
        <f t="shared" si="34"/>
        <v>20</v>
      </c>
    </row>
    <row r="47" spans="1:86" x14ac:dyDescent="0.25">
      <c r="A47" s="6"/>
      <c r="B47" s="6"/>
      <c r="C47" s="6"/>
      <c r="D47" s="6" t="s">
        <v>356</v>
      </c>
      <c r="E47" s="3" t="s">
        <v>355</v>
      </c>
      <c r="F47" s="6">
        <f t="shared" si="19"/>
        <v>0</v>
      </c>
      <c r="G47" s="6">
        <f t="shared" si="20"/>
        <v>2</v>
      </c>
      <c r="H47" s="6">
        <f t="shared" si="21"/>
        <v>22</v>
      </c>
      <c r="I47" s="6">
        <f t="shared" si="22"/>
        <v>14</v>
      </c>
      <c r="J47" s="6">
        <f t="shared" si="23"/>
        <v>0</v>
      </c>
      <c r="K47" s="6">
        <f t="shared" si="24"/>
        <v>0</v>
      </c>
      <c r="L47" s="6">
        <f t="shared" si="25"/>
        <v>8</v>
      </c>
      <c r="M47" s="6">
        <f t="shared" si="26"/>
        <v>0</v>
      </c>
      <c r="N47" s="6">
        <f t="shared" si="27"/>
        <v>0</v>
      </c>
      <c r="O47" s="6">
        <f t="shared" si="28"/>
        <v>0</v>
      </c>
      <c r="P47" s="7">
        <f t="shared" si="29"/>
        <v>1</v>
      </c>
      <c r="Q47" s="7">
        <f t="shared" si="30"/>
        <v>0.5</v>
      </c>
      <c r="R47" s="7">
        <v>0.2</v>
      </c>
      <c r="S47" s="11">
        <v>14</v>
      </c>
      <c r="T47" s="10" t="s">
        <v>53</v>
      </c>
      <c r="U47" s="11"/>
      <c r="V47" s="10"/>
      <c r="W47" s="11"/>
      <c r="X47" s="10"/>
      <c r="Y47" s="7">
        <v>0.5</v>
      </c>
      <c r="Z47" s="11">
        <v>8</v>
      </c>
      <c r="AA47" s="10" t="s">
        <v>53</v>
      </c>
      <c r="AB47" s="11"/>
      <c r="AC47" s="10"/>
      <c r="AD47" s="11"/>
      <c r="AE47" s="10"/>
      <c r="AF47" s="11"/>
      <c r="AG47" s="10"/>
      <c r="AH47" s="7">
        <v>0.5</v>
      </c>
      <c r="AI47" s="7">
        <f t="shared" si="31"/>
        <v>1</v>
      </c>
      <c r="AJ47" s="11"/>
      <c r="AK47" s="10"/>
      <c r="AL47" s="11"/>
      <c r="AM47" s="10"/>
      <c r="AN47" s="11"/>
      <c r="AO47" s="10"/>
      <c r="AP47" s="7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2"/>
        <v>0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3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4"/>
        <v>0</v>
      </c>
    </row>
    <row r="48" spans="1:86" ht="16.05" customHeight="1" x14ac:dyDescent="0.25">
      <c r="A48" s="6"/>
      <c r="B48" s="6"/>
      <c r="C48" s="6"/>
      <c r="D48" s="6"/>
      <c r="E48" s="6" t="s">
        <v>73</v>
      </c>
      <c r="F48" s="6">
        <f t="shared" ref="F48:AK48" si="35">SUM(F30:F47)</f>
        <v>1</v>
      </c>
      <c r="G48" s="6">
        <f t="shared" si="35"/>
        <v>36</v>
      </c>
      <c r="H48" s="6">
        <f t="shared" si="35"/>
        <v>447</v>
      </c>
      <c r="I48" s="6">
        <f t="shared" si="35"/>
        <v>239</v>
      </c>
      <c r="J48" s="6">
        <f t="shared" si="35"/>
        <v>20</v>
      </c>
      <c r="K48" s="6">
        <f t="shared" si="35"/>
        <v>0</v>
      </c>
      <c r="L48" s="6">
        <f t="shared" si="35"/>
        <v>178</v>
      </c>
      <c r="M48" s="6">
        <f t="shared" si="35"/>
        <v>10</v>
      </c>
      <c r="N48" s="6">
        <f t="shared" si="35"/>
        <v>0</v>
      </c>
      <c r="O48" s="6">
        <f t="shared" si="35"/>
        <v>0</v>
      </c>
      <c r="P48" s="7">
        <f t="shared" si="35"/>
        <v>56</v>
      </c>
      <c r="Q48" s="7">
        <f t="shared" si="35"/>
        <v>38.200000000000003</v>
      </c>
      <c r="R48" s="7">
        <f t="shared" si="35"/>
        <v>23.599999999999998</v>
      </c>
      <c r="S48" s="11">
        <f t="shared" si="35"/>
        <v>164</v>
      </c>
      <c r="T48" s="10">
        <f t="shared" si="35"/>
        <v>0</v>
      </c>
      <c r="U48" s="11">
        <f t="shared" si="35"/>
        <v>15</v>
      </c>
      <c r="V48" s="10">
        <f t="shared" si="35"/>
        <v>0</v>
      </c>
      <c r="W48" s="11">
        <f t="shared" si="35"/>
        <v>0</v>
      </c>
      <c r="X48" s="10">
        <f t="shared" si="35"/>
        <v>0</v>
      </c>
      <c r="Y48" s="7">
        <f t="shared" si="35"/>
        <v>13.5</v>
      </c>
      <c r="Z48" s="11">
        <f t="shared" si="35"/>
        <v>143</v>
      </c>
      <c r="AA48" s="10">
        <f t="shared" si="35"/>
        <v>0</v>
      </c>
      <c r="AB48" s="11">
        <f t="shared" si="35"/>
        <v>0</v>
      </c>
      <c r="AC48" s="10">
        <f t="shared" si="35"/>
        <v>0</v>
      </c>
      <c r="AD48" s="11">
        <f t="shared" si="35"/>
        <v>0</v>
      </c>
      <c r="AE48" s="10">
        <f t="shared" si="35"/>
        <v>0</v>
      </c>
      <c r="AF48" s="11">
        <f t="shared" si="35"/>
        <v>0</v>
      </c>
      <c r="AG48" s="10">
        <f t="shared" si="35"/>
        <v>0</v>
      </c>
      <c r="AH48" s="7">
        <f t="shared" si="35"/>
        <v>15.5</v>
      </c>
      <c r="AI48" s="7">
        <f t="shared" si="35"/>
        <v>29</v>
      </c>
      <c r="AJ48" s="11">
        <f t="shared" si="35"/>
        <v>75</v>
      </c>
      <c r="AK48" s="10">
        <f t="shared" si="35"/>
        <v>0</v>
      </c>
      <c r="AL48" s="11">
        <f t="shared" ref="AL48:BQ48" si="36">SUM(AL30:AL47)</f>
        <v>5</v>
      </c>
      <c r="AM48" s="10">
        <f t="shared" si="36"/>
        <v>0</v>
      </c>
      <c r="AN48" s="11">
        <f t="shared" si="36"/>
        <v>0</v>
      </c>
      <c r="AO48" s="10">
        <f t="shared" si="36"/>
        <v>0</v>
      </c>
      <c r="AP48" s="7">
        <f t="shared" si="36"/>
        <v>4.3</v>
      </c>
      <c r="AQ48" s="11">
        <f t="shared" si="36"/>
        <v>35</v>
      </c>
      <c r="AR48" s="10">
        <f t="shared" si="36"/>
        <v>0</v>
      </c>
      <c r="AS48" s="11">
        <f t="shared" si="36"/>
        <v>10</v>
      </c>
      <c r="AT48" s="10">
        <f t="shared" si="36"/>
        <v>0</v>
      </c>
      <c r="AU48" s="11">
        <f t="shared" si="36"/>
        <v>0</v>
      </c>
      <c r="AV48" s="10">
        <f t="shared" si="36"/>
        <v>0</v>
      </c>
      <c r="AW48" s="11">
        <f t="shared" si="36"/>
        <v>0</v>
      </c>
      <c r="AX48" s="10">
        <f t="shared" si="36"/>
        <v>0</v>
      </c>
      <c r="AY48" s="7">
        <f t="shared" si="36"/>
        <v>2.7</v>
      </c>
      <c r="AZ48" s="7">
        <f t="shared" si="36"/>
        <v>7</v>
      </c>
      <c r="BA48" s="11">
        <f t="shared" si="36"/>
        <v>0</v>
      </c>
      <c r="BB48" s="10">
        <f t="shared" si="36"/>
        <v>0</v>
      </c>
      <c r="BC48" s="11">
        <f t="shared" si="36"/>
        <v>0</v>
      </c>
      <c r="BD48" s="10">
        <f t="shared" si="36"/>
        <v>0</v>
      </c>
      <c r="BE48" s="11">
        <f t="shared" si="36"/>
        <v>0</v>
      </c>
      <c r="BF48" s="10">
        <f t="shared" si="36"/>
        <v>0</v>
      </c>
      <c r="BG48" s="7">
        <f t="shared" si="36"/>
        <v>0</v>
      </c>
      <c r="BH48" s="11">
        <f t="shared" si="36"/>
        <v>0</v>
      </c>
      <c r="BI48" s="10">
        <f t="shared" si="36"/>
        <v>0</v>
      </c>
      <c r="BJ48" s="11">
        <f t="shared" si="36"/>
        <v>0</v>
      </c>
      <c r="BK48" s="10">
        <f t="shared" si="36"/>
        <v>0</v>
      </c>
      <c r="BL48" s="11">
        <f t="shared" si="36"/>
        <v>0</v>
      </c>
      <c r="BM48" s="10">
        <f t="shared" si="36"/>
        <v>0</v>
      </c>
      <c r="BN48" s="11">
        <f t="shared" si="36"/>
        <v>0</v>
      </c>
      <c r="BO48" s="10">
        <f t="shared" si="36"/>
        <v>0</v>
      </c>
      <c r="BP48" s="7">
        <f t="shared" si="36"/>
        <v>0</v>
      </c>
      <c r="BQ48" s="7">
        <f t="shared" si="36"/>
        <v>0</v>
      </c>
      <c r="BR48" s="11">
        <f t="shared" ref="BR48:CH48" si="37">SUM(BR30:BR47)</f>
        <v>0</v>
      </c>
      <c r="BS48" s="10">
        <f t="shared" si="37"/>
        <v>0</v>
      </c>
      <c r="BT48" s="11">
        <f t="shared" si="37"/>
        <v>0</v>
      </c>
      <c r="BU48" s="10">
        <f t="shared" si="37"/>
        <v>0</v>
      </c>
      <c r="BV48" s="11">
        <f t="shared" si="37"/>
        <v>0</v>
      </c>
      <c r="BW48" s="10">
        <f t="shared" si="37"/>
        <v>0</v>
      </c>
      <c r="BX48" s="7">
        <f t="shared" si="37"/>
        <v>0</v>
      </c>
      <c r="BY48" s="11">
        <f t="shared" si="37"/>
        <v>0</v>
      </c>
      <c r="BZ48" s="10">
        <f t="shared" si="37"/>
        <v>0</v>
      </c>
      <c r="CA48" s="11">
        <f t="shared" si="37"/>
        <v>0</v>
      </c>
      <c r="CB48" s="10">
        <f t="shared" si="37"/>
        <v>0</v>
      </c>
      <c r="CC48" s="11">
        <f t="shared" si="37"/>
        <v>0</v>
      </c>
      <c r="CD48" s="10">
        <f t="shared" si="37"/>
        <v>0</v>
      </c>
      <c r="CE48" s="11">
        <f t="shared" si="37"/>
        <v>0</v>
      </c>
      <c r="CF48" s="10">
        <f t="shared" si="37"/>
        <v>0</v>
      </c>
      <c r="CG48" s="7">
        <f t="shared" si="37"/>
        <v>20</v>
      </c>
      <c r="CH48" s="7">
        <f t="shared" si="37"/>
        <v>20</v>
      </c>
    </row>
    <row r="49" spans="1:86" ht="20.100000000000001" customHeight="1" x14ac:dyDescent="0.25">
      <c r="A49" s="14" t="s">
        <v>85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4"/>
      <c r="CH49" s="15"/>
    </row>
    <row r="50" spans="1:86" x14ac:dyDescent="0.25">
      <c r="A50" s="6"/>
      <c r="B50" s="6"/>
      <c r="C50" s="6"/>
      <c r="D50" s="6" t="s">
        <v>238</v>
      </c>
      <c r="E50" s="3" t="s">
        <v>169</v>
      </c>
      <c r="F50" s="6">
        <f>COUNTIF(S50:CF50,"e")</f>
        <v>0</v>
      </c>
      <c r="G50" s="6">
        <f>COUNTIF(S50:CF50,"z")</f>
        <v>2</v>
      </c>
      <c r="H50" s="6">
        <f t="shared" ref="H50:H63" si="38">SUM(I50:O50)</f>
        <v>50</v>
      </c>
      <c r="I50" s="6">
        <f t="shared" ref="I50:I63" si="39">S50+AJ50+BA50+BR50</f>
        <v>35</v>
      </c>
      <c r="J50" s="6">
        <f t="shared" ref="J50:J63" si="40">U50+AL50+BC50+BT50</f>
        <v>0</v>
      </c>
      <c r="K50" s="6">
        <f t="shared" ref="K50:K63" si="41">W50+AN50+BE50+BV50</f>
        <v>0</v>
      </c>
      <c r="L50" s="6">
        <f t="shared" ref="L50:L63" si="42">Z50+AQ50+BH50+BY50</f>
        <v>15</v>
      </c>
      <c r="M50" s="6">
        <f t="shared" ref="M50:M63" si="43">AB50+AS50+BJ50+CA50</f>
        <v>0</v>
      </c>
      <c r="N50" s="6">
        <f t="shared" ref="N50:N63" si="44">AD50+AU50+BL50+CC50</f>
        <v>0</v>
      </c>
      <c r="O50" s="6">
        <f t="shared" ref="O50:O63" si="45">AF50+AW50+BN50+CE50</f>
        <v>0</v>
      </c>
      <c r="P50" s="7">
        <f t="shared" ref="P50:P63" si="46">AI50+AZ50+BQ50+CH50</f>
        <v>3</v>
      </c>
      <c r="Q50" s="7">
        <f t="shared" ref="Q50:Q63" si="47">AH50+AY50+BP50+CG50</f>
        <v>1</v>
      </c>
      <c r="R50" s="7">
        <v>2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ref="AI50:AI63" si="48">Y50+AH50</f>
        <v>0</v>
      </c>
      <c r="AJ50" s="11"/>
      <c r="AK50" s="10"/>
      <c r="AL50" s="11"/>
      <c r="AM50" s="10"/>
      <c r="AN50" s="11"/>
      <c r="AO50" s="10"/>
      <c r="AP50" s="7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ref="AZ50:AZ63" si="49">AP50+AY50</f>
        <v>0</v>
      </c>
      <c r="BA50" s="11">
        <v>35</v>
      </c>
      <c r="BB50" s="10" t="s">
        <v>53</v>
      </c>
      <c r="BC50" s="11"/>
      <c r="BD50" s="10"/>
      <c r="BE50" s="11"/>
      <c r="BF50" s="10"/>
      <c r="BG50" s="7">
        <v>2</v>
      </c>
      <c r="BH50" s="11">
        <v>15</v>
      </c>
      <c r="BI50" s="10" t="s">
        <v>53</v>
      </c>
      <c r="BJ50" s="11"/>
      <c r="BK50" s="10"/>
      <c r="BL50" s="11"/>
      <c r="BM50" s="10"/>
      <c r="BN50" s="11"/>
      <c r="BO50" s="10"/>
      <c r="BP50" s="7">
        <v>1</v>
      </c>
      <c r="BQ50" s="7">
        <f t="shared" ref="BQ50:BQ63" si="50">BG50+BP50</f>
        <v>3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ref="CH50:CH63" si="51">BX50+CG50</f>
        <v>0</v>
      </c>
    </row>
    <row r="51" spans="1:86" x14ac:dyDescent="0.25">
      <c r="A51" s="6"/>
      <c r="B51" s="6"/>
      <c r="C51" s="6"/>
      <c r="D51" s="6" t="s">
        <v>239</v>
      </c>
      <c r="E51" s="3" t="s">
        <v>240</v>
      </c>
      <c r="F51" s="6">
        <f>COUNTIF(S51:CF51,"e")</f>
        <v>1</v>
      </c>
      <c r="G51" s="6">
        <f>COUNTIF(S51:CF51,"z")</f>
        <v>1</v>
      </c>
      <c r="H51" s="6">
        <f t="shared" si="38"/>
        <v>125</v>
      </c>
      <c r="I51" s="6">
        <f t="shared" si="39"/>
        <v>65</v>
      </c>
      <c r="J51" s="6">
        <f t="shared" si="40"/>
        <v>60</v>
      </c>
      <c r="K51" s="6">
        <f t="shared" si="41"/>
        <v>0</v>
      </c>
      <c r="L51" s="6">
        <f t="shared" si="42"/>
        <v>0</v>
      </c>
      <c r="M51" s="6">
        <f t="shared" si="43"/>
        <v>0</v>
      </c>
      <c r="N51" s="6">
        <f t="shared" si="44"/>
        <v>0</v>
      </c>
      <c r="O51" s="6">
        <f t="shared" si="45"/>
        <v>0</v>
      </c>
      <c r="P51" s="7">
        <f t="shared" si="46"/>
        <v>7</v>
      </c>
      <c r="Q51" s="7">
        <f t="shared" si="47"/>
        <v>0</v>
      </c>
      <c r="R51" s="7">
        <v>4.8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48"/>
        <v>0</v>
      </c>
      <c r="AJ51" s="11"/>
      <c r="AK51" s="10"/>
      <c r="AL51" s="11"/>
      <c r="AM51" s="10"/>
      <c r="AN51" s="11"/>
      <c r="AO51" s="10"/>
      <c r="AP51" s="7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49"/>
        <v>0</v>
      </c>
      <c r="BA51" s="11">
        <v>65</v>
      </c>
      <c r="BB51" s="10" t="s">
        <v>60</v>
      </c>
      <c r="BC51" s="11">
        <v>60</v>
      </c>
      <c r="BD51" s="10" t="s">
        <v>53</v>
      </c>
      <c r="BE51" s="11"/>
      <c r="BF51" s="10"/>
      <c r="BG51" s="7">
        <v>7</v>
      </c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50"/>
        <v>7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51"/>
        <v>0</v>
      </c>
    </row>
    <row r="52" spans="1:86" x14ac:dyDescent="0.25">
      <c r="A52" s="6"/>
      <c r="B52" s="6"/>
      <c r="C52" s="6"/>
      <c r="D52" s="6" t="s">
        <v>241</v>
      </c>
      <c r="E52" s="3" t="s">
        <v>242</v>
      </c>
      <c r="F52" s="6">
        <f>COUNTIF(S52:CF52,"e")</f>
        <v>0</v>
      </c>
      <c r="G52" s="6">
        <f>COUNTIF(S52:CF52,"z")</f>
        <v>2</v>
      </c>
      <c r="H52" s="6">
        <f t="shared" si="38"/>
        <v>35</v>
      </c>
      <c r="I52" s="6">
        <f t="shared" si="39"/>
        <v>15</v>
      </c>
      <c r="J52" s="6">
        <f t="shared" si="40"/>
        <v>0</v>
      </c>
      <c r="K52" s="6">
        <f t="shared" si="41"/>
        <v>0</v>
      </c>
      <c r="L52" s="6">
        <f t="shared" si="42"/>
        <v>20</v>
      </c>
      <c r="M52" s="6">
        <f t="shared" si="43"/>
        <v>0</v>
      </c>
      <c r="N52" s="6">
        <f t="shared" si="44"/>
        <v>0</v>
      </c>
      <c r="O52" s="6">
        <f t="shared" si="45"/>
        <v>0</v>
      </c>
      <c r="P52" s="7">
        <f t="shared" si="46"/>
        <v>2</v>
      </c>
      <c r="Q52" s="7">
        <f t="shared" si="47"/>
        <v>1</v>
      </c>
      <c r="R52" s="7">
        <v>1.5</v>
      </c>
      <c r="S52" s="11"/>
      <c r="T52" s="10"/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48"/>
        <v>0</v>
      </c>
      <c r="AJ52" s="11">
        <v>15</v>
      </c>
      <c r="AK52" s="10" t="s">
        <v>53</v>
      </c>
      <c r="AL52" s="11"/>
      <c r="AM52" s="10"/>
      <c r="AN52" s="11"/>
      <c r="AO52" s="10"/>
      <c r="AP52" s="7">
        <v>1</v>
      </c>
      <c r="AQ52" s="11">
        <v>20</v>
      </c>
      <c r="AR52" s="10" t="s">
        <v>53</v>
      </c>
      <c r="AS52" s="11"/>
      <c r="AT52" s="10"/>
      <c r="AU52" s="11"/>
      <c r="AV52" s="10"/>
      <c r="AW52" s="11"/>
      <c r="AX52" s="10"/>
      <c r="AY52" s="7">
        <v>1</v>
      </c>
      <c r="AZ52" s="7">
        <f t="shared" si="49"/>
        <v>2</v>
      </c>
      <c r="BA52" s="11"/>
      <c r="BB52" s="10"/>
      <c r="BC52" s="11"/>
      <c r="BD52" s="10"/>
      <c r="BE52" s="11"/>
      <c r="BF52" s="10"/>
      <c r="BG52" s="7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50"/>
        <v>0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51"/>
        <v>0</v>
      </c>
    </row>
    <row r="53" spans="1:86" x14ac:dyDescent="0.25">
      <c r="A53" s="6"/>
      <c r="B53" s="6"/>
      <c r="C53" s="6"/>
      <c r="D53" s="6" t="s">
        <v>243</v>
      </c>
      <c r="E53" s="3" t="s">
        <v>155</v>
      </c>
      <c r="F53" s="6">
        <f>COUNTIF(S53:CF53,"e")</f>
        <v>0</v>
      </c>
      <c r="G53" s="6">
        <f>COUNTIF(S53:CF53,"z")</f>
        <v>2</v>
      </c>
      <c r="H53" s="6">
        <f t="shared" si="38"/>
        <v>30</v>
      </c>
      <c r="I53" s="6">
        <f t="shared" si="39"/>
        <v>15</v>
      </c>
      <c r="J53" s="6">
        <f t="shared" si="40"/>
        <v>15</v>
      </c>
      <c r="K53" s="6">
        <f t="shared" si="41"/>
        <v>0</v>
      </c>
      <c r="L53" s="6">
        <f t="shared" si="42"/>
        <v>0</v>
      </c>
      <c r="M53" s="6">
        <f t="shared" si="43"/>
        <v>0</v>
      </c>
      <c r="N53" s="6">
        <f t="shared" si="44"/>
        <v>0</v>
      </c>
      <c r="O53" s="6">
        <f t="shared" si="45"/>
        <v>0</v>
      </c>
      <c r="P53" s="7">
        <f t="shared" si="46"/>
        <v>2</v>
      </c>
      <c r="Q53" s="7">
        <f t="shared" si="47"/>
        <v>0</v>
      </c>
      <c r="R53" s="7">
        <v>1.2</v>
      </c>
      <c r="S53" s="11"/>
      <c r="T53" s="10"/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48"/>
        <v>0</v>
      </c>
      <c r="AJ53" s="11"/>
      <c r="AK53" s="10"/>
      <c r="AL53" s="11"/>
      <c r="AM53" s="10"/>
      <c r="AN53" s="11"/>
      <c r="AO53" s="10"/>
      <c r="AP53" s="7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49"/>
        <v>0</v>
      </c>
      <c r="BA53" s="11"/>
      <c r="BB53" s="10"/>
      <c r="BC53" s="11"/>
      <c r="BD53" s="10"/>
      <c r="BE53" s="11"/>
      <c r="BF53" s="10"/>
      <c r="BG53" s="7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50"/>
        <v>0</v>
      </c>
      <c r="BR53" s="11">
        <v>15</v>
      </c>
      <c r="BS53" s="10" t="s">
        <v>53</v>
      </c>
      <c r="BT53" s="11">
        <v>15</v>
      </c>
      <c r="BU53" s="10" t="s">
        <v>53</v>
      </c>
      <c r="BV53" s="11"/>
      <c r="BW53" s="10"/>
      <c r="BX53" s="7">
        <v>2</v>
      </c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51"/>
        <v>2</v>
      </c>
    </row>
    <row r="54" spans="1:86" x14ac:dyDescent="0.25">
      <c r="A54" s="6">
        <v>2</v>
      </c>
      <c r="B54" s="6">
        <v>1</v>
      </c>
      <c r="C54" s="6"/>
      <c r="D54" s="6"/>
      <c r="E54" s="3" t="s">
        <v>96</v>
      </c>
      <c r="F54" s="6">
        <f>$B$54*COUNTIF(S54:CF54,"e")</f>
        <v>0</v>
      </c>
      <c r="G54" s="6">
        <f>$B$54*COUNTIF(S54:CF54,"z")</f>
        <v>2</v>
      </c>
      <c r="H54" s="6">
        <f t="shared" si="38"/>
        <v>30</v>
      </c>
      <c r="I54" s="6">
        <f t="shared" si="39"/>
        <v>15</v>
      </c>
      <c r="J54" s="6">
        <f t="shared" si="40"/>
        <v>15</v>
      </c>
      <c r="K54" s="6">
        <f t="shared" si="41"/>
        <v>0</v>
      </c>
      <c r="L54" s="6">
        <f t="shared" si="42"/>
        <v>0</v>
      </c>
      <c r="M54" s="6">
        <f t="shared" si="43"/>
        <v>0</v>
      </c>
      <c r="N54" s="6">
        <f t="shared" si="44"/>
        <v>0</v>
      </c>
      <c r="O54" s="6">
        <f t="shared" si="45"/>
        <v>0</v>
      </c>
      <c r="P54" s="7">
        <f t="shared" si="46"/>
        <v>2</v>
      </c>
      <c r="Q54" s="7">
        <f t="shared" si="47"/>
        <v>0</v>
      </c>
      <c r="R54" s="7">
        <f>$B$54*1.2</f>
        <v>1.2</v>
      </c>
      <c r="S54" s="11"/>
      <c r="T54" s="10"/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48"/>
        <v>0</v>
      </c>
      <c r="AJ54" s="11">
        <f>$B$54*15</f>
        <v>15</v>
      </c>
      <c r="AK54" s="10" t="s">
        <v>53</v>
      </c>
      <c r="AL54" s="11">
        <f>$B$54*15</f>
        <v>15</v>
      </c>
      <c r="AM54" s="10" t="s">
        <v>53</v>
      </c>
      <c r="AN54" s="11"/>
      <c r="AO54" s="10"/>
      <c r="AP54" s="7">
        <f>$B$54*2</f>
        <v>2</v>
      </c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49"/>
        <v>2</v>
      </c>
      <c r="BA54" s="11"/>
      <c r="BB54" s="10"/>
      <c r="BC54" s="11"/>
      <c r="BD54" s="10"/>
      <c r="BE54" s="11"/>
      <c r="BF54" s="10"/>
      <c r="BG54" s="7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50"/>
        <v>0</v>
      </c>
      <c r="BR54" s="11"/>
      <c r="BS54" s="10"/>
      <c r="BT54" s="11"/>
      <c r="BU54" s="10"/>
      <c r="BV54" s="11"/>
      <c r="BW54" s="10"/>
      <c r="BX54" s="7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51"/>
        <v>0</v>
      </c>
    </row>
    <row r="55" spans="1:86" x14ac:dyDescent="0.25">
      <c r="A55" s="6">
        <v>3</v>
      </c>
      <c r="B55" s="6">
        <v>1</v>
      </c>
      <c r="C55" s="6"/>
      <c r="D55" s="6"/>
      <c r="E55" s="3" t="s">
        <v>97</v>
      </c>
      <c r="F55" s="6">
        <f>$B$55*COUNTIF(S55:CF55,"e")</f>
        <v>0</v>
      </c>
      <c r="G55" s="6">
        <f>$B$55*COUNTIF(S55:CF55,"z")</f>
        <v>2</v>
      </c>
      <c r="H55" s="6">
        <f t="shared" si="38"/>
        <v>30</v>
      </c>
      <c r="I55" s="6">
        <f t="shared" si="39"/>
        <v>15</v>
      </c>
      <c r="J55" s="6">
        <f t="shared" si="40"/>
        <v>15</v>
      </c>
      <c r="K55" s="6">
        <f t="shared" si="41"/>
        <v>0</v>
      </c>
      <c r="L55" s="6">
        <f t="shared" si="42"/>
        <v>0</v>
      </c>
      <c r="M55" s="6">
        <f t="shared" si="43"/>
        <v>0</v>
      </c>
      <c r="N55" s="6">
        <f t="shared" si="44"/>
        <v>0</v>
      </c>
      <c r="O55" s="6">
        <f t="shared" si="45"/>
        <v>0</v>
      </c>
      <c r="P55" s="7">
        <f t="shared" si="46"/>
        <v>2</v>
      </c>
      <c r="Q55" s="7">
        <f t="shared" si="47"/>
        <v>0</v>
      </c>
      <c r="R55" s="7">
        <f>$B$55*1.2</f>
        <v>1.2</v>
      </c>
      <c r="S55" s="11"/>
      <c r="T55" s="10"/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48"/>
        <v>0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49"/>
        <v>0</v>
      </c>
      <c r="BA55" s="11">
        <f>$B$55*15</f>
        <v>15</v>
      </c>
      <c r="BB55" s="10" t="s">
        <v>53</v>
      </c>
      <c r="BC55" s="11">
        <f>$B$55*15</f>
        <v>15</v>
      </c>
      <c r="BD55" s="10" t="s">
        <v>53</v>
      </c>
      <c r="BE55" s="11"/>
      <c r="BF55" s="10"/>
      <c r="BG55" s="7">
        <f>$B$55*2</f>
        <v>2</v>
      </c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50"/>
        <v>2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1"/>
        <v>0</v>
      </c>
    </row>
    <row r="56" spans="1:86" x14ac:dyDescent="0.25">
      <c r="A56" s="6">
        <v>4</v>
      </c>
      <c r="B56" s="6">
        <v>1</v>
      </c>
      <c r="C56" s="6"/>
      <c r="D56" s="6"/>
      <c r="E56" s="3" t="s">
        <v>98</v>
      </c>
      <c r="F56" s="6">
        <f>$B$56*COUNTIF(S56:CF56,"e")</f>
        <v>0</v>
      </c>
      <c r="G56" s="6">
        <f>$B$56*COUNTIF(S56:CF56,"z")</f>
        <v>2</v>
      </c>
      <c r="H56" s="6">
        <f t="shared" si="38"/>
        <v>30</v>
      </c>
      <c r="I56" s="6">
        <f t="shared" si="39"/>
        <v>15</v>
      </c>
      <c r="J56" s="6">
        <f t="shared" si="40"/>
        <v>15</v>
      </c>
      <c r="K56" s="6">
        <f t="shared" si="41"/>
        <v>0</v>
      </c>
      <c r="L56" s="6">
        <f t="shared" si="42"/>
        <v>0</v>
      </c>
      <c r="M56" s="6">
        <f t="shared" si="43"/>
        <v>0</v>
      </c>
      <c r="N56" s="6">
        <f t="shared" si="44"/>
        <v>0</v>
      </c>
      <c r="O56" s="6">
        <f t="shared" si="45"/>
        <v>0</v>
      </c>
      <c r="P56" s="7">
        <f t="shared" si="46"/>
        <v>2</v>
      </c>
      <c r="Q56" s="7">
        <f t="shared" si="47"/>
        <v>0</v>
      </c>
      <c r="R56" s="7">
        <f>$B$56*1.2</f>
        <v>1.2</v>
      </c>
      <c r="S56" s="11"/>
      <c r="T56" s="10"/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48"/>
        <v>0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49"/>
        <v>0</v>
      </c>
      <c r="BA56" s="11">
        <f>$B$56*15</f>
        <v>15</v>
      </c>
      <c r="BB56" s="10" t="s">
        <v>53</v>
      </c>
      <c r="BC56" s="11">
        <f>$B$56*15</f>
        <v>15</v>
      </c>
      <c r="BD56" s="10" t="s">
        <v>53</v>
      </c>
      <c r="BE56" s="11"/>
      <c r="BF56" s="10"/>
      <c r="BG56" s="7">
        <f>$B$56*2</f>
        <v>2</v>
      </c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0"/>
        <v>2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1"/>
        <v>0</v>
      </c>
    </row>
    <row r="57" spans="1:86" x14ac:dyDescent="0.25">
      <c r="A57" s="6">
        <v>5</v>
      </c>
      <c r="B57" s="6">
        <v>1</v>
      </c>
      <c r="C57" s="6"/>
      <c r="D57" s="6"/>
      <c r="E57" s="3" t="s">
        <v>99</v>
      </c>
      <c r="F57" s="6">
        <f>$B$57*COUNTIF(S57:CF57,"e")</f>
        <v>0</v>
      </c>
      <c r="G57" s="6">
        <f>$B$57*COUNTIF(S57:CF57,"z")</f>
        <v>2</v>
      </c>
      <c r="H57" s="6">
        <f t="shared" si="38"/>
        <v>30</v>
      </c>
      <c r="I57" s="6">
        <f t="shared" si="39"/>
        <v>15</v>
      </c>
      <c r="J57" s="6">
        <f t="shared" si="40"/>
        <v>15</v>
      </c>
      <c r="K57" s="6">
        <f t="shared" si="41"/>
        <v>0</v>
      </c>
      <c r="L57" s="6">
        <f t="shared" si="42"/>
        <v>0</v>
      </c>
      <c r="M57" s="6">
        <f t="shared" si="43"/>
        <v>0</v>
      </c>
      <c r="N57" s="6">
        <f t="shared" si="44"/>
        <v>0</v>
      </c>
      <c r="O57" s="6">
        <f t="shared" si="45"/>
        <v>0</v>
      </c>
      <c r="P57" s="7">
        <f t="shared" si="46"/>
        <v>2</v>
      </c>
      <c r="Q57" s="7">
        <f t="shared" si="47"/>
        <v>0</v>
      </c>
      <c r="R57" s="7">
        <f>$B$57*1.2</f>
        <v>1.2</v>
      </c>
      <c r="S57" s="11"/>
      <c r="T57" s="10"/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48"/>
        <v>0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9"/>
        <v>0</v>
      </c>
      <c r="BA57" s="11">
        <f>$B$57*15</f>
        <v>15</v>
      </c>
      <c r="BB57" s="10" t="s">
        <v>53</v>
      </c>
      <c r="BC57" s="11">
        <f>$B$57*15</f>
        <v>15</v>
      </c>
      <c r="BD57" s="10" t="s">
        <v>53</v>
      </c>
      <c r="BE57" s="11"/>
      <c r="BF57" s="10"/>
      <c r="BG57" s="7">
        <f>$B$57*2</f>
        <v>2</v>
      </c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0"/>
        <v>2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1"/>
        <v>0</v>
      </c>
    </row>
    <row r="58" spans="1:86" x14ac:dyDescent="0.25">
      <c r="A58" s="6">
        <v>6</v>
      </c>
      <c r="B58" s="6">
        <v>1</v>
      </c>
      <c r="C58" s="6"/>
      <c r="D58" s="6"/>
      <c r="E58" s="3" t="s">
        <v>100</v>
      </c>
      <c r="F58" s="6">
        <f>$B$58*COUNTIF(S58:CF58,"e")</f>
        <v>0</v>
      </c>
      <c r="G58" s="6">
        <f>$B$58*COUNTIF(S58:CF58,"z")</f>
        <v>2</v>
      </c>
      <c r="H58" s="6">
        <f t="shared" si="38"/>
        <v>30</v>
      </c>
      <c r="I58" s="6">
        <f t="shared" si="39"/>
        <v>15</v>
      </c>
      <c r="J58" s="6">
        <f t="shared" si="40"/>
        <v>0</v>
      </c>
      <c r="K58" s="6">
        <f t="shared" si="41"/>
        <v>0</v>
      </c>
      <c r="L58" s="6">
        <f t="shared" si="42"/>
        <v>15</v>
      </c>
      <c r="M58" s="6">
        <f t="shared" si="43"/>
        <v>0</v>
      </c>
      <c r="N58" s="6">
        <f t="shared" si="44"/>
        <v>0</v>
      </c>
      <c r="O58" s="6">
        <f t="shared" si="45"/>
        <v>0</v>
      </c>
      <c r="P58" s="7">
        <f t="shared" si="46"/>
        <v>2</v>
      </c>
      <c r="Q58" s="7">
        <f t="shared" si="47"/>
        <v>1</v>
      </c>
      <c r="R58" s="7">
        <f>$B$58*1.2</f>
        <v>1.2</v>
      </c>
      <c r="S58" s="11"/>
      <c r="T58" s="10"/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8"/>
        <v>0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9"/>
        <v>0</v>
      </c>
      <c r="BA58" s="11">
        <f>$B$58*15</f>
        <v>15</v>
      </c>
      <c r="BB58" s="10" t="s">
        <v>53</v>
      </c>
      <c r="BC58" s="11"/>
      <c r="BD58" s="10"/>
      <c r="BE58" s="11"/>
      <c r="BF58" s="10"/>
      <c r="BG58" s="7">
        <f>$B$58*1</f>
        <v>1</v>
      </c>
      <c r="BH58" s="11">
        <f>$B$58*15</f>
        <v>15</v>
      </c>
      <c r="BI58" s="10" t="s">
        <v>53</v>
      </c>
      <c r="BJ58" s="11"/>
      <c r="BK58" s="10"/>
      <c r="BL58" s="11"/>
      <c r="BM58" s="10"/>
      <c r="BN58" s="11"/>
      <c r="BO58" s="10"/>
      <c r="BP58" s="7">
        <f>$B$58*1</f>
        <v>1</v>
      </c>
      <c r="BQ58" s="7">
        <f t="shared" si="50"/>
        <v>2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1"/>
        <v>0</v>
      </c>
    </row>
    <row r="59" spans="1:86" x14ac:dyDescent="0.25">
      <c r="A59" s="6">
        <v>7</v>
      </c>
      <c r="B59" s="6">
        <v>1</v>
      </c>
      <c r="C59" s="6"/>
      <c r="D59" s="6"/>
      <c r="E59" s="3" t="s">
        <v>101</v>
      </c>
      <c r="F59" s="6">
        <f>$B$59*COUNTIF(S59:CF59,"e")</f>
        <v>0</v>
      </c>
      <c r="G59" s="6">
        <f>$B$59*COUNTIF(S59:CF59,"z")</f>
        <v>2</v>
      </c>
      <c r="H59" s="6">
        <f t="shared" si="38"/>
        <v>30</v>
      </c>
      <c r="I59" s="6">
        <f t="shared" si="39"/>
        <v>15</v>
      </c>
      <c r="J59" s="6">
        <f t="shared" si="40"/>
        <v>0</v>
      </c>
      <c r="K59" s="6">
        <f t="shared" si="41"/>
        <v>0</v>
      </c>
      <c r="L59" s="6">
        <f t="shared" si="42"/>
        <v>15</v>
      </c>
      <c r="M59" s="6">
        <f t="shared" si="43"/>
        <v>0</v>
      </c>
      <c r="N59" s="6">
        <f t="shared" si="44"/>
        <v>0</v>
      </c>
      <c r="O59" s="6">
        <f t="shared" si="45"/>
        <v>0</v>
      </c>
      <c r="P59" s="7">
        <f t="shared" si="46"/>
        <v>2</v>
      </c>
      <c r="Q59" s="7">
        <f t="shared" si="47"/>
        <v>1</v>
      </c>
      <c r="R59" s="7">
        <f>$B$59*0.6</f>
        <v>0.6</v>
      </c>
      <c r="S59" s="11"/>
      <c r="T59" s="10"/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8"/>
        <v>0</v>
      </c>
      <c r="AJ59" s="11"/>
      <c r="AK59" s="10"/>
      <c r="AL59" s="11"/>
      <c r="AM59" s="10"/>
      <c r="AN59" s="11"/>
      <c r="AO59" s="10"/>
      <c r="AP59" s="7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9"/>
        <v>0</v>
      </c>
      <c r="BA59" s="11">
        <f>$B$59*15</f>
        <v>15</v>
      </c>
      <c r="BB59" s="10" t="s">
        <v>53</v>
      </c>
      <c r="BC59" s="11"/>
      <c r="BD59" s="10"/>
      <c r="BE59" s="11"/>
      <c r="BF59" s="10"/>
      <c r="BG59" s="7">
        <f>$B$59*1</f>
        <v>1</v>
      </c>
      <c r="BH59" s="11">
        <f>$B$59*15</f>
        <v>15</v>
      </c>
      <c r="BI59" s="10" t="s">
        <v>53</v>
      </c>
      <c r="BJ59" s="11"/>
      <c r="BK59" s="10"/>
      <c r="BL59" s="11"/>
      <c r="BM59" s="10"/>
      <c r="BN59" s="11"/>
      <c r="BO59" s="10"/>
      <c r="BP59" s="7">
        <f>$B$59*1</f>
        <v>1</v>
      </c>
      <c r="BQ59" s="7">
        <f t="shared" si="50"/>
        <v>2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1"/>
        <v>0</v>
      </c>
    </row>
    <row r="60" spans="1:86" x14ac:dyDescent="0.25">
      <c r="A60" s="6">
        <v>8</v>
      </c>
      <c r="B60" s="6">
        <v>1</v>
      </c>
      <c r="C60" s="6"/>
      <c r="D60" s="6"/>
      <c r="E60" s="3" t="s">
        <v>56</v>
      </c>
      <c r="F60" s="6">
        <f>$B$60*COUNTIF(S60:CF60,"e")</f>
        <v>0</v>
      </c>
      <c r="G60" s="6">
        <f>$B$60*COUNTIF(S60:CF60,"z")</f>
        <v>2</v>
      </c>
      <c r="H60" s="6">
        <f t="shared" si="38"/>
        <v>30</v>
      </c>
      <c r="I60" s="6">
        <f t="shared" si="39"/>
        <v>15</v>
      </c>
      <c r="J60" s="6">
        <f t="shared" si="40"/>
        <v>0</v>
      </c>
      <c r="K60" s="6">
        <f t="shared" si="41"/>
        <v>0</v>
      </c>
      <c r="L60" s="6">
        <f t="shared" si="42"/>
        <v>15</v>
      </c>
      <c r="M60" s="6">
        <f t="shared" si="43"/>
        <v>0</v>
      </c>
      <c r="N60" s="6">
        <f t="shared" si="44"/>
        <v>0</v>
      </c>
      <c r="O60" s="6">
        <f t="shared" si="45"/>
        <v>0</v>
      </c>
      <c r="P60" s="7">
        <f t="shared" si="46"/>
        <v>2</v>
      </c>
      <c r="Q60" s="7">
        <f t="shared" si="47"/>
        <v>1</v>
      </c>
      <c r="R60" s="7">
        <f>$B$60*1.2</f>
        <v>1.2</v>
      </c>
      <c r="S60" s="11"/>
      <c r="T60" s="10"/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8"/>
        <v>0</v>
      </c>
      <c r="AJ60" s="11"/>
      <c r="AK60" s="10"/>
      <c r="AL60" s="11"/>
      <c r="AM60" s="10"/>
      <c r="AN60" s="11"/>
      <c r="AO60" s="10"/>
      <c r="AP60" s="7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49"/>
        <v>0</v>
      </c>
      <c r="BA60" s="11">
        <f>$B$60*15</f>
        <v>15</v>
      </c>
      <c r="BB60" s="10" t="s">
        <v>53</v>
      </c>
      <c r="BC60" s="11"/>
      <c r="BD60" s="10"/>
      <c r="BE60" s="11"/>
      <c r="BF60" s="10"/>
      <c r="BG60" s="7">
        <f>$B$60*1</f>
        <v>1</v>
      </c>
      <c r="BH60" s="11">
        <f>$B$60*15</f>
        <v>15</v>
      </c>
      <c r="BI60" s="10" t="s">
        <v>53</v>
      </c>
      <c r="BJ60" s="11"/>
      <c r="BK60" s="10"/>
      <c r="BL60" s="11"/>
      <c r="BM60" s="10"/>
      <c r="BN60" s="11"/>
      <c r="BO60" s="10"/>
      <c r="BP60" s="7">
        <f>$B$60*1</f>
        <v>1</v>
      </c>
      <c r="BQ60" s="7">
        <f t="shared" si="50"/>
        <v>2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1"/>
        <v>0</v>
      </c>
    </row>
    <row r="61" spans="1:86" x14ac:dyDescent="0.25">
      <c r="A61" s="6"/>
      <c r="B61" s="6"/>
      <c r="C61" s="6"/>
      <c r="D61" s="6" t="s">
        <v>244</v>
      </c>
      <c r="E61" s="3" t="s">
        <v>104</v>
      </c>
      <c r="F61" s="6">
        <f>COUNTIF(S61:CF61,"e")</f>
        <v>0</v>
      </c>
      <c r="G61" s="6">
        <f>COUNTIF(S61:CF61,"z")</f>
        <v>2</v>
      </c>
      <c r="H61" s="6">
        <f t="shared" si="38"/>
        <v>35</v>
      </c>
      <c r="I61" s="6">
        <f t="shared" si="39"/>
        <v>20</v>
      </c>
      <c r="J61" s="6">
        <f t="shared" si="40"/>
        <v>15</v>
      </c>
      <c r="K61" s="6">
        <f t="shared" si="41"/>
        <v>0</v>
      </c>
      <c r="L61" s="6">
        <f t="shared" si="42"/>
        <v>0</v>
      </c>
      <c r="M61" s="6">
        <f t="shared" si="43"/>
        <v>0</v>
      </c>
      <c r="N61" s="6">
        <f t="shared" si="44"/>
        <v>0</v>
      </c>
      <c r="O61" s="6">
        <f t="shared" si="45"/>
        <v>0</v>
      </c>
      <c r="P61" s="7">
        <f t="shared" si="46"/>
        <v>2</v>
      </c>
      <c r="Q61" s="7">
        <f t="shared" si="47"/>
        <v>0</v>
      </c>
      <c r="R61" s="7">
        <v>1.37</v>
      </c>
      <c r="S61" s="11"/>
      <c r="T61" s="10"/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8"/>
        <v>0</v>
      </c>
      <c r="AJ61" s="11"/>
      <c r="AK61" s="10"/>
      <c r="AL61" s="11"/>
      <c r="AM61" s="10"/>
      <c r="AN61" s="11"/>
      <c r="AO61" s="10"/>
      <c r="AP61" s="7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49"/>
        <v>0</v>
      </c>
      <c r="BA61" s="11">
        <v>20</v>
      </c>
      <c r="BB61" s="10" t="s">
        <v>53</v>
      </c>
      <c r="BC61" s="11">
        <v>15</v>
      </c>
      <c r="BD61" s="10" t="s">
        <v>53</v>
      </c>
      <c r="BE61" s="11"/>
      <c r="BF61" s="10"/>
      <c r="BG61" s="7">
        <v>2</v>
      </c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0"/>
        <v>2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1"/>
        <v>0</v>
      </c>
    </row>
    <row r="62" spans="1:86" x14ac:dyDescent="0.25">
      <c r="A62" s="6"/>
      <c r="B62" s="6"/>
      <c r="C62" s="6"/>
      <c r="D62" s="6" t="s">
        <v>245</v>
      </c>
      <c r="E62" s="3" t="s">
        <v>106</v>
      </c>
      <c r="F62" s="6">
        <f>COUNTIF(S62:CF62,"e")</f>
        <v>0</v>
      </c>
      <c r="G62" s="6">
        <f>COUNTIF(S62:CF62,"z")</f>
        <v>2</v>
      </c>
      <c r="H62" s="6">
        <f t="shared" si="38"/>
        <v>35</v>
      </c>
      <c r="I62" s="6">
        <f t="shared" si="39"/>
        <v>20</v>
      </c>
      <c r="J62" s="6">
        <f t="shared" si="40"/>
        <v>15</v>
      </c>
      <c r="K62" s="6">
        <f t="shared" si="41"/>
        <v>0</v>
      </c>
      <c r="L62" s="6">
        <f t="shared" si="42"/>
        <v>0</v>
      </c>
      <c r="M62" s="6">
        <f t="shared" si="43"/>
        <v>0</v>
      </c>
      <c r="N62" s="6">
        <f t="shared" si="44"/>
        <v>0</v>
      </c>
      <c r="O62" s="6">
        <f t="shared" si="45"/>
        <v>0</v>
      </c>
      <c r="P62" s="7">
        <f t="shared" si="46"/>
        <v>2</v>
      </c>
      <c r="Q62" s="7">
        <f t="shared" si="47"/>
        <v>0</v>
      </c>
      <c r="R62" s="7">
        <v>1.4</v>
      </c>
      <c r="S62" s="11"/>
      <c r="T62" s="10"/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8"/>
        <v>0</v>
      </c>
      <c r="AJ62" s="11">
        <v>20</v>
      </c>
      <c r="AK62" s="10" t="s">
        <v>53</v>
      </c>
      <c r="AL62" s="11">
        <v>15</v>
      </c>
      <c r="AM62" s="10" t="s">
        <v>53</v>
      </c>
      <c r="AN62" s="11"/>
      <c r="AO62" s="10"/>
      <c r="AP62" s="7">
        <v>2</v>
      </c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9"/>
        <v>2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0"/>
        <v>0</v>
      </c>
      <c r="BR62" s="11"/>
      <c r="BS62" s="10"/>
      <c r="BT62" s="11"/>
      <c r="BU62" s="10"/>
      <c r="BV62" s="11"/>
      <c r="BW62" s="10"/>
      <c r="BX62" s="7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1"/>
        <v>0</v>
      </c>
    </row>
    <row r="63" spans="1:86" x14ac:dyDescent="0.25">
      <c r="A63" s="6"/>
      <c r="B63" s="6"/>
      <c r="C63" s="6"/>
      <c r="D63" s="6" t="s">
        <v>246</v>
      </c>
      <c r="E63" s="3" t="s">
        <v>108</v>
      </c>
      <c r="F63" s="6">
        <f>COUNTIF(S63:CF63,"e")</f>
        <v>1</v>
      </c>
      <c r="G63" s="6">
        <f>COUNTIF(S63:CF63,"z")</f>
        <v>1</v>
      </c>
      <c r="H63" s="6">
        <f t="shared" si="38"/>
        <v>65</v>
      </c>
      <c r="I63" s="6">
        <f t="shared" si="39"/>
        <v>35</v>
      </c>
      <c r="J63" s="6">
        <f t="shared" si="40"/>
        <v>30</v>
      </c>
      <c r="K63" s="6">
        <f t="shared" si="41"/>
        <v>0</v>
      </c>
      <c r="L63" s="6">
        <f t="shared" si="42"/>
        <v>0</v>
      </c>
      <c r="M63" s="6">
        <f t="shared" si="43"/>
        <v>0</v>
      </c>
      <c r="N63" s="6">
        <f t="shared" si="44"/>
        <v>0</v>
      </c>
      <c r="O63" s="6">
        <f t="shared" si="45"/>
        <v>0</v>
      </c>
      <c r="P63" s="7">
        <f t="shared" si="46"/>
        <v>3</v>
      </c>
      <c r="Q63" s="7">
        <f t="shared" si="47"/>
        <v>0</v>
      </c>
      <c r="R63" s="7">
        <v>2.2999999999999998</v>
      </c>
      <c r="S63" s="11"/>
      <c r="T63" s="10"/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8"/>
        <v>0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9"/>
        <v>0</v>
      </c>
      <c r="BA63" s="11"/>
      <c r="BB63" s="10"/>
      <c r="BC63" s="11"/>
      <c r="BD63" s="10"/>
      <c r="BE63" s="11"/>
      <c r="BF63" s="10"/>
      <c r="BG63" s="7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0"/>
        <v>0</v>
      </c>
      <c r="BR63" s="11">
        <v>35</v>
      </c>
      <c r="BS63" s="10" t="s">
        <v>60</v>
      </c>
      <c r="BT63" s="11">
        <v>30</v>
      </c>
      <c r="BU63" s="10" t="s">
        <v>53</v>
      </c>
      <c r="BV63" s="11"/>
      <c r="BW63" s="10"/>
      <c r="BX63" s="7">
        <v>3</v>
      </c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1"/>
        <v>3</v>
      </c>
    </row>
    <row r="64" spans="1:86" ht="16.05" customHeight="1" x14ac:dyDescent="0.25">
      <c r="A64" s="6"/>
      <c r="B64" s="6"/>
      <c r="C64" s="6"/>
      <c r="D64" s="6"/>
      <c r="E64" s="6" t="s">
        <v>73</v>
      </c>
      <c r="F64" s="6">
        <f t="shared" ref="F64:AK64" si="52">SUM(F50:F63)</f>
        <v>2</v>
      </c>
      <c r="G64" s="6">
        <f t="shared" si="52"/>
        <v>26</v>
      </c>
      <c r="H64" s="6">
        <f t="shared" si="52"/>
        <v>585</v>
      </c>
      <c r="I64" s="6">
        <f t="shared" si="52"/>
        <v>310</v>
      </c>
      <c r="J64" s="6">
        <f t="shared" si="52"/>
        <v>195</v>
      </c>
      <c r="K64" s="6">
        <f t="shared" si="52"/>
        <v>0</v>
      </c>
      <c r="L64" s="6">
        <f t="shared" si="52"/>
        <v>80</v>
      </c>
      <c r="M64" s="6">
        <f t="shared" si="52"/>
        <v>0</v>
      </c>
      <c r="N64" s="6">
        <f t="shared" si="52"/>
        <v>0</v>
      </c>
      <c r="O64" s="6">
        <f t="shared" si="52"/>
        <v>0</v>
      </c>
      <c r="P64" s="7">
        <f t="shared" si="52"/>
        <v>35</v>
      </c>
      <c r="Q64" s="7">
        <f t="shared" si="52"/>
        <v>5</v>
      </c>
      <c r="R64" s="7">
        <f t="shared" si="52"/>
        <v>22.369999999999997</v>
      </c>
      <c r="S64" s="11">
        <f t="shared" si="52"/>
        <v>0</v>
      </c>
      <c r="T64" s="10">
        <f t="shared" si="52"/>
        <v>0</v>
      </c>
      <c r="U64" s="11">
        <f t="shared" si="52"/>
        <v>0</v>
      </c>
      <c r="V64" s="10">
        <f t="shared" si="52"/>
        <v>0</v>
      </c>
      <c r="W64" s="11">
        <f t="shared" si="52"/>
        <v>0</v>
      </c>
      <c r="X64" s="10">
        <f t="shared" si="52"/>
        <v>0</v>
      </c>
      <c r="Y64" s="7">
        <f t="shared" si="52"/>
        <v>0</v>
      </c>
      <c r="Z64" s="11">
        <f t="shared" si="52"/>
        <v>0</v>
      </c>
      <c r="AA64" s="10">
        <f t="shared" si="52"/>
        <v>0</v>
      </c>
      <c r="AB64" s="11">
        <f t="shared" si="52"/>
        <v>0</v>
      </c>
      <c r="AC64" s="10">
        <f t="shared" si="52"/>
        <v>0</v>
      </c>
      <c r="AD64" s="11">
        <f t="shared" si="52"/>
        <v>0</v>
      </c>
      <c r="AE64" s="10">
        <f t="shared" si="52"/>
        <v>0</v>
      </c>
      <c r="AF64" s="11">
        <f t="shared" si="52"/>
        <v>0</v>
      </c>
      <c r="AG64" s="10">
        <f t="shared" si="52"/>
        <v>0</v>
      </c>
      <c r="AH64" s="7">
        <f t="shared" si="52"/>
        <v>0</v>
      </c>
      <c r="AI64" s="7">
        <f t="shared" si="52"/>
        <v>0</v>
      </c>
      <c r="AJ64" s="11">
        <f t="shared" si="52"/>
        <v>50</v>
      </c>
      <c r="AK64" s="10">
        <f t="shared" si="52"/>
        <v>0</v>
      </c>
      <c r="AL64" s="11">
        <f t="shared" ref="AL64:BQ64" si="53">SUM(AL50:AL63)</f>
        <v>30</v>
      </c>
      <c r="AM64" s="10">
        <f t="shared" si="53"/>
        <v>0</v>
      </c>
      <c r="AN64" s="11">
        <f t="shared" si="53"/>
        <v>0</v>
      </c>
      <c r="AO64" s="10">
        <f t="shared" si="53"/>
        <v>0</v>
      </c>
      <c r="AP64" s="7">
        <f t="shared" si="53"/>
        <v>5</v>
      </c>
      <c r="AQ64" s="11">
        <f t="shared" si="53"/>
        <v>20</v>
      </c>
      <c r="AR64" s="10">
        <f t="shared" si="53"/>
        <v>0</v>
      </c>
      <c r="AS64" s="11">
        <f t="shared" si="53"/>
        <v>0</v>
      </c>
      <c r="AT64" s="10">
        <f t="shared" si="53"/>
        <v>0</v>
      </c>
      <c r="AU64" s="11">
        <f t="shared" si="53"/>
        <v>0</v>
      </c>
      <c r="AV64" s="10">
        <f t="shared" si="53"/>
        <v>0</v>
      </c>
      <c r="AW64" s="11">
        <f t="shared" si="53"/>
        <v>0</v>
      </c>
      <c r="AX64" s="10">
        <f t="shared" si="53"/>
        <v>0</v>
      </c>
      <c r="AY64" s="7">
        <f t="shared" si="53"/>
        <v>1</v>
      </c>
      <c r="AZ64" s="7">
        <f t="shared" si="53"/>
        <v>6</v>
      </c>
      <c r="BA64" s="11">
        <f t="shared" si="53"/>
        <v>210</v>
      </c>
      <c r="BB64" s="10">
        <f t="shared" si="53"/>
        <v>0</v>
      </c>
      <c r="BC64" s="11">
        <f t="shared" si="53"/>
        <v>120</v>
      </c>
      <c r="BD64" s="10">
        <f t="shared" si="53"/>
        <v>0</v>
      </c>
      <c r="BE64" s="11">
        <f t="shared" si="53"/>
        <v>0</v>
      </c>
      <c r="BF64" s="10">
        <f t="shared" si="53"/>
        <v>0</v>
      </c>
      <c r="BG64" s="7">
        <f t="shared" si="53"/>
        <v>20</v>
      </c>
      <c r="BH64" s="11">
        <f t="shared" si="53"/>
        <v>60</v>
      </c>
      <c r="BI64" s="10">
        <f t="shared" si="53"/>
        <v>0</v>
      </c>
      <c r="BJ64" s="11">
        <f t="shared" si="53"/>
        <v>0</v>
      </c>
      <c r="BK64" s="10">
        <f t="shared" si="53"/>
        <v>0</v>
      </c>
      <c r="BL64" s="11">
        <f t="shared" si="53"/>
        <v>0</v>
      </c>
      <c r="BM64" s="10">
        <f t="shared" si="53"/>
        <v>0</v>
      </c>
      <c r="BN64" s="11">
        <f t="shared" si="53"/>
        <v>0</v>
      </c>
      <c r="BO64" s="10">
        <f t="shared" si="53"/>
        <v>0</v>
      </c>
      <c r="BP64" s="7">
        <f t="shared" si="53"/>
        <v>4</v>
      </c>
      <c r="BQ64" s="7">
        <f t="shared" si="53"/>
        <v>24</v>
      </c>
      <c r="BR64" s="11">
        <f t="shared" ref="BR64:CH64" si="54">SUM(BR50:BR63)</f>
        <v>50</v>
      </c>
      <c r="BS64" s="10">
        <f t="shared" si="54"/>
        <v>0</v>
      </c>
      <c r="BT64" s="11">
        <f t="shared" si="54"/>
        <v>45</v>
      </c>
      <c r="BU64" s="10">
        <f t="shared" si="54"/>
        <v>0</v>
      </c>
      <c r="BV64" s="11">
        <f t="shared" si="54"/>
        <v>0</v>
      </c>
      <c r="BW64" s="10">
        <f t="shared" si="54"/>
        <v>0</v>
      </c>
      <c r="BX64" s="7">
        <f t="shared" si="54"/>
        <v>5</v>
      </c>
      <c r="BY64" s="11">
        <f t="shared" si="54"/>
        <v>0</v>
      </c>
      <c r="BZ64" s="10">
        <f t="shared" si="54"/>
        <v>0</v>
      </c>
      <c r="CA64" s="11">
        <f t="shared" si="54"/>
        <v>0</v>
      </c>
      <c r="CB64" s="10">
        <f t="shared" si="54"/>
        <v>0</v>
      </c>
      <c r="CC64" s="11">
        <f t="shared" si="54"/>
        <v>0</v>
      </c>
      <c r="CD64" s="10">
        <f t="shared" si="54"/>
        <v>0</v>
      </c>
      <c r="CE64" s="11">
        <f t="shared" si="54"/>
        <v>0</v>
      </c>
      <c r="CF64" s="10">
        <f t="shared" si="54"/>
        <v>0</v>
      </c>
      <c r="CG64" s="7">
        <f t="shared" si="54"/>
        <v>0</v>
      </c>
      <c r="CH64" s="7">
        <f t="shared" si="54"/>
        <v>5</v>
      </c>
    </row>
    <row r="65" spans="1:86" ht="20.100000000000001" customHeight="1" x14ac:dyDescent="0.25">
      <c r="A65" s="14" t="s">
        <v>109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4"/>
      <c r="CH65" s="15"/>
    </row>
    <row r="66" spans="1:86" x14ac:dyDescent="0.25">
      <c r="A66" s="13">
        <v>8</v>
      </c>
      <c r="B66" s="13">
        <v>1</v>
      </c>
      <c r="C66" s="13"/>
      <c r="D66" s="6" t="s">
        <v>110</v>
      </c>
      <c r="E66" s="3" t="s">
        <v>111</v>
      </c>
      <c r="F66" s="6">
        <f t="shared" ref="F66:F101" si="55">COUNTIF(S66:CF66,"e")</f>
        <v>0</v>
      </c>
      <c r="G66" s="6">
        <f t="shared" ref="G66:G101" si="56">COUNTIF(S66:CF66,"z")</f>
        <v>1</v>
      </c>
      <c r="H66" s="6">
        <f t="shared" ref="H66:H101" si="57">SUM(I66:O66)</f>
        <v>30</v>
      </c>
      <c r="I66" s="6">
        <f t="shared" ref="I66:I101" si="58">S66+AJ66+BA66+BR66</f>
        <v>0</v>
      </c>
      <c r="J66" s="6">
        <f t="shared" ref="J66:J101" si="59">U66+AL66+BC66+BT66</f>
        <v>0</v>
      </c>
      <c r="K66" s="6">
        <f t="shared" ref="K66:K101" si="60">W66+AN66+BE66+BV66</f>
        <v>0</v>
      </c>
      <c r="L66" s="6">
        <f t="shared" ref="L66:L101" si="61">Z66+AQ66+BH66+BY66</f>
        <v>30</v>
      </c>
      <c r="M66" s="6">
        <f t="shared" ref="M66:M101" si="62">AB66+AS66+BJ66+CA66</f>
        <v>0</v>
      </c>
      <c r="N66" s="6">
        <f t="shared" ref="N66:N101" si="63">AD66+AU66+BL66+CC66</f>
        <v>0</v>
      </c>
      <c r="O66" s="6">
        <f t="shared" ref="O66:O101" si="64">AF66+AW66+BN66+CE66</f>
        <v>0</v>
      </c>
      <c r="P66" s="7">
        <f t="shared" ref="P66:P101" si="65">AI66+AZ66+BQ66+CH66</f>
        <v>3</v>
      </c>
      <c r="Q66" s="7">
        <f t="shared" ref="Q66:Q101" si="66">AH66+AY66+BP66+CG66</f>
        <v>3</v>
      </c>
      <c r="R66" s="7">
        <v>1.5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ref="AI66:AI101" si="67">Y66+AH66</f>
        <v>0</v>
      </c>
      <c r="AJ66" s="11"/>
      <c r="AK66" s="10"/>
      <c r="AL66" s="11"/>
      <c r="AM66" s="10"/>
      <c r="AN66" s="11"/>
      <c r="AO66" s="10"/>
      <c r="AP66" s="7"/>
      <c r="AQ66" s="11">
        <v>30</v>
      </c>
      <c r="AR66" s="10" t="s">
        <v>53</v>
      </c>
      <c r="AS66" s="11"/>
      <c r="AT66" s="10"/>
      <c r="AU66" s="11"/>
      <c r="AV66" s="10"/>
      <c r="AW66" s="11"/>
      <c r="AX66" s="10"/>
      <c r="AY66" s="7">
        <v>3</v>
      </c>
      <c r="AZ66" s="7">
        <f t="shared" ref="AZ66:AZ101" si="68">AP66+AY66</f>
        <v>3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ref="BQ66:BQ101" si="69">BG66+BP66</f>
        <v>0</v>
      </c>
      <c r="BR66" s="11"/>
      <c r="BS66" s="10"/>
      <c r="BT66" s="11"/>
      <c r="BU66" s="10"/>
      <c r="BV66" s="11"/>
      <c r="BW66" s="10"/>
      <c r="BX66" s="7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ref="CH66:CH101" si="70">BX66+CG66</f>
        <v>0</v>
      </c>
    </row>
    <row r="67" spans="1:86" x14ac:dyDescent="0.25">
      <c r="A67" s="13">
        <v>8</v>
      </c>
      <c r="B67" s="13">
        <v>1</v>
      </c>
      <c r="C67" s="13"/>
      <c r="D67" s="6" t="s">
        <v>112</v>
      </c>
      <c r="E67" s="3" t="s">
        <v>113</v>
      </c>
      <c r="F67" s="6">
        <f t="shared" si="55"/>
        <v>0</v>
      </c>
      <c r="G67" s="6">
        <f t="shared" si="56"/>
        <v>1</v>
      </c>
      <c r="H67" s="6">
        <f t="shared" si="57"/>
        <v>30</v>
      </c>
      <c r="I67" s="6">
        <f t="shared" si="58"/>
        <v>0</v>
      </c>
      <c r="J67" s="6">
        <f t="shared" si="59"/>
        <v>0</v>
      </c>
      <c r="K67" s="6">
        <f t="shared" si="60"/>
        <v>0</v>
      </c>
      <c r="L67" s="6">
        <f t="shared" si="61"/>
        <v>30</v>
      </c>
      <c r="M67" s="6">
        <f t="shared" si="62"/>
        <v>0</v>
      </c>
      <c r="N67" s="6">
        <f t="shared" si="63"/>
        <v>0</v>
      </c>
      <c r="O67" s="6">
        <f t="shared" si="64"/>
        <v>0</v>
      </c>
      <c r="P67" s="7">
        <f t="shared" si="65"/>
        <v>3</v>
      </c>
      <c r="Q67" s="7">
        <f t="shared" si="66"/>
        <v>3</v>
      </c>
      <c r="R67" s="7">
        <v>1.5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67"/>
        <v>0</v>
      </c>
      <c r="AJ67" s="11"/>
      <c r="AK67" s="10"/>
      <c r="AL67" s="11"/>
      <c r="AM67" s="10"/>
      <c r="AN67" s="11"/>
      <c r="AO67" s="10"/>
      <c r="AP67" s="7"/>
      <c r="AQ67" s="11">
        <v>30</v>
      </c>
      <c r="AR67" s="10" t="s">
        <v>53</v>
      </c>
      <c r="AS67" s="11"/>
      <c r="AT67" s="10"/>
      <c r="AU67" s="11"/>
      <c r="AV67" s="10"/>
      <c r="AW67" s="11"/>
      <c r="AX67" s="10"/>
      <c r="AY67" s="7">
        <v>3</v>
      </c>
      <c r="AZ67" s="7">
        <f t="shared" si="68"/>
        <v>3</v>
      </c>
      <c r="BA67" s="11"/>
      <c r="BB67" s="10"/>
      <c r="BC67" s="11"/>
      <c r="BD67" s="10"/>
      <c r="BE67" s="11"/>
      <c r="BF67" s="10"/>
      <c r="BG67" s="7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69"/>
        <v>0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70"/>
        <v>0</v>
      </c>
    </row>
    <row r="68" spans="1:86" x14ac:dyDescent="0.25">
      <c r="A68" s="13">
        <v>1</v>
      </c>
      <c r="B68" s="13">
        <v>3</v>
      </c>
      <c r="C68" s="13"/>
      <c r="D68" s="6" t="s">
        <v>114</v>
      </c>
      <c r="E68" s="3" t="s">
        <v>115</v>
      </c>
      <c r="F68" s="6">
        <f t="shared" si="55"/>
        <v>0</v>
      </c>
      <c r="G68" s="6">
        <f t="shared" si="56"/>
        <v>1</v>
      </c>
      <c r="H68" s="6">
        <f t="shared" si="57"/>
        <v>15</v>
      </c>
      <c r="I68" s="6">
        <f t="shared" si="58"/>
        <v>15</v>
      </c>
      <c r="J68" s="6">
        <f t="shared" si="59"/>
        <v>0</v>
      </c>
      <c r="K68" s="6">
        <f t="shared" si="60"/>
        <v>0</v>
      </c>
      <c r="L68" s="6">
        <f t="shared" si="61"/>
        <v>0</v>
      </c>
      <c r="M68" s="6">
        <f t="shared" si="62"/>
        <v>0</v>
      </c>
      <c r="N68" s="6">
        <f t="shared" si="63"/>
        <v>0</v>
      </c>
      <c r="O68" s="6">
        <f t="shared" si="64"/>
        <v>0</v>
      </c>
      <c r="P68" s="7">
        <f t="shared" si="65"/>
        <v>1</v>
      </c>
      <c r="Q68" s="7">
        <f t="shared" si="66"/>
        <v>0</v>
      </c>
      <c r="R68" s="7">
        <v>0.6</v>
      </c>
      <c r="S68" s="11"/>
      <c r="T68" s="10"/>
      <c r="U68" s="11"/>
      <c r="V68" s="10"/>
      <c r="W68" s="11"/>
      <c r="X68" s="10"/>
      <c r="Y68" s="7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67"/>
        <v>0</v>
      </c>
      <c r="AJ68" s="11">
        <v>15</v>
      </c>
      <c r="AK68" s="10" t="s">
        <v>53</v>
      </c>
      <c r="AL68" s="11"/>
      <c r="AM68" s="10"/>
      <c r="AN68" s="11"/>
      <c r="AO68" s="10"/>
      <c r="AP68" s="7">
        <v>1</v>
      </c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68"/>
        <v>1</v>
      </c>
      <c r="BA68" s="11"/>
      <c r="BB68" s="10"/>
      <c r="BC68" s="11"/>
      <c r="BD68" s="10"/>
      <c r="BE68" s="11"/>
      <c r="BF68" s="10"/>
      <c r="BG68" s="7"/>
      <c r="BH68" s="11"/>
      <c r="BI68" s="10"/>
      <c r="BJ68" s="11"/>
      <c r="BK68" s="10"/>
      <c r="BL68" s="11"/>
      <c r="BM68" s="10"/>
      <c r="BN68" s="11"/>
      <c r="BO68" s="10"/>
      <c r="BP68" s="7"/>
      <c r="BQ68" s="7">
        <f t="shared" si="69"/>
        <v>0</v>
      </c>
      <c r="BR68" s="11"/>
      <c r="BS68" s="10"/>
      <c r="BT68" s="11"/>
      <c r="BU68" s="10"/>
      <c r="BV68" s="11"/>
      <c r="BW68" s="10"/>
      <c r="BX68" s="7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70"/>
        <v>0</v>
      </c>
    </row>
    <row r="69" spans="1:86" x14ac:dyDescent="0.25">
      <c r="A69" s="13">
        <v>1</v>
      </c>
      <c r="B69" s="13">
        <v>3</v>
      </c>
      <c r="C69" s="13"/>
      <c r="D69" s="6" t="s">
        <v>116</v>
      </c>
      <c r="E69" s="3" t="s">
        <v>117</v>
      </c>
      <c r="F69" s="6">
        <f t="shared" si="55"/>
        <v>0</v>
      </c>
      <c r="G69" s="6">
        <f t="shared" si="56"/>
        <v>1</v>
      </c>
      <c r="H69" s="6">
        <f t="shared" si="57"/>
        <v>15</v>
      </c>
      <c r="I69" s="6">
        <f t="shared" si="58"/>
        <v>15</v>
      </c>
      <c r="J69" s="6">
        <f t="shared" si="59"/>
        <v>0</v>
      </c>
      <c r="K69" s="6">
        <f t="shared" si="60"/>
        <v>0</v>
      </c>
      <c r="L69" s="6">
        <f t="shared" si="61"/>
        <v>0</v>
      </c>
      <c r="M69" s="6">
        <f t="shared" si="62"/>
        <v>0</v>
      </c>
      <c r="N69" s="6">
        <f t="shared" si="63"/>
        <v>0</v>
      </c>
      <c r="O69" s="6">
        <f t="shared" si="64"/>
        <v>0</v>
      </c>
      <c r="P69" s="7">
        <f t="shared" si="65"/>
        <v>1</v>
      </c>
      <c r="Q69" s="7">
        <f t="shared" si="66"/>
        <v>0</v>
      </c>
      <c r="R69" s="7">
        <v>0.6</v>
      </c>
      <c r="S69" s="11"/>
      <c r="T69" s="10"/>
      <c r="U69" s="11"/>
      <c r="V69" s="10"/>
      <c r="W69" s="11"/>
      <c r="X69" s="10"/>
      <c r="Y69" s="7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67"/>
        <v>0</v>
      </c>
      <c r="AJ69" s="11">
        <v>15</v>
      </c>
      <c r="AK69" s="10" t="s">
        <v>53</v>
      </c>
      <c r="AL69" s="11"/>
      <c r="AM69" s="10"/>
      <c r="AN69" s="11"/>
      <c r="AO69" s="10"/>
      <c r="AP69" s="7">
        <v>1</v>
      </c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68"/>
        <v>1</v>
      </c>
      <c r="BA69" s="11"/>
      <c r="BB69" s="10"/>
      <c r="BC69" s="11"/>
      <c r="BD69" s="10"/>
      <c r="BE69" s="11"/>
      <c r="BF69" s="10"/>
      <c r="BG69" s="7"/>
      <c r="BH69" s="11"/>
      <c r="BI69" s="10"/>
      <c r="BJ69" s="11"/>
      <c r="BK69" s="10"/>
      <c r="BL69" s="11"/>
      <c r="BM69" s="10"/>
      <c r="BN69" s="11"/>
      <c r="BO69" s="10"/>
      <c r="BP69" s="7"/>
      <c r="BQ69" s="7">
        <f t="shared" si="69"/>
        <v>0</v>
      </c>
      <c r="BR69" s="11"/>
      <c r="BS69" s="10"/>
      <c r="BT69" s="11"/>
      <c r="BU69" s="10"/>
      <c r="BV69" s="11"/>
      <c r="BW69" s="10"/>
      <c r="BX69" s="7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70"/>
        <v>0</v>
      </c>
    </row>
    <row r="70" spans="1:86" x14ac:dyDescent="0.25">
      <c r="A70" s="13">
        <v>1</v>
      </c>
      <c r="B70" s="13">
        <v>3</v>
      </c>
      <c r="C70" s="13"/>
      <c r="D70" s="6" t="s">
        <v>118</v>
      </c>
      <c r="E70" s="3" t="s">
        <v>119</v>
      </c>
      <c r="F70" s="6">
        <f t="shared" si="55"/>
        <v>0</v>
      </c>
      <c r="G70" s="6">
        <f t="shared" si="56"/>
        <v>1</v>
      </c>
      <c r="H70" s="6">
        <f t="shared" si="57"/>
        <v>15</v>
      </c>
      <c r="I70" s="6">
        <f t="shared" si="58"/>
        <v>15</v>
      </c>
      <c r="J70" s="6">
        <f t="shared" si="59"/>
        <v>0</v>
      </c>
      <c r="K70" s="6">
        <f t="shared" si="60"/>
        <v>0</v>
      </c>
      <c r="L70" s="6">
        <f t="shared" si="61"/>
        <v>0</v>
      </c>
      <c r="M70" s="6">
        <f t="shared" si="62"/>
        <v>0</v>
      </c>
      <c r="N70" s="6">
        <f t="shared" si="63"/>
        <v>0</v>
      </c>
      <c r="O70" s="6">
        <f t="shared" si="64"/>
        <v>0</v>
      </c>
      <c r="P70" s="7">
        <f t="shared" si="65"/>
        <v>1</v>
      </c>
      <c r="Q70" s="7">
        <f t="shared" si="66"/>
        <v>0</v>
      </c>
      <c r="R70" s="7">
        <v>0.6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67"/>
        <v>0</v>
      </c>
      <c r="AJ70" s="11">
        <v>15</v>
      </c>
      <c r="AK70" s="10" t="s">
        <v>53</v>
      </c>
      <c r="AL70" s="11"/>
      <c r="AM70" s="10"/>
      <c r="AN70" s="11"/>
      <c r="AO70" s="10"/>
      <c r="AP70" s="7">
        <v>1</v>
      </c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68"/>
        <v>1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si="69"/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70"/>
        <v>0</v>
      </c>
    </row>
    <row r="71" spans="1:86" x14ac:dyDescent="0.25">
      <c r="A71" s="13">
        <v>1</v>
      </c>
      <c r="B71" s="13">
        <v>3</v>
      </c>
      <c r="C71" s="13"/>
      <c r="D71" s="6" t="s">
        <v>120</v>
      </c>
      <c r="E71" s="3" t="s">
        <v>121</v>
      </c>
      <c r="F71" s="6">
        <f t="shared" si="55"/>
        <v>0</v>
      </c>
      <c r="G71" s="6">
        <f t="shared" si="56"/>
        <v>1</v>
      </c>
      <c r="H71" s="6">
        <f t="shared" si="57"/>
        <v>15</v>
      </c>
      <c r="I71" s="6">
        <f t="shared" si="58"/>
        <v>15</v>
      </c>
      <c r="J71" s="6">
        <f t="shared" si="59"/>
        <v>0</v>
      </c>
      <c r="K71" s="6">
        <f t="shared" si="60"/>
        <v>0</v>
      </c>
      <c r="L71" s="6">
        <f t="shared" si="61"/>
        <v>0</v>
      </c>
      <c r="M71" s="6">
        <f t="shared" si="62"/>
        <v>0</v>
      </c>
      <c r="N71" s="6">
        <f t="shared" si="63"/>
        <v>0</v>
      </c>
      <c r="O71" s="6">
        <f t="shared" si="64"/>
        <v>0</v>
      </c>
      <c r="P71" s="7">
        <f t="shared" si="65"/>
        <v>1</v>
      </c>
      <c r="Q71" s="7">
        <f t="shared" si="66"/>
        <v>0</v>
      </c>
      <c r="R71" s="7">
        <v>0.6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67"/>
        <v>0</v>
      </c>
      <c r="AJ71" s="11">
        <v>15</v>
      </c>
      <c r="AK71" s="10" t="s">
        <v>53</v>
      </c>
      <c r="AL71" s="11"/>
      <c r="AM71" s="10"/>
      <c r="AN71" s="11"/>
      <c r="AO71" s="10"/>
      <c r="AP71" s="7">
        <v>1</v>
      </c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68"/>
        <v>1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69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70"/>
        <v>0</v>
      </c>
    </row>
    <row r="72" spans="1:86" x14ac:dyDescent="0.25">
      <c r="A72" s="13">
        <v>1</v>
      </c>
      <c r="B72" s="13">
        <v>3</v>
      </c>
      <c r="C72" s="13"/>
      <c r="D72" s="6" t="s">
        <v>122</v>
      </c>
      <c r="E72" s="3" t="s">
        <v>123</v>
      </c>
      <c r="F72" s="6">
        <f t="shared" si="55"/>
        <v>0</v>
      </c>
      <c r="G72" s="6">
        <f t="shared" si="56"/>
        <v>1</v>
      </c>
      <c r="H72" s="6">
        <f t="shared" si="57"/>
        <v>15</v>
      </c>
      <c r="I72" s="6">
        <f t="shared" si="58"/>
        <v>15</v>
      </c>
      <c r="J72" s="6">
        <f t="shared" si="59"/>
        <v>0</v>
      </c>
      <c r="K72" s="6">
        <f t="shared" si="60"/>
        <v>0</v>
      </c>
      <c r="L72" s="6">
        <f t="shared" si="61"/>
        <v>0</v>
      </c>
      <c r="M72" s="6">
        <f t="shared" si="62"/>
        <v>0</v>
      </c>
      <c r="N72" s="6">
        <f t="shared" si="63"/>
        <v>0</v>
      </c>
      <c r="O72" s="6">
        <f t="shared" si="64"/>
        <v>0</v>
      </c>
      <c r="P72" s="7">
        <f t="shared" si="65"/>
        <v>1</v>
      </c>
      <c r="Q72" s="7">
        <f t="shared" si="66"/>
        <v>0</v>
      </c>
      <c r="R72" s="7">
        <v>0.6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67"/>
        <v>0</v>
      </c>
      <c r="AJ72" s="11">
        <v>15</v>
      </c>
      <c r="AK72" s="10" t="s">
        <v>53</v>
      </c>
      <c r="AL72" s="11"/>
      <c r="AM72" s="10"/>
      <c r="AN72" s="11"/>
      <c r="AO72" s="10"/>
      <c r="AP72" s="7">
        <v>1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68"/>
        <v>1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69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70"/>
        <v>0</v>
      </c>
    </row>
    <row r="73" spans="1:86" x14ac:dyDescent="0.25">
      <c r="A73" s="13">
        <v>1</v>
      </c>
      <c r="B73" s="13">
        <v>3</v>
      </c>
      <c r="C73" s="13"/>
      <c r="D73" s="6" t="s">
        <v>124</v>
      </c>
      <c r="E73" s="3" t="s">
        <v>125</v>
      </c>
      <c r="F73" s="6">
        <f t="shared" si="55"/>
        <v>0</v>
      </c>
      <c r="G73" s="6">
        <f t="shared" si="56"/>
        <v>1</v>
      </c>
      <c r="H73" s="6">
        <f t="shared" si="57"/>
        <v>15</v>
      </c>
      <c r="I73" s="6">
        <f t="shared" si="58"/>
        <v>15</v>
      </c>
      <c r="J73" s="6">
        <f t="shared" si="59"/>
        <v>0</v>
      </c>
      <c r="K73" s="6">
        <f t="shared" si="60"/>
        <v>0</v>
      </c>
      <c r="L73" s="6">
        <f t="shared" si="61"/>
        <v>0</v>
      </c>
      <c r="M73" s="6">
        <f t="shared" si="62"/>
        <v>0</v>
      </c>
      <c r="N73" s="6">
        <f t="shared" si="63"/>
        <v>0</v>
      </c>
      <c r="O73" s="6">
        <f t="shared" si="64"/>
        <v>0</v>
      </c>
      <c r="P73" s="7">
        <f t="shared" si="65"/>
        <v>1</v>
      </c>
      <c r="Q73" s="7">
        <f t="shared" si="66"/>
        <v>0</v>
      </c>
      <c r="R73" s="7">
        <v>0.6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67"/>
        <v>0</v>
      </c>
      <c r="AJ73" s="11">
        <v>15</v>
      </c>
      <c r="AK73" s="10" t="s">
        <v>53</v>
      </c>
      <c r="AL73" s="11"/>
      <c r="AM73" s="10"/>
      <c r="AN73" s="11"/>
      <c r="AO73" s="10"/>
      <c r="AP73" s="7">
        <v>1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68"/>
        <v>1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69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70"/>
        <v>0</v>
      </c>
    </row>
    <row r="74" spans="1:86" x14ac:dyDescent="0.25">
      <c r="A74" s="13">
        <v>2</v>
      </c>
      <c r="B74" s="13">
        <v>1</v>
      </c>
      <c r="C74" s="13"/>
      <c r="D74" s="6" t="s">
        <v>247</v>
      </c>
      <c r="E74" s="3" t="s">
        <v>248</v>
      </c>
      <c r="F74" s="6">
        <f t="shared" si="55"/>
        <v>0</v>
      </c>
      <c r="G74" s="6">
        <f t="shared" si="56"/>
        <v>2</v>
      </c>
      <c r="H74" s="6">
        <f t="shared" si="57"/>
        <v>30</v>
      </c>
      <c r="I74" s="6">
        <f t="shared" si="58"/>
        <v>15</v>
      </c>
      <c r="J74" s="6">
        <f t="shared" si="59"/>
        <v>15</v>
      </c>
      <c r="K74" s="6">
        <f t="shared" si="60"/>
        <v>0</v>
      </c>
      <c r="L74" s="6">
        <f t="shared" si="61"/>
        <v>0</v>
      </c>
      <c r="M74" s="6">
        <f t="shared" si="62"/>
        <v>0</v>
      </c>
      <c r="N74" s="6">
        <f t="shared" si="63"/>
        <v>0</v>
      </c>
      <c r="O74" s="6">
        <f t="shared" si="64"/>
        <v>0</v>
      </c>
      <c r="P74" s="7">
        <f t="shared" si="65"/>
        <v>2</v>
      </c>
      <c r="Q74" s="7">
        <f t="shared" si="66"/>
        <v>0</v>
      </c>
      <c r="R74" s="7">
        <v>1.2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67"/>
        <v>0</v>
      </c>
      <c r="AJ74" s="11">
        <v>15</v>
      </c>
      <c r="AK74" s="10" t="s">
        <v>53</v>
      </c>
      <c r="AL74" s="11">
        <v>15</v>
      </c>
      <c r="AM74" s="10" t="s">
        <v>53</v>
      </c>
      <c r="AN74" s="11"/>
      <c r="AO74" s="10"/>
      <c r="AP74" s="7">
        <v>2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68"/>
        <v>2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69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70"/>
        <v>0</v>
      </c>
    </row>
    <row r="75" spans="1:86" x14ac:dyDescent="0.25">
      <c r="A75" s="13">
        <v>2</v>
      </c>
      <c r="B75" s="13">
        <v>1</v>
      </c>
      <c r="C75" s="13"/>
      <c r="D75" s="6" t="s">
        <v>249</v>
      </c>
      <c r="E75" s="3" t="s">
        <v>250</v>
      </c>
      <c r="F75" s="6">
        <f t="shared" si="55"/>
        <v>0</v>
      </c>
      <c r="G75" s="6">
        <f t="shared" si="56"/>
        <v>2</v>
      </c>
      <c r="H75" s="6">
        <f t="shared" si="57"/>
        <v>30</v>
      </c>
      <c r="I75" s="6">
        <f t="shared" si="58"/>
        <v>15</v>
      </c>
      <c r="J75" s="6">
        <f t="shared" si="59"/>
        <v>15</v>
      </c>
      <c r="K75" s="6">
        <f t="shared" si="60"/>
        <v>0</v>
      </c>
      <c r="L75" s="6">
        <f t="shared" si="61"/>
        <v>0</v>
      </c>
      <c r="M75" s="6">
        <f t="shared" si="62"/>
        <v>0</v>
      </c>
      <c r="N75" s="6">
        <f t="shared" si="63"/>
        <v>0</v>
      </c>
      <c r="O75" s="6">
        <f t="shared" si="64"/>
        <v>0</v>
      </c>
      <c r="P75" s="7">
        <f t="shared" si="65"/>
        <v>2</v>
      </c>
      <c r="Q75" s="7">
        <f t="shared" si="66"/>
        <v>0</v>
      </c>
      <c r="R75" s="7">
        <v>1.2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67"/>
        <v>0</v>
      </c>
      <c r="AJ75" s="11">
        <v>15</v>
      </c>
      <c r="AK75" s="10" t="s">
        <v>53</v>
      </c>
      <c r="AL75" s="11">
        <v>15</v>
      </c>
      <c r="AM75" s="10" t="s">
        <v>53</v>
      </c>
      <c r="AN75" s="11"/>
      <c r="AO75" s="10"/>
      <c r="AP75" s="7">
        <v>2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68"/>
        <v>2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69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70"/>
        <v>0</v>
      </c>
    </row>
    <row r="76" spans="1:86" x14ac:dyDescent="0.25">
      <c r="A76" s="13">
        <v>2</v>
      </c>
      <c r="B76" s="13">
        <v>1</v>
      </c>
      <c r="C76" s="13"/>
      <c r="D76" s="6" t="s">
        <v>251</v>
      </c>
      <c r="E76" s="3" t="s">
        <v>252</v>
      </c>
      <c r="F76" s="6">
        <f t="shared" si="55"/>
        <v>0</v>
      </c>
      <c r="G76" s="6">
        <f t="shared" si="56"/>
        <v>2</v>
      </c>
      <c r="H76" s="6">
        <f t="shared" si="57"/>
        <v>30</v>
      </c>
      <c r="I76" s="6">
        <f t="shared" si="58"/>
        <v>15</v>
      </c>
      <c r="J76" s="6">
        <f t="shared" si="59"/>
        <v>15</v>
      </c>
      <c r="K76" s="6">
        <f t="shared" si="60"/>
        <v>0</v>
      </c>
      <c r="L76" s="6">
        <f t="shared" si="61"/>
        <v>0</v>
      </c>
      <c r="M76" s="6">
        <f t="shared" si="62"/>
        <v>0</v>
      </c>
      <c r="N76" s="6">
        <f t="shared" si="63"/>
        <v>0</v>
      </c>
      <c r="O76" s="6">
        <f t="shared" si="64"/>
        <v>0</v>
      </c>
      <c r="P76" s="7">
        <f t="shared" si="65"/>
        <v>2</v>
      </c>
      <c r="Q76" s="7">
        <f t="shared" si="66"/>
        <v>0</v>
      </c>
      <c r="R76" s="7">
        <v>1.2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67"/>
        <v>0</v>
      </c>
      <c r="AJ76" s="11">
        <v>15</v>
      </c>
      <c r="AK76" s="10" t="s">
        <v>53</v>
      </c>
      <c r="AL76" s="11">
        <v>15</v>
      </c>
      <c r="AM76" s="10" t="s">
        <v>53</v>
      </c>
      <c r="AN76" s="11"/>
      <c r="AO76" s="10"/>
      <c r="AP76" s="7">
        <v>2</v>
      </c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68"/>
        <v>2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69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70"/>
        <v>0</v>
      </c>
    </row>
    <row r="77" spans="1:86" x14ac:dyDescent="0.25">
      <c r="A77" s="13">
        <v>2</v>
      </c>
      <c r="B77" s="13">
        <v>1</v>
      </c>
      <c r="C77" s="13"/>
      <c r="D77" s="6" t="s">
        <v>253</v>
      </c>
      <c r="E77" s="3" t="s">
        <v>254</v>
      </c>
      <c r="F77" s="6">
        <f t="shared" si="55"/>
        <v>0</v>
      </c>
      <c r="G77" s="6">
        <f t="shared" si="56"/>
        <v>2</v>
      </c>
      <c r="H77" s="6">
        <f t="shared" si="57"/>
        <v>30</v>
      </c>
      <c r="I77" s="6">
        <f t="shared" si="58"/>
        <v>15</v>
      </c>
      <c r="J77" s="6">
        <f t="shared" si="59"/>
        <v>15</v>
      </c>
      <c r="K77" s="6">
        <f t="shared" si="60"/>
        <v>0</v>
      </c>
      <c r="L77" s="6">
        <f t="shared" si="61"/>
        <v>0</v>
      </c>
      <c r="M77" s="6">
        <f t="shared" si="62"/>
        <v>0</v>
      </c>
      <c r="N77" s="6">
        <f t="shared" si="63"/>
        <v>0</v>
      </c>
      <c r="O77" s="6">
        <f t="shared" si="64"/>
        <v>0</v>
      </c>
      <c r="P77" s="7">
        <f t="shared" si="65"/>
        <v>2</v>
      </c>
      <c r="Q77" s="7">
        <f t="shared" si="66"/>
        <v>0</v>
      </c>
      <c r="R77" s="7">
        <v>1.2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67"/>
        <v>0</v>
      </c>
      <c r="AJ77" s="11">
        <v>15</v>
      </c>
      <c r="AK77" s="10" t="s">
        <v>53</v>
      </c>
      <c r="AL77" s="11">
        <v>15</v>
      </c>
      <c r="AM77" s="10" t="s">
        <v>53</v>
      </c>
      <c r="AN77" s="11"/>
      <c r="AO77" s="10"/>
      <c r="AP77" s="7">
        <v>2</v>
      </c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68"/>
        <v>2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69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70"/>
        <v>0</v>
      </c>
    </row>
    <row r="78" spans="1:86" x14ac:dyDescent="0.25">
      <c r="A78" s="13">
        <v>2</v>
      </c>
      <c r="B78" s="13">
        <v>1</v>
      </c>
      <c r="C78" s="13"/>
      <c r="D78" s="6" t="s">
        <v>255</v>
      </c>
      <c r="E78" s="3" t="s">
        <v>129</v>
      </c>
      <c r="F78" s="6">
        <f t="shared" si="55"/>
        <v>0</v>
      </c>
      <c r="G78" s="6">
        <f t="shared" si="56"/>
        <v>2</v>
      </c>
      <c r="H78" s="6">
        <f t="shared" si="57"/>
        <v>30</v>
      </c>
      <c r="I78" s="6">
        <f t="shared" si="58"/>
        <v>15</v>
      </c>
      <c r="J78" s="6">
        <f t="shared" si="59"/>
        <v>15</v>
      </c>
      <c r="K78" s="6">
        <f t="shared" si="60"/>
        <v>0</v>
      </c>
      <c r="L78" s="6">
        <f t="shared" si="61"/>
        <v>0</v>
      </c>
      <c r="M78" s="6">
        <f t="shared" si="62"/>
        <v>0</v>
      </c>
      <c r="N78" s="6">
        <f t="shared" si="63"/>
        <v>0</v>
      </c>
      <c r="O78" s="6">
        <f t="shared" si="64"/>
        <v>0</v>
      </c>
      <c r="P78" s="7">
        <f t="shared" si="65"/>
        <v>2</v>
      </c>
      <c r="Q78" s="7">
        <f t="shared" si="66"/>
        <v>0</v>
      </c>
      <c r="R78" s="7">
        <v>0.6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67"/>
        <v>0</v>
      </c>
      <c r="AJ78" s="11">
        <v>15</v>
      </c>
      <c r="AK78" s="10" t="s">
        <v>53</v>
      </c>
      <c r="AL78" s="11">
        <v>15</v>
      </c>
      <c r="AM78" s="10" t="s">
        <v>53</v>
      </c>
      <c r="AN78" s="11"/>
      <c r="AO78" s="10"/>
      <c r="AP78" s="7">
        <v>2</v>
      </c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68"/>
        <v>2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69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70"/>
        <v>0</v>
      </c>
    </row>
    <row r="79" spans="1:86" x14ac:dyDescent="0.25">
      <c r="A79" s="13">
        <v>2</v>
      </c>
      <c r="B79" s="13">
        <v>1</v>
      </c>
      <c r="C79" s="13"/>
      <c r="D79" s="6" t="s">
        <v>256</v>
      </c>
      <c r="E79" s="3" t="s">
        <v>165</v>
      </c>
      <c r="F79" s="6">
        <f t="shared" si="55"/>
        <v>0</v>
      </c>
      <c r="G79" s="6">
        <f t="shared" si="56"/>
        <v>2</v>
      </c>
      <c r="H79" s="6">
        <f t="shared" si="57"/>
        <v>30</v>
      </c>
      <c r="I79" s="6">
        <f t="shared" si="58"/>
        <v>15</v>
      </c>
      <c r="J79" s="6">
        <f t="shared" si="59"/>
        <v>15</v>
      </c>
      <c r="K79" s="6">
        <f t="shared" si="60"/>
        <v>0</v>
      </c>
      <c r="L79" s="6">
        <f t="shared" si="61"/>
        <v>0</v>
      </c>
      <c r="M79" s="6">
        <f t="shared" si="62"/>
        <v>0</v>
      </c>
      <c r="N79" s="6">
        <f t="shared" si="63"/>
        <v>0</v>
      </c>
      <c r="O79" s="6">
        <f t="shared" si="64"/>
        <v>0</v>
      </c>
      <c r="P79" s="7">
        <f t="shared" si="65"/>
        <v>2</v>
      </c>
      <c r="Q79" s="7">
        <f t="shared" si="66"/>
        <v>0</v>
      </c>
      <c r="R79" s="7">
        <v>0.83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67"/>
        <v>0</v>
      </c>
      <c r="AJ79" s="11">
        <v>15</v>
      </c>
      <c r="AK79" s="10" t="s">
        <v>53</v>
      </c>
      <c r="AL79" s="11">
        <v>15</v>
      </c>
      <c r="AM79" s="10" t="s">
        <v>53</v>
      </c>
      <c r="AN79" s="11"/>
      <c r="AO79" s="10"/>
      <c r="AP79" s="7">
        <v>2</v>
      </c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68"/>
        <v>2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69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70"/>
        <v>0</v>
      </c>
    </row>
    <row r="80" spans="1:86" x14ac:dyDescent="0.25">
      <c r="A80" s="13">
        <v>3</v>
      </c>
      <c r="B80" s="13">
        <v>1</v>
      </c>
      <c r="C80" s="13"/>
      <c r="D80" s="6" t="s">
        <v>257</v>
      </c>
      <c r="E80" s="3" t="s">
        <v>258</v>
      </c>
      <c r="F80" s="6">
        <f t="shared" si="55"/>
        <v>0</v>
      </c>
      <c r="G80" s="6">
        <f t="shared" si="56"/>
        <v>2</v>
      </c>
      <c r="H80" s="6">
        <f t="shared" si="57"/>
        <v>30</v>
      </c>
      <c r="I80" s="6">
        <f t="shared" si="58"/>
        <v>15</v>
      </c>
      <c r="J80" s="6">
        <f t="shared" si="59"/>
        <v>15</v>
      </c>
      <c r="K80" s="6">
        <f t="shared" si="60"/>
        <v>0</v>
      </c>
      <c r="L80" s="6">
        <f t="shared" si="61"/>
        <v>0</v>
      </c>
      <c r="M80" s="6">
        <f t="shared" si="62"/>
        <v>0</v>
      </c>
      <c r="N80" s="6">
        <f t="shared" si="63"/>
        <v>0</v>
      </c>
      <c r="O80" s="6">
        <f t="shared" si="64"/>
        <v>0</v>
      </c>
      <c r="P80" s="7">
        <f t="shared" si="65"/>
        <v>2</v>
      </c>
      <c r="Q80" s="7">
        <f t="shared" si="66"/>
        <v>0</v>
      </c>
      <c r="R80" s="7">
        <v>1.2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67"/>
        <v>0</v>
      </c>
      <c r="AJ80" s="11"/>
      <c r="AK80" s="10"/>
      <c r="AL80" s="11"/>
      <c r="AM80" s="10"/>
      <c r="AN80" s="11"/>
      <c r="AO80" s="10"/>
      <c r="AP80" s="7"/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68"/>
        <v>0</v>
      </c>
      <c r="BA80" s="11">
        <v>15</v>
      </c>
      <c r="BB80" s="10" t="s">
        <v>53</v>
      </c>
      <c r="BC80" s="11">
        <v>15</v>
      </c>
      <c r="BD80" s="10" t="s">
        <v>53</v>
      </c>
      <c r="BE80" s="11"/>
      <c r="BF80" s="10"/>
      <c r="BG80" s="7">
        <v>2</v>
      </c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69"/>
        <v>2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70"/>
        <v>0</v>
      </c>
    </row>
    <row r="81" spans="1:86" x14ac:dyDescent="0.25">
      <c r="A81" s="13">
        <v>3</v>
      </c>
      <c r="B81" s="13">
        <v>1</v>
      </c>
      <c r="C81" s="13"/>
      <c r="D81" s="6" t="s">
        <v>259</v>
      </c>
      <c r="E81" s="3" t="s">
        <v>260</v>
      </c>
      <c r="F81" s="6">
        <f t="shared" si="55"/>
        <v>0</v>
      </c>
      <c r="G81" s="6">
        <f t="shared" si="56"/>
        <v>2</v>
      </c>
      <c r="H81" s="6">
        <f t="shared" si="57"/>
        <v>30</v>
      </c>
      <c r="I81" s="6">
        <f t="shared" si="58"/>
        <v>15</v>
      </c>
      <c r="J81" s="6">
        <f t="shared" si="59"/>
        <v>15</v>
      </c>
      <c r="K81" s="6">
        <f t="shared" si="60"/>
        <v>0</v>
      </c>
      <c r="L81" s="6">
        <f t="shared" si="61"/>
        <v>0</v>
      </c>
      <c r="M81" s="6">
        <f t="shared" si="62"/>
        <v>0</v>
      </c>
      <c r="N81" s="6">
        <f t="shared" si="63"/>
        <v>0</v>
      </c>
      <c r="O81" s="6">
        <f t="shared" si="64"/>
        <v>0</v>
      </c>
      <c r="P81" s="7">
        <f t="shared" si="65"/>
        <v>2</v>
      </c>
      <c r="Q81" s="7">
        <f t="shared" si="66"/>
        <v>0</v>
      </c>
      <c r="R81" s="7">
        <v>1.2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67"/>
        <v>0</v>
      </c>
      <c r="AJ81" s="11"/>
      <c r="AK81" s="10"/>
      <c r="AL81" s="11"/>
      <c r="AM81" s="10"/>
      <c r="AN81" s="11"/>
      <c r="AO81" s="10"/>
      <c r="AP81" s="7"/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68"/>
        <v>0</v>
      </c>
      <c r="BA81" s="11">
        <v>15</v>
      </c>
      <c r="BB81" s="10" t="s">
        <v>53</v>
      </c>
      <c r="BC81" s="11">
        <v>15</v>
      </c>
      <c r="BD81" s="10" t="s">
        <v>53</v>
      </c>
      <c r="BE81" s="11"/>
      <c r="BF81" s="10"/>
      <c r="BG81" s="7">
        <v>2</v>
      </c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69"/>
        <v>2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70"/>
        <v>0</v>
      </c>
    </row>
    <row r="82" spans="1:86" x14ac:dyDescent="0.25">
      <c r="A82" s="13">
        <v>3</v>
      </c>
      <c r="B82" s="13">
        <v>1</v>
      </c>
      <c r="C82" s="13"/>
      <c r="D82" s="6" t="s">
        <v>261</v>
      </c>
      <c r="E82" s="3" t="s">
        <v>262</v>
      </c>
      <c r="F82" s="6">
        <f t="shared" si="55"/>
        <v>0</v>
      </c>
      <c r="G82" s="6">
        <f t="shared" si="56"/>
        <v>2</v>
      </c>
      <c r="H82" s="6">
        <f t="shared" si="57"/>
        <v>30</v>
      </c>
      <c r="I82" s="6">
        <f t="shared" si="58"/>
        <v>15</v>
      </c>
      <c r="J82" s="6">
        <f t="shared" si="59"/>
        <v>15</v>
      </c>
      <c r="K82" s="6">
        <f t="shared" si="60"/>
        <v>0</v>
      </c>
      <c r="L82" s="6">
        <f t="shared" si="61"/>
        <v>0</v>
      </c>
      <c r="M82" s="6">
        <f t="shared" si="62"/>
        <v>0</v>
      </c>
      <c r="N82" s="6">
        <f t="shared" si="63"/>
        <v>0</v>
      </c>
      <c r="O82" s="6">
        <f t="shared" si="64"/>
        <v>0</v>
      </c>
      <c r="P82" s="7">
        <f t="shared" si="65"/>
        <v>2</v>
      </c>
      <c r="Q82" s="7">
        <f t="shared" si="66"/>
        <v>0</v>
      </c>
      <c r="R82" s="7">
        <v>1.2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67"/>
        <v>0</v>
      </c>
      <c r="AJ82" s="11"/>
      <c r="AK82" s="10"/>
      <c r="AL82" s="11"/>
      <c r="AM82" s="10"/>
      <c r="AN82" s="11"/>
      <c r="AO82" s="10"/>
      <c r="AP82" s="7"/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68"/>
        <v>0</v>
      </c>
      <c r="BA82" s="11">
        <v>15</v>
      </c>
      <c r="BB82" s="10" t="s">
        <v>53</v>
      </c>
      <c r="BC82" s="11">
        <v>15</v>
      </c>
      <c r="BD82" s="10" t="s">
        <v>53</v>
      </c>
      <c r="BE82" s="11"/>
      <c r="BF82" s="10"/>
      <c r="BG82" s="7">
        <v>2</v>
      </c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69"/>
        <v>2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70"/>
        <v>0</v>
      </c>
    </row>
    <row r="83" spans="1:86" x14ac:dyDescent="0.25">
      <c r="A83" s="13">
        <v>4</v>
      </c>
      <c r="B83" s="13">
        <v>1</v>
      </c>
      <c r="C83" s="13"/>
      <c r="D83" s="6" t="s">
        <v>263</v>
      </c>
      <c r="E83" s="3" t="s">
        <v>173</v>
      </c>
      <c r="F83" s="6">
        <f t="shared" si="55"/>
        <v>0</v>
      </c>
      <c r="G83" s="6">
        <f t="shared" si="56"/>
        <v>2</v>
      </c>
      <c r="H83" s="6">
        <f t="shared" si="57"/>
        <v>30</v>
      </c>
      <c r="I83" s="6">
        <f t="shared" si="58"/>
        <v>15</v>
      </c>
      <c r="J83" s="6">
        <f t="shared" si="59"/>
        <v>15</v>
      </c>
      <c r="K83" s="6">
        <f t="shared" si="60"/>
        <v>0</v>
      </c>
      <c r="L83" s="6">
        <f t="shared" si="61"/>
        <v>0</v>
      </c>
      <c r="M83" s="6">
        <f t="shared" si="62"/>
        <v>0</v>
      </c>
      <c r="N83" s="6">
        <f t="shared" si="63"/>
        <v>0</v>
      </c>
      <c r="O83" s="6">
        <f t="shared" si="64"/>
        <v>0</v>
      </c>
      <c r="P83" s="7">
        <f t="shared" si="65"/>
        <v>2</v>
      </c>
      <c r="Q83" s="7">
        <f t="shared" si="66"/>
        <v>0</v>
      </c>
      <c r="R83" s="7">
        <v>1.2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67"/>
        <v>0</v>
      </c>
      <c r="AJ83" s="11"/>
      <c r="AK83" s="10"/>
      <c r="AL83" s="11"/>
      <c r="AM83" s="10"/>
      <c r="AN83" s="11"/>
      <c r="AO83" s="10"/>
      <c r="AP83" s="7"/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68"/>
        <v>0</v>
      </c>
      <c r="BA83" s="11">
        <v>15</v>
      </c>
      <c r="BB83" s="10" t="s">
        <v>53</v>
      </c>
      <c r="BC83" s="11">
        <v>15</v>
      </c>
      <c r="BD83" s="10" t="s">
        <v>53</v>
      </c>
      <c r="BE83" s="11"/>
      <c r="BF83" s="10"/>
      <c r="BG83" s="7">
        <v>2</v>
      </c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69"/>
        <v>2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70"/>
        <v>0</v>
      </c>
    </row>
    <row r="84" spans="1:86" x14ac:dyDescent="0.25">
      <c r="A84" s="13">
        <v>4</v>
      </c>
      <c r="B84" s="13">
        <v>1</v>
      </c>
      <c r="C84" s="13"/>
      <c r="D84" s="6" t="s">
        <v>264</v>
      </c>
      <c r="E84" s="3" t="s">
        <v>175</v>
      </c>
      <c r="F84" s="6">
        <f t="shared" si="55"/>
        <v>0</v>
      </c>
      <c r="G84" s="6">
        <f t="shared" si="56"/>
        <v>2</v>
      </c>
      <c r="H84" s="6">
        <f t="shared" si="57"/>
        <v>30</v>
      </c>
      <c r="I84" s="6">
        <f t="shared" si="58"/>
        <v>15</v>
      </c>
      <c r="J84" s="6">
        <f t="shared" si="59"/>
        <v>15</v>
      </c>
      <c r="K84" s="6">
        <f t="shared" si="60"/>
        <v>0</v>
      </c>
      <c r="L84" s="6">
        <f t="shared" si="61"/>
        <v>0</v>
      </c>
      <c r="M84" s="6">
        <f t="shared" si="62"/>
        <v>0</v>
      </c>
      <c r="N84" s="6">
        <f t="shared" si="63"/>
        <v>0</v>
      </c>
      <c r="O84" s="6">
        <f t="shared" si="64"/>
        <v>0</v>
      </c>
      <c r="P84" s="7">
        <f t="shared" si="65"/>
        <v>2</v>
      </c>
      <c r="Q84" s="7">
        <f t="shared" si="66"/>
        <v>0</v>
      </c>
      <c r="R84" s="7">
        <v>1.1299999999999999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67"/>
        <v>0</v>
      </c>
      <c r="AJ84" s="11"/>
      <c r="AK84" s="10"/>
      <c r="AL84" s="11"/>
      <c r="AM84" s="10"/>
      <c r="AN84" s="11"/>
      <c r="AO84" s="10"/>
      <c r="AP84" s="7"/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68"/>
        <v>0</v>
      </c>
      <c r="BA84" s="11">
        <v>15</v>
      </c>
      <c r="BB84" s="10" t="s">
        <v>53</v>
      </c>
      <c r="BC84" s="11">
        <v>15</v>
      </c>
      <c r="BD84" s="10" t="s">
        <v>53</v>
      </c>
      <c r="BE84" s="11"/>
      <c r="BF84" s="10"/>
      <c r="BG84" s="7">
        <v>2</v>
      </c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69"/>
        <v>2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70"/>
        <v>0</v>
      </c>
    </row>
    <row r="85" spans="1:86" x14ac:dyDescent="0.25">
      <c r="A85" s="13">
        <v>4</v>
      </c>
      <c r="B85" s="13">
        <v>1</v>
      </c>
      <c r="C85" s="13"/>
      <c r="D85" s="6" t="s">
        <v>265</v>
      </c>
      <c r="E85" s="3" t="s">
        <v>177</v>
      </c>
      <c r="F85" s="6">
        <f t="shared" si="55"/>
        <v>0</v>
      </c>
      <c r="G85" s="6">
        <f t="shared" si="56"/>
        <v>2</v>
      </c>
      <c r="H85" s="6">
        <f t="shared" si="57"/>
        <v>30</v>
      </c>
      <c r="I85" s="6">
        <f t="shared" si="58"/>
        <v>15</v>
      </c>
      <c r="J85" s="6">
        <f t="shared" si="59"/>
        <v>15</v>
      </c>
      <c r="K85" s="6">
        <f t="shared" si="60"/>
        <v>0</v>
      </c>
      <c r="L85" s="6">
        <f t="shared" si="61"/>
        <v>0</v>
      </c>
      <c r="M85" s="6">
        <f t="shared" si="62"/>
        <v>0</v>
      </c>
      <c r="N85" s="6">
        <f t="shared" si="63"/>
        <v>0</v>
      </c>
      <c r="O85" s="6">
        <f t="shared" si="64"/>
        <v>0</v>
      </c>
      <c r="P85" s="7">
        <f t="shared" si="65"/>
        <v>2</v>
      </c>
      <c r="Q85" s="7">
        <f t="shared" si="66"/>
        <v>0</v>
      </c>
      <c r="R85" s="7">
        <v>1.2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67"/>
        <v>0</v>
      </c>
      <c r="AJ85" s="11"/>
      <c r="AK85" s="10"/>
      <c r="AL85" s="11"/>
      <c r="AM85" s="10"/>
      <c r="AN85" s="11"/>
      <c r="AO85" s="10"/>
      <c r="AP85" s="7"/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68"/>
        <v>0</v>
      </c>
      <c r="BA85" s="11">
        <v>15</v>
      </c>
      <c r="BB85" s="10" t="s">
        <v>53</v>
      </c>
      <c r="BC85" s="11">
        <v>15</v>
      </c>
      <c r="BD85" s="10" t="s">
        <v>53</v>
      </c>
      <c r="BE85" s="11"/>
      <c r="BF85" s="10"/>
      <c r="BG85" s="7">
        <v>2</v>
      </c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69"/>
        <v>2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70"/>
        <v>0</v>
      </c>
    </row>
    <row r="86" spans="1:86" x14ac:dyDescent="0.25">
      <c r="A86" s="13">
        <v>5</v>
      </c>
      <c r="B86" s="13">
        <v>1</v>
      </c>
      <c r="C86" s="13"/>
      <c r="D86" s="6" t="s">
        <v>266</v>
      </c>
      <c r="E86" s="3" t="s">
        <v>181</v>
      </c>
      <c r="F86" s="6">
        <f t="shared" si="55"/>
        <v>0</v>
      </c>
      <c r="G86" s="6">
        <f t="shared" si="56"/>
        <v>2</v>
      </c>
      <c r="H86" s="6">
        <f t="shared" si="57"/>
        <v>30</v>
      </c>
      <c r="I86" s="6">
        <f t="shared" si="58"/>
        <v>15</v>
      </c>
      <c r="J86" s="6">
        <f t="shared" si="59"/>
        <v>15</v>
      </c>
      <c r="K86" s="6">
        <f t="shared" si="60"/>
        <v>0</v>
      </c>
      <c r="L86" s="6">
        <f t="shared" si="61"/>
        <v>0</v>
      </c>
      <c r="M86" s="6">
        <f t="shared" si="62"/>
        <v>0</v>
      </c>
      <c r="N86" s="6">
        <f t="shared" si="63"/>
        <v>0</v>
      </c>
      <c r="O86" s="6">
        <f t="shared" si="64"/>
        <v>0</v>
      </c>
      <c r="P86" s="7">
        <f t="shared" si="65"/>
        <v>2</v>
      </c>
      <c r="Q86" s="7">
        <f t="shared" si="66"/>
        <v>0</v>
      </c>
      <c r="R86" s="7">
        <v>1.2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67"/>
        <v>0</v>
      </c>
      <c r="AJ86" s="11"/>
      <c r="AK86" s="10"/>
      <c r="AL86" s="11"/>
      <c r="AM86" s="10"/>
      <c r="AN86" s="11"/>
      <c r="AO86" s="10"/>
      <c r="AP86" s="7"/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68"/>
        <v>0</v>
      </c>
      <c r="BA86" s="11">
        <v>15</v>
      </c>
      <c r="BB86" s="10" t="s">
        <v>53</v>
      </c>
      <c r="BC86" s="11">
        <v>15</v>
      </c>
      <c r="BD86" s="10" t="s">
        <v>53</v>
      </c>
      <c r="BE86" s="11"/>
      <c r="BF86" s="10"/>
      <c r="BG86" s="7">
        <v>2</v>
      </c>
      <c r="BH86" s="11"/>
      <c r="BI86" s="10"/>
      <c r="BJ86" s="11"/>
      <c r="BK86" s="10"/>
      <c r="BL86" s="11"/>
      <c r="BM86" s="10"/>
      <c r="BN86" s="11"/>
      <c r="BO86" s="10"/>
      <c r="BP86" s="7"/>
      <c r="BQ86" s="7">
        <f t="shared" si="69"/>
        <v>2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70"/>
        <v>0</v>
      </c>
    </row>
    <row r="87" spans="1:86" x14ac:dyDescent="0.25">
      <c r="A87" s="13">
        <v>5</v>
      </c>
      <c r="B87" s="13">
        <v>1</v>
      </c>
      <c r="C87" s="13"/>
      <c r="D87" s="6" t="s">
        <v>267</v>
      </c>
      <c r="E87" s="3" t="s">
        <v>183</v>
      </c>
      <c r="F87" s="6">
        <f t="shared" si="55"/>
        <v>0</v>
      </c>
      <c r="G87" s="6">
        <f t="shared" si="56"/>
        <v>2</v>
      </c>
      <c r="H87" s="6">
        <f t="shared" si="57"/>
        <v>30</v>
      </c>
      <c r="I87" s="6">
        <f t="shared" si="58"/>
        <v>15</v>
      </c>
      <c r="J87" s="6">
        <f t="shared" si="59"/>
        <v>15</v>
      </c>
      <c r="K87" s="6">
        <f t="shared" si="60"/>
        <v>0</v>
      </c>
      <c r="L87" s="6">
        <f t="shared" si="61"/>
        <v>0</v>
      </c>
      <c r="M87" s="6">
        <f t="shared" si="62"/>
        <v>0</v>
      </c>
      <c r="N87" s="6">
        <f t="shared" si="63"/>
        <v>0</v>
      </c>
      <c r="O87" s="6">
        <f t="shared" si="64"/>
        <v>0</v>
      </c>
      <c r="P87" s="7">
        <f t="shared" si="65"/>
        <v>2</v>
      </c>
      <c r="Q87" s="7">
        <f t="shared" si="66"/>
        <v>0</v>
      </c>
      <c r="R87" s="7">
        <v>0.6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67"/>
        <v>0</v>
      </c>
      <c r="AJ87" s="11"/>
      <c r="AK87" s="10"/>
      <c r="AL87" s="11"/>
      <c r="AM87" s="10"/>
      <c r="AN87" s="11"/>
      <c r="AO87" s="10"/>
      <c r="AP87" s="7"/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68"/>
        <v>0</v>
      </c>
      <c r="BA87" s="11">
        <v>15</v>
      </c>
      <c r="BB87" s="10" t="s">
        <v>53</v>
      </c>
      <c r="BC87" s="11">
        <v>15</v>
      </c>
      <c r="BD87" s="10" t="s">
        <v>53</v>
      </c>
      <c r="BE87" s="11"/>
      <c r="BF87" s="10"/>
      <c r="BG87" s="7">
        <v>2</v>
      </c>
      <c r="BH87" s="11"/>
      <c r="BI87" s="10"/>
      <c r="BJ87" s="11"/>
      <c r="BK87" s="10"/>
      <c r="BL87" s="11"/>
      <c r="BM87" s="10"/>
      <c r="BN87" s="11"/>
      <c r="BO87" s="10"/>
      <c r="BP87" s="7"/>
      <c r="BQ87" s="7">
        <f t="shared" si="69"/>
        <v>2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70"/>
        <v>0</v>
      </c>
    </row>
    <row r="88" spans="1:86" x14ac:dyDescent="0.25">
      <c r="A88" s="13">
        <v>5</v>
      </c>
      <c r="B88" s="13">
        <v>1</v>
      </c>
      <c r="C88" s="13"/>
      <c r="D88" s="6" t="s">
        <v>268</v>
      </c>
      <c r="E88" s="3" t="s">
        <v>197</v>
      </c>
      <c r="F88" s="6">
        <f t="shared" si="55"/>
        <v>0</v>
      </c>
      <c r="G88" s="6">
        <f t="shared" si="56"/>
        <v>2</v>
      </c>
      <c r="H88" s="6">
        <f t="shared" si="57"/>
        <v>30</v>
      </c>
      <c r="I88" s="6">
        <f t="shared" si="58"/>
        <v>15</v>
      </c>
      <c r="J88" s="6">
        <f t="shared" si="59"/>
        <v>15</v>
      </c>
      <c r="K88" s="6">
        <f t="shared" si="60"/>
        <v>0</v>
      </c>
      <c r="L88" s="6">
        <f t="shared" si="61"/>
        <v>0</v>
      </c>
      <c r="M88" s="6">
        <f t="shared" si="62"/>
        <v>0</v>
      </c>
      <c r="N88" s="6">
        <f t="shared" si="63"/>
        <v>0</v>
      </c>
      <c r="O88" s="6">
        <f t="shared" si="64"/>
        <v>0</v>
      </c>
      <c r="P88" s="7">
        <f t="shared" si="65"/>
        <v>2</v>
      </c>
      <c r="Q88" s="7">
        <f t="shared" si="66"/>
        <v>0</v>
      </c>
      <c r="R88" s="7">
        <v>1.2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67"/>
        <v>0</v>
      </c>
      <c r="AJ88" s="11"/>
      <c r="AK88" s="10"/>
      <c r="AL88" s="11"/>
      <c r="AM88" s="10"/>
      <c r="AN88" s="11"/>
      <c r="AO88" s="10"/>
      <c r="AP88" s="7"/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68"/>
        <v>0</v>
      </c>
      <c r="BA88" s="11">
        <v>15</v>
      </c>
      <c r="BB88" s="10" t="s">
        <v>53</v>
      </c>
      <c r="BC88" s="11">
        <v>15</v>
      </c>
      <c r="BD88" s="10" t="s">
        <v>53</v>
      </c>
      <c r="BE88" s="11"/>
      <c r="BF88" s="10"/>
      <c r="BG88" s="7">
        <v>2</v>
      </c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69"/>
        <v>2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70"/>
        <v>0</v>
      </c>
    </row>
    <row r="89" spans="1:86" x14ac:dyDescent="0.25">
      <c r="A89" s="13">
        <v>5</v>
      </c>
      <c r="B89" s="13">
        <v>1</v>
      </c>
      <c r="C89" s="13"/>
      <c r="D89" s="6" t="s">
        <v>269</v>
      </c>
      <c r="E89" s="3" t="s">
        <v>179</v>
      </c>
      <c r="F89" s="6">
        <f t="shared" si="55"/>
        <v>0</v>
      </c>
      <c r="G89" s="6">
        <f t="shared" si="56"/>
        <v>2</v>
      </c>
      <c r="H89" s="6">
        <f t="shared" si="57"/>
        <v>30</v>
      </c>
      <c r="I89" s="6">
        <f t="shared" si="58"/>
        <v>15</v>
      </c>
      <c r="J89" s="6">
        <f t="shared" si="59"/>
        <v>15</v>
      </c>
      <c r="K89" s="6">
        <f t="shared" si="60"/>
        <v>0</v>
      </c>
      <c r="L89" s="6">
        <f t="shared" si="61"/>
        <v>0</v>
      </c>
      <c r="M89" s="6">
        <f t="shared" si="62"/>
        <v>0</v>
      </c>
      <c r="N89" s="6">
        <f t="shared" si="63"/>
        <v>0</v>
      </c>
      <c r="O89" s="6">
        <f t="shared" si="64"/>
        <v>0</v>
      </c>
      <c r="P89" s="7">
        <f t="shared" si="65"/>
        <v>2</v>
      </c>
      <c r="Q89" s="7">
        <f t="shared" si="66"/>
        <v>0</v>
      </c>
      <c r="R89" s="7">
        <v>1.2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67"/>
        <v>0</v>
      </c>
      <c r="AJ89" s="11"/>
      <c r="AK89" s="10"/>
      <c r="AL89" s="11"/>
      <c r="AM89" s="10"/>
      <c r="AN89" s="11"/>
      <c r="AO89" s="10"/>
      <c r="AP89" s="7"/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68"/>
        <v>0</v>
      </c>
      <c r="BA89" s="11">
        <v>15</v>
      </c>
      <c r="BB89" s="10" t="s">
        <v>53</v>
      </c>
      <c r="BC89" s="11">
        <v>15</v>
      </c>
      <c r="BD89" s="10" t="s">
        <v>53</v>
      </c>
      <c r="BE89" s="11"/>
      <c r="BF89" s="10"/>
      <c r="BG89" s="7">
        <v>2</v>
      </c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69"/>
        <v>2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70"/>
        <v>0</v>
      </c>
    </row>
    <row r="90" spans="1:86" x14ac:dyDescent="0.25">
      <c r="A90" s="13">
        <v>6</v>
      </c>
      <c r="B90" s="13">
        <v>1</v>
      </c>
      <c r="C90" s="13"/>
      <c r="D90" s="6" t="s">
        <v>270</v>
      </c>
      <c r="E90" s="3" t="s">
        <v>139</v>
      </c>
      <c r="F90" s="6">
        <f t="shared" si="55"/>
        <v>0</v>
      </c>
      <c r="G90" s="6">
        <f t="shared" si="56"/>
        <v>2</v>
      </c>
      <c r="H90" s="6">
        <f t="shared" si="57"/>
        <v>30</v>
      </c>
      <c r="I90" s="6">
        <f t="shared" si="58"/>
        <v>15</v>
      </c>
      <c r="J90" s="6">
        <f t="shared" si="59"/>
        <v>0</v>
      </c>
      <c r="K90" s="6">
        <f t="shared" si="60"/>
        <v>0</v>
      </c>
      <c r="L90" s="6">
        <f t="shared" si="61"/>
        <v>15</v>
      </c>
      <c r="M90" s="6">
        <f t="shared" si="62"/>
        <v>0</v>
      </c>
      <c r="N90" s="6">
        <f t="shared" si="63"/>
        <v>0</v>
      </c>
      <c r="O90" s="6">
        <f t="shared" si="64"/>
        <v>0</v>
      </c>
      <c r="P90" s="7">
        <f t="shared" si="65"/>
        <v>2</v>
      </c>
      <c r="Q90" s="7">
        <f t="shared" si="66"/>
        <v>1</v>
      </c>
      <c r="R90" s="7">
        <v>1.2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67"/>
        <v>0</v>
      </c>
      <c r="AJ90" s="11"/>
      <c r="AK90" s="10"/>
      <c r="AL90" s="11"/>
      <c r="AM90" s="10"/>
      <c r="AN90" s="11"/>
      <c r="AO90" s="10"/>
      <c r="AP90" s="7"/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68"/>
        <v>0</v>
      </c>
      <c r="BA90" s="11">
        <v>15</v>
      </c>
      <c r="BB90" s="10" t="s">
        <v>53</v>
      </c>
      <c r="BC90" s="11"/>
      <c r="BD90" s="10"/>
      <c r="BE90" s="11"/>
      <c r="BF90" s="10"/>
      <c r="BG90" s="7">
        <v>1</v>
      </c>
      <c r="BH90" s="11">
        <v>15</v>
      </c>
      <c r="BI90" s="10" t="s">
        <v>53</v>
      </c>
      <c r="BJ90" s="11"/>
      <c r="BK90" s="10"/>
      <c r="BL90" s="11"/>
      <c r="BM90" s="10"/>
      <c r="BN90" s="11"/>
      <c r="BO90" s="10"/>
      <c r="BP90" s="7">
        <v>1</v>
      </c>
      <c r="BQ90" s="7">
        <f t="shared" si="69"/>
        <v>2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0"/>
        <v>0</v>
      </c>
    </row>
    <row r="91" spans="1:86" x14ac:dyDescent="0.25">
      <c r="A91" s="13">
        <v>6</v>
      </c>
      <c r="B91" s="13">
        <v>1</v>
      </c>
      <c r="C91" s="13"/>
      <c r="D91" s="6" t="s">
        <v>271</v>
      </c>
      <c r="E91" s="3" t="s">
        <v>201</v>
      </c>
      <c r="F91" s="6">
        <f t="shared" si="55"/>
        <v>0</v>
      </c>
      <c r="G91" s="6">
        <f t="shared" si="56"/>
        <v>2</v>
      </c>
      <c r="H91" s="6">
        <f t="shared" si="57"/>
        <v>30</v>
      </c>
      <c r="I91" s="6">
        <f t="shared" si="58"/>
        <v>15</v>
      </c>
      <c r="J91" s="6">
        <f t="shared" si="59"/>
        <v>0</v>
      </c>
      <c r="K91" s="6">
        <f t="shared" si="60"/>
        <v>0</v>
      </c>
      <c r="L91" s="6">
        <f t="shared" si="61"/>
        <v>15</v>
      </c>
      <c r="M91" s="6">
        <f t="shared" si="62"/>
        <v>0</v>
      </c>
      <c r="N91" s="6">
        <f t="shared" si="63"/>
        <v>0</v>
      </c>
      <c r="O91" s="6">
        <f t="shared" si="64"/>
        <v>0</v>
      </c>
      <c r="P91" s="7">
        <f t="shared" si="65"/>
        <v>2</v>
      </c>
      <c r="Q91" s="7">
        <f t="shared" si="66"/>
        <v>1</v>
      </c>
      <c r="R91" s="7">
        <v>1.2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67"/>
        <v>0</v>
      </c>
      <c r="AJ91" s="11"/>
      <c r="AK91" s="10"/>
      <c r="AL91" s="11"/>
      <c r="AM91" s="10"/>
      <c r="AN91" s="11"/>
      <c r="AO91" s="10"/>
      <c r="AP91" s="7"/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68"/>
        <v>0</v>
      </c>
      <c r="BA91" s="11">
        <v>15</v>
      </c>
      <c r="BB91" s="10" t="s">
        <v>53</v>
      </c>
      <c r="BC91" s="11"/>
      <c r="BD91" s="10"/>
      <c r="BE91" s="11"/>
      <c r="BF91" s="10"/>
      <c r="BG91" s="7">
        <v>1</v>
      </c>
      <c r="BH91" s="11">
        <v>15</v>
      </c>
      <c r="BI91" s="10" t="s">
        <v>53</v>
      </c>
      <c r="BJ91" s="11"/>
      <c r="BK91" s="10"/>
      <c r="BL91" s="11"/>
      <c r="BM91" s="10"/>
      <c r="BN91" s="11"/>
      <c r="BO91" s="10"/>
      <c r="BP91" s="7">
        <v>1</v>
      </c>
      <c r="BQ91" s="7">
        <f t="shared" si="69"/>
        <v>2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0"/>
        <v>0</v>
      </c>
    </row>
    <row r="92" spans="1:86" x14ac:dyDescent="0.25">
      <c r="A92" s="13">
        <v>6</v>
      </c>
      <c r="B92" s="13">
        <v>1</v>
      </c>
      <c r="C92" s="13"/>
      <c r="D92" s="6" t="s">
        <v>272</v>
      </c>
      <c r="E92" s="3" t="s">
        <v>209</v>
      </c>
      <c r="F92" s="6">
        <f t="shared" si="55"/>
        <v>0</v>
      </c>
      <c r="G92" s="6">
        <f t="shared" si="56"/>
        <v>2</v>
      </c>
      <c r="H92" s="6">
        <f t="shared" si="57"/>
        <v>30</v>
      </c>
      <c r="I92" s="6">
        <f t="shared" si="58"/>
        <v>15</v>
      </c>
      <c r="J92" s="6">
        <f t="shared" si="59"/>
        <v>0</v>
      </c>
      <c r="K92" s="6">
        <f t="shared" si="60"/>
        <v>0</v>
      </c>
      <c r="L92" s="6">
        <f t="shared" si="61"/>
        <v>15</v>
      </c>
      <c r="M92" s="6">
        <f t="shared" si="62"/>
        <v>0</v>
      </c>
      <c r="N92" s="6">
        <f t="shared" si="63"/>
        <v>0</v>
      </c>
      <c r="O92" s="6">
        <f t="shared" si="64"/>
        <v>0</v>
      </c>
      <c r="P92" s="7">
        <f t="shared" si="65"/>
        <v>2</v>
      </c>
      <c r="Q92" s="7">
        <f t="shared" si="66"/>
        <v>1</v>
      </c>
      <c r="R92" s="7">
        <v>0.93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67"/>
        <v>0</v>
      </c>
      <c r="AJ92" s="11"/>
      <c r="AK92" s="10"/>
      <c r="AL92" s="11"/>
      <c r="AM92" s="10"/>
      <c r="AN92" s="11"/>
      <c r="AO92" s="10"/>
      <c r="AP92" s="7"/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68"/>
        <v>0</v>
      </c>
      <c r="BA92" s="11">
        <v>15</v>
      </c>
      <c r="BB92" s="10" t="s">
        <v>53</v>
      </c>
      <c r="BC92" s="11"/>
      <c r="BD92" s="10"/>
      <c r="BE92" s="11"/>
      <c r="BF92" s="10"/>
      <c r="BG92" s="7">
        <v>1</v>
      </c>
      <c r="BH92" s="11">
        <v>15</v>
      </c>
      <c r="BI92" s="10" t="s">
        <v>53</v>
      </c>
      <c r="BJ92" s="11"/>
      <c r="BK92" s="10"/>
      <c r="BL92" s="11"/>
      <c r="BM92" s="10"/>
      <c r="BN92" s="11"/>
      <c r="BO92" s="10"/>
      <c r="BP92" s="7">
        <v>1</v>
      </c>
      <c r="BQ92" s="7">
        <f t="shared" si="69"/>
        <v>2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0"/>
        <v>0</v>
      </c>
    </row>
    <row r="93" spans="1:86" x14ac:dyDescent="0.25">
      <c r="A93" s="13">
        <v>6</v>
      </c>
      <c r="B93" s="13">
        <v>1</v>
      </c>
      <c r="C93" s="13"/>
      <c r="D93" s="6" t="s">
        <v>273</v>
      </c>
      <c r="E93" s="3" t="s">
        <v>213</v>
      </c>
      <c r="F93" s="6">
        <f t="shared" si="55"/>
        <v>0</v>
      </c>
      <c r="G93" s="6">
        <f t="shared" si="56"/>
        <v>2</v>
      </c>
      <c r="H93" s="6">
        <f t="shared" si="57"/>
        <v>30</v>
      </c>
      <c r="I93" s="6">
        <f t="shared" si="58"/>
        <v>15</v>
      </c>
      <c r="J93" s="6">
        <f t="shared" si="59"/>
        <v>0</v>
      </c>
      <c r="K93" s="6">
        <f t="shared" si="60"/>
        <v>0</v>
      </c>
      <c r="L93" s="6">
        <f t="shared" si="61"/>
        <v>15</v>
      </c>
      <c r="M93" s="6">
        <f t="shared" si="62"/>
        <v>0</v>
      </c>
      <c r="N93" s="6">
        <f t="shared" si="63"/>
        <v>0</v>
      </c>
      <c r="O93" s="6">
        <f t="shared" si="64"/>
        <v>0</v>
      </c>
      <c r="P93" s="7">
        <f t="shared" si="65"/>
        <v>2</v>
      </c>
      <c r="Q93" s="7">
        <f t="shared" si="66"/>
        <v>1</v>
      </c>
      <c r="R93" s="7">
        <v>0.6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67"/>
        <v>0</v>
      </c>
      <c r="AJ93" s="11"/>
      <c r="AK93" s="10"/>
      <c r="AL93" s="11"/>
      <c r="AM93" s="10"/>
      <c r="AN93" s="11"/>
      <c r="AO93" s="10"/>
      <c r="AP93" s="7"/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68"/>
        <v>0</v>
      </c>
      <c r="BA93" s="11">
        <v>15</v>
      </c>
      <c r="BB93" s="10" t="s">
        <v>53</v>
      </c>
      <c r="BC93" s="11"/>
      <c r="BD93" s="10"/>
      <c r="BE93" s="11"/>
      <c r="BF93" s="10"/>
      <c r="BG93" s="7">
        <v>1</v>
      </c>
      <c r="BH93" s="11">
        <v>15</v>
      </c>
      <c r="BI93" s="10" t="s">
        <v>53</v>
      </c>
      <c r="BJ93" s="11"/>
      <c r="BK93" s="10"/>
      <c r="BL93" s="11"/>
      <c r="BM93" s="10"/>
      <c r="BN93" s="11"/>
      <c r="BO93" s="10"/>
      <c r="BP93" s="7">
        <v>1</v>
      </c>
      <c r="BQ93" s="7">
        <f t="shared" si="69"/>
        <v>2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0"/>
        <v>0</v>
      </c>
    </row>
    <row r="94" spans="1:86" x14ac:dyDescent="0.25">
      <c r="A94" s="13">
        <v>7</v>
      </c>
      <c r="B94" s="13">
        <v>1</v>
      </c>
      <c r="C94" s="13"/>
      <c r="D94" s="6" t="s">
        <v>274</v>
      </c>
      <c r="E94" s="3" t="s">
        <v>275</v>
      </c>
      <c r="F94" s="6">
        <f t="shared" si="55"/>
        <v>0</v>
      </c>
      <c r="G94" s="6">
        <f t="shared" si="56"/>
        <v>2</v>
      </c>
      <c r="H94" s="6">
        <f t="shared" si="57"/>
        <v>30</v>
      </c>
      <c r="I94" s="6">
        <f t="shared" si="58"/>
        <v>15</v>
      </c>
      <c r="J94" s="6">
        <f t="shared" si="59"/>
        <v>0</v>
      </c>
      <c r="K94" s="6">
        <f t="shared" si="60"/>
        <v>0</v>
      </c>
      <c r="L94" s="6">
        <f t="shared" si="61"/>
        <v>15</v>
      </c>
      <c r="M94" s="6">
        <f t="shared" si="62"/>
        <v>0</v>
      </c>
      <c r="N94" s="6">
        <f t="shared" si="63"/>
        <v>0</v>
      </c>
      <c r="O94" s="6">
        <f t="shared" si="64"/>
        <v>0</v>
      </c>
      <c r="P94" s="7">
        <f t="shared" si="65"/>
        <v>2</v>
      </c>
      <c r="Q94" s="7">
        <f t="shared" si="66"/>
        <v>1</v>
      </c>
      <c r="R94" s="7">
        <v>0.6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67"/>
        <v>0</v>
      </c>
      <c r="AJ94" s="11"/>
      <c r="AK94" s="10"/>
      <c r="AL94" s="11"/>
      <c r="AM94" s="10"/>
      <c r="AN94" s="11"/>
      <c r="AO94" s="10"/>
      <c r="AP94" s="7"/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68"/>
        <v>0</v>
      </c>
      <c r="BA94" s="11">
        <v>15</v>
      </c>
      <c r="BB94" s="10" t="s">
        <v>53</v>
      </c>
      <c r="BC94" s="11"/>
      <c r="BD94" s="10"/>
      <c r="BE94" s="11"/>
      <c r="BF94" s="10"/>
      <c r="BG94" s="7">
        <v>1</v>
      </c>
      <c r="BH94" s="11">
        <v>15</v>
      </c>
      <c r="BI94" s="10" t="s">
        <v>53</v>
      </c>
      <c r="BJ94" s="11"/>
      <c r="BK94" s="10"/>
      <c r="BL94" s="11"/>
      <c r="BM94" s="10"/>
      <c r="BN94" s="11"/>
      <c r="BO94" s="10"/>
      <c r="BP94" s="7">
        <v>1</v>
      </c>
      <c r="BQ94" s="7">
        <f t="shared" si="69"/>
        <v>2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0"/>
        <v>0</v>
      </c>
    </row>
    <row r="95" spans="1:86" x14ac:dyDescent="0.25">
      <c r="A95" s="13">
        <v>7</v>
      </c>
      <c r="B95" s="13">
        <v>1</v>
      </c>
      <c r="C95" s="13"/>
      <c r="D95" s="6" t="s">
        <v>276</v>
      </c>
      <c r="E95" s="3" t="s">
        <v>143</v>
      </c>
      <c r="F95" s="6">
        <f t="shared" si="55"/>
        <v>0</v>
      </c>
      <c r="G95" s="6">
        <f t="shared" si="56"/>
        <v>2</v>
      </c>
      <c r="H95" s="6">
        <f t="shared" si="57"/>
        <v>30</v>
      </c>
      <c r="I95" s="6">
        <f t="shared" si="58"/>
        <v>15</v>
      </c>
      <c r="J95" s="6">
        <f t="shared" si="59"/>
        <v>0</v>
      </c>
      <c r="K95" s="6">
        <f t="shared" si="60"/>
        <v>0</v>
      </c>
      <c r="L95" s="6">
        <f t="shared" si="61"/>
        <v>15</v>
      </c>
      <c r="M95" s="6">
        <f t="shared" si="62"/>
        <v>0</v>
      </c>
      <c r="N95" s="6">
        <f t="shared" si="63"/>
        <v>0</v>
      </c>
      <c r="O95" s="6">
        <f t="shared" si="64"/>
        <v>0</v>
      </c>
      <c r="P95" s="7">
        <f t="shared" si="65"/>
        <v>2</v>
      </c>
      <c r="Q95" s="7">
        <f t="shared" si="66"/>
        <v>1</v>
      </c>
      <c r="R95" s="7">
        <v>1.2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67"/>
        <v>0</v>
      </c>
      <c r="AJ95" s="11"/>
      <c r="AK95" s="10"/>
      <c r="AL95" s="11"/>
      <c r="AM95" s="10"/>
      <c r="AN95" s="11"/>
      <c r="AO95" s="10"/>
      <c r="AP95" s="7"/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68"/>
        <v>0</v>
      </c>
      <c r="BA95" s="11">
        <v>15</v>
      </c>
      <c r="BB95" s="10" t="s">
        <v>53</v>
      </c>
      <c r="BC95" s="11"/>
      <c r="BD95" s="10"/>
      <c r="BE95" s="11"/>
      <c r="BF95" s="10"/>
      <c r="BG95" s="7">
        <v>1</v>
      </c>
      <c r="BH95" s="11">
        <v>15</v>
      </c>
      <c r="BI95" s="10" t="s">
        <v>53</v>
      </c>
      <c r="BJ95" s="11"/>
      <c r="BK95" s="10"/>
      <c r="BL95" s="11"/>
      <c r="BM95" s="10"/>
      <c r="BN95" s="11"/>
      <c r="BO95" s="10"/>
      <c r="BP95" s="7">
        <v>1</v>
      </c>
      <c r="BQ95" s="7">
        <f t="shared" si="69"/>
        <v>2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0"/>
        <v>0</v>
      </c>
    </row>
    <row r="96" spans="1:86" x14ac:dyDescent="0.25">
      <c r="A96" s="13">
        <v>7</v>
      </c>
      <c r="B96" s="13">
        <v>1</v>
      </c>
      <c r="C96" s="13"/>
      <c r="D96" s="6" t="s">
        <v>277</v>
      </c>
      <c r="E96" s="3" t="s">
        <v>278</v>
      </c>
      <c r="F96" s="6">
        <f t="shared" si="55"/>
        <v>0</v>
      </c>
      <c r="G96" s="6">
        <f t="shared" si="56"/>
        <v>2</v>
      </c>
      <c r="H96" s="6">
        <f t="shared" si="57"/>
        <v>30</v>
      </c>
      <c r="I96" s="6">
        <f t="shared" si="58"/>
        <v>15</v>
      </c>
      <c r="J96" s="6">
        <f t="shared" si="59"/>
        <v>0</v>
      </c>
      <c r="K96" s="6">
        <f t="shared" si="60"/>
        <v>0</v>
      </c>
      <c r="L96" s="6">
        <f t="shared" si="61"/>
        <v>15</v>
      </c>
      <c r="M96" s="6">
        <f t="shared" si="62"/>
        <v>0</v>
      </c>
      <c r="N96" s="6">
        <f t="shared" si="63"/>
        <v>0</v>
      </c>
      <c r="O96" s="6">
        <f t="shared" si="64"/>
        <v>0</v>
      </c>
      <c r="P96" s="7">
        <f t="shared" si="65"/>
        <v>2</v>
      </c>
      <c r="Q96" s="7">
        <f t="shared" si="66"/>
        <v>1</v>
      </c>
      <c r="R96" s="7">
        <v>1.2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67"/>
        <v>0</v>
      </c>
      <c r="AJ96" s="11"/>
      <c r="AK96" s="10"/>
      <c r="AL96" s="11"/>
      <c r="AM96" s="10"/>
      <c r="AN96" s="11"/>
      <c r="AO96" s="10"/>
      <c r="AP96" s="7"/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68"/>
        <v>0</v>
      </c>
      <c r="BA96" s="11">
        <v>15</v>
      </c>
      <c r="BB96" s="10" t="s">
        <v>53</v>
      </c>
      <c r="BC96" s="11"/>
      <c r="BD96" s="10"/>
      <c r="BE96" s="11"/>
      <c r="BF96" s="10"/>
      <c r="BG96" s="7">
        <v>1</v>
      </c>
      <c r="BH96" s="11">
        <v>15</v>
      </c>
      <c r="BI96" s="10" t="s">
        <v>53</v>
      </c>
      <c r="BJ96" s="11"/>
      <c r="BK96" s="10"/>
      <c r="BL96" s="11"/>
      <c r="BM96" s="10"/>
      <c r="BN96" s="11"/>
      <c r="BO96" s="10"/>
      <c r="BP96" s="7">
        <v>1</v>
      </c>
      <c r="BQ96" s="7">
        <f t="shared" si="69"/>
        <v>2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0"/>
        <v>0</v>
      </c>
    </row>
    <row r="97" spans="1:86" x14ac:dyDescent="0.25">
      <c r="A97" s="13">
        <v>7</v>
      </c>
      <c r="B97" s="13">
        <v>1</v>
      </c>
      <c r="C97" s="13"/>
      <c r="D97" s="6" t="s">
        <v>279</v>
      </c>
      <c r="E97" s="3" t="s">
        <v>280</v>
      </c>
      <c r="F97" s="6">
        <f t="shared" si="55"/>
        <v>0</v>
      </c>
      <c r="G97" s="6">
        <f t="shared" si="56"/>
        <v>2</v>
      </c>
      <c r="H97" s="6">
        <f t="shared" si="57"/>
        <v>30</v>
      </c>
      <c r="I97" s="6">
        <f t="shared" si="58"/>
        <v>15</v>
      </c>
      <c r="J97" s="6">
        <f t="shared" si="59"/>
        <v>0</v>
      </c>
      <c r="K97" s="6">
        <f t="shared" si="60"/>
        <v>0</v>
      </c>
      <c r="L97" s="6">
        <f t="shared" si="61"/>
        <v>15</v>
      </c>
      <c r="M97" s="6">
        <f t="shared" si="62"/>
        <v>0</v>
      </c>
      <c r="N97" s="6">
        <f t="shared" si="63"/>
        <v>0</v>
      </c>
      <c r="O97" s="6">
        <f t="shared" si="64"/>
        <v>0</v>
      </c>
      <c r="P97" s="7">
        <f t="shared" si="65"/>
        <v>2</v>
      </c>
      <c r="Q97" s="7">
        <f t="shared" si="66"/>
        <v>1</v>
      </c>
      <c r="R97" s="7">
        <v>1.1299999999999999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67"/>
        <v>0</v>
      </c>
      <c r="AJ97" s="11"/>
      <c r="AK97" s="10"/>
      <c r="AL97" s="11"/>
      <c r="AM97" s="10"/>
      <c r="AN97" s="11"/>
      <c r="AO97" s="10"/>
      <c r="AP97" s="7"/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68"/>
        <v>0</v>
      </c>
      <c r="BA97" s="11">
        <v>15</v>
      </c>
      <c r="BB97" s="10" t="s">
        <v>53</v>
      </c>
      <c r="BC97" s="11"/>
      <c r="BD97" s="10"/>
      <c r="BE97" s="11"/>
      <c r="BF97" s="10"/>
      <c r="BG97" s="7">
        <v>1</v>
      </c>
      <c r="BH97" s="11">
        <v>15</v>
      </c>
      <c r="BI97" s="10" t="s">
        <v>53</v>
      </c>
      <c r="BJ97" s="11"/>
      <c r="BK97" s="10"/>
      <c r="BL97" s="11"/>
      <c r="BM97" s="10"/>
      <c r="BN97" s="11"/>
      <c r="BO97" s="10"/>
      <c r="BP97" s="7">
        <v>1</v>
      </c>
      <c r="BQ97" s="7">
        <f t="shared" si="69"/>
        <v>2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0"/>
        <v>0</v>
      </c>
    </row>
    <row r="98" spans="1:86" x14ac:dyDescent="0.25">
      <c r="A98" s="13">
        <v>8</v>
      </c>
      <c r="B98" s="13">
        <v>1</v>
      </c>
      <c r="C98" s="13"/>
      <c r="D98" s="6" t="s">
        <v>281</v>
      </c>
      <c r="E98" s="3" t="s">
        <v>215</v>
      </c>
      <c r="F98" s="6">
        <f t="shared" si="55"/>
        <v>0</v>
      </c>
      <c r="G98" s="6">
        <f t="shared" si="56"/>
        <v>2</v>
      </c>
      <c r="H98" s="6">
        <f t="shared" si="57"/>
        <v>30</v>
      </c>
      <c r="I98" s="6">
        <f t="shared" si="58"/>
        <v>15</v>
      </c>
      <c r="J98" s="6">
        <f t="shared" si="59"/>
        <v>0</v>
      </c>
      <c r="K98" s="6">
        <f t="shared" si="60"/>
        <v>0</v>
      </c>
      <c r="L98" s="6">
        <f t="shared" si="61"/>
        <v>15</v>
      </c>
      <c r="M98" s="6">
        <f t="shared" si="62"/>
        <v>0</v>
      </c>
      <c r="N98" s="6">
        <f t="shared" si="63"/>
        <v>0</v>
      </c>
      <c r="O98" s="6">
        <f t="shared" si="64"/>
        <v>0</v>
      </c>
      <c r="P98" s="7">
        <f t="shared" si="65"/>
        <v>2</v>
      </c>
      <c r="Q98" s="7">
        <f t="shared" si="66"/>
        <v>1</v>
      </c>
      <c r="R98" s="7">
        <v>1.2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67"/>
        <v>0</v>
      </c>
      <c r="AJ98" s="11"/>
      <c r="AK98" s="10"/>
      <c r="AL98" s="11"/>
      <c r="AM98" s="10"/>
      <c r="AN98" s="11"/>
      <c r="AO98" s="10"/>
      <c r="AP98" s="7"/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68"/>
        <v>0</v>
      </c>
      <c r="BA98" s="11">
        <v>15</v>
      </c>
      <c r="BB98" s="10" t="s">
        <v>53</v>
      </c>
      <c r="BC98" s="11"/>
      <c r="BD98" s="10"/>
      <c r="BE98" s="11"/>
      <c r="BF98" s="10"/>
      <c r="BG98" s="7">
        <v>1</v>
      </c>
      <c r="BH98" s="11">
        <v>15</v>
      </c>
      <c r="BI98" s="10" t="s">
        <v>53</v>
      </c>
      <c r="BJ98" s="11"/>
      <c r="BK98" s="10"/>
      <c r="BL98" s="11"/>
      <c r="BM98" s="10"/>
      <c r="BN98" s="11"/>
      <c r="BO98" s="10"/>
      <c r="BP98" s="7">
        <v>1</v>
      </c>
      <c r="BQ98" s="7">
        <f t="shared" si="69"/>
        <v>2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0"/>
        <v>0</v>
      </c>
    </row>
    <row r="99" spans="1:86" x14ac:dyDescent="0.25">
      <c r="A99" s="13">
        <v>8</v>
      </c>
      <c r="B99" s="13">
        <v>1</v>
      </c>
      <c r="C99" s="13"/>
      <c r="D99" s="6" t="s">
        <v>282</v>
      </c>
      <c r="E99" s="3" t="s">
        <v>217</v>
      </c>
      <c r="F99" s="6">
        <f t="shared" si="55"/>
        <v>0</v>
      </c>
      <c r="G99" s="6">
        <f t="shared" si="56"/>
        <v>2</v>
      </c>
      <c r="H99" s="6">
        <f t="shared" si="57"/>
        <v>30</v>
      </c>
      <c r="I99" s="6">
        <f t="shared" si="58"/>
        <v>15</v>
      </c>
      <c r="J99" s="6">
        <f t="shared" si="59"/>
        <v>0</v>
      </c>
      <c r="K99" s="6">
        <f t="shared" si="60"/>
        <v>0</v>
      </c>
      <c r="L99" s="6">
        <f t="shared" si="61"/>
        <v>15</v>
      </c>
      <c r="M99" s="6">
        <f t="shared" si="62"/>
        <v>0</v>
      </c>
      <c r="N99" s="6">
        <f t="shared" si="63"/>
        <v>0</v>
      </c>
      <c r="O99" s="6">
        <f t="shared" si="64"/>
        <v>0</v>
      </c>
      <c r="P99" s="7">
        <f t="shared" si="65"/>
        <v>2</v>
      </c>
      <c r="Q99" s="7">
        <f t="shared" si="66"/>
        <v>1</v>
      </c>
      <c r="R99" s="7">
        <v>1.2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67"/>
        <v>0</v>
      </c>
      <c r="AJ99" s="11"/>
      <c r="AK99" s="10"/>
      <c r="AL99" s="11"/>
      <c r="AM99" s="10"/>
      <c r="AN99" s="11"/>
      <c r="AO99" s="10"/>
      <c r="AP99" s="7"/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68"/>
        <v>0</v>
      </c>
      <c r="BA99" s="11">
        <v>15</v>
      </c>
      <c r="BB99" s="10" t="s">
        <v>53</v>
      </c>
      <c r="BC99" s="11"/>
      <c r="BD99" s="10"/>
      <c r="BE99" s="11"/>
      <c r="BF99" s="10"/>
      <c r="BG99" s="7">
        <v>1</v>
      </c>
      <c r="BH99" s="11">
        <v>15</v>
      </c>
      <c r="BI99" s="10" t="s">
        <v>53</v>
      </c>
      <c r="BJ99" s="11"/>
      <c r="BK99" s="10"/>
      <c r="BL99" s="11"/>
      <c r="BM99" s="10"/>
      <c r="BN99" s="11"/>
      <c r="BO99" s="10"/>
      <c r="BP99" s="7">
        <v>1</v>
      </c>
      <c r="BQ99" s="7">
        <f t="shared" si="69"/>
        <v>2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0"/>
        <v>0</v>
      </c>
    </row>
    <row r="100" spans="1:86" x14ac:dyDescent="0.25">
      <c r="A100" s="13">
        <v>8</v>
      </c>
      <c r="B100" s="13">
        <v>1</v>
      </c>
      <c r="C100" s="13"/>
      <c r="D100" s="6" t="s">
        <v>283</v>
      </c>
      <c r="E100" s="3" t="s">
        <v>163</v>
      </c>
      <c r="F100" s="6">
        <f t="shared" si="55"/>
        <v>0</v>
      </c>
      <c r="G100" s="6">
        <f t="shared" si="56"/>
        <v>2</v>
      </c>
      <c r="H100" s="6">
        <f t="shared" si="57"/>
        <v>30</v>
      </c>
      <c r="I100" s="6">
        <f t="shared" si="58"/>
        <v>15</v>
      </c>
      <c r="J100" s="6">
        <f t="shared" si="59"/>
        <v>0</v>
      </c>
      <c r="K100" s="6">
        <f t="shared" si="60"/>
        <v>0</v>
      </c>
      <c r="L100" s="6">
        <f t="shared" si="61"/>
        <v>15</v>
      </c>
      <c r="M100" s="6">
        <f t="shared" si="62"/>
        <v>0</v>
      </c>
      <c r="N100" s="6">
        <f t="shared" si="63"/>
        <v>0</v>
      </c>
      <c r="O100" s="6">
        <f t="shared" si="64"/>
        <v>0</v>
      </c>
      <c r="P100" s="7">
        <f t="shared" si="65"/>
        <v>2</v>
      </c>
      <c r="Q100" s="7">
        <f t="shared" si="66"/>
        <v>1</v>
      </c>
      <c r="R100" s="7">
        <v>1.2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67"/>
        <v>0</v>
      </c>
      <c r="AJ100" s="11"/>
      <c r="AK100" s="10"/>
      <c r="AL100" s="11"/>
      <c r="AM100" s="10"/>
      <c r="AN100" s="11"/>
      <c r="AO100" s="10"/>
      <c r="AP100" s="7"/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 t="shared" si="68"/>
        <v>0</v>
      </c>
      <c r="BA100" s="11">
        <v>15</v>
      </c>
      <c r="BB100" s="10" t="s">
        <v>53</v>
      </c>
      <c r="BC100" s="11"/>
      <c r="BD100" s="10"/>
      <c r="BE100" s="11"/>
      <c r="BF100" s="10"/>
      <c r="BG100" s="7">
        <v>1</v>
      </c>
      <c r="BH100" s="11">
        <v>15</v>
      </c>
      <c r="BI100" s="10" t="s">
        <v>53</v>
      </c>
      <c r="BJ100" s="11"/>
      <c r="BK100" s="10"/>
      <c r="BL100" s="11"/>
      <c r="BM100" s="10"/>
      <c r="BN100" s="11"/>
      <c r="BO100" s="10"/>
      <c r="BP100" s="7">
        <v>1</v>
      </c>
      <c r="BQ100" s="7">
        <f t="shared" si="69"/>
        <v>2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0"/>
        <v>0</v>
      </c>
    </row>
    <row r="101" spans="1:86" x14ac:dyDescent="0.25">
      <c r="A101" s="13">
        <v>8</v>
      </c>
      <c r="B101" s="13">
        <v>1</v>
      </c>
      <c r="C101" s="13"/>
      <c r="D101" s="6" t="s">
        <v>284</v>
      </c>
      <c r="E101" s="3" t="s">
        <v>145</v>
      </c>
      <c r="F101" s="6">
        <f t="shared" si="55"/>
        <v>0</v>
      </c>
      <c r="G101" s="6">
        <f t="shared" si="56"/>
        <v>2</v>
      </c>
      <c r="H101" s="6">
        <f t="shared" si="57"/>
        <v>30</v>
      </c>
      <c r="I101" s="6">
        <f t="shared" si="58"/>
        <v>15</v>
      </c>
      <c r="J101" s="6">
        <f t="shared" si="59"/>
        <v>0</v>
      </c>
      <c r="K101" s="6">
        <f t="shared" si="60"/>
        <v>0</v>
      </c>
      <c r="L101" s="6">
        <f t="shared" si="61"/>
        <v>15</v>
      </c>
      <c r="M101" s="6">
        <f t="shared" si="62"/>
        <v>0</v>
      </c>
      <c r="N101" s="6">
        <f t="shared" si="63"/>
        <v>0</v>
      </c>
      <c r="O101" s="6">
        <f t="shared" si="64"/>
        <v>0</v>
      </c>
      <c r="P101" s="7">
        <f t="shared" si="65"/>
        <v>2</v>
      </c>
      <c r="Q101" s="7">
        <f t="shared" si="66"/>
        <v>1</v>
      </c>
      <c r="R101" s="7">
        <v>1.2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si="67"/>
        <v>0</v>
      </c>
      <c r="AJ101" s="11"/>
      <c r="AK101" s="10"/>
      <c r="AL101" s="11"/>
      <c r="AM101" s="10"/>
      <c r="AN101" s="11"/>
      <c r="AO101" s="10"/>
      <c r="AP101" s="7"/>
      <c r="AQ101" s="11"/>
      <c r="AR101" s="10"/>
      <c r="AS101" s="11"/>
      <c r="AT101" s="10"/>
      <c r="AU101" s="11"/>
      <c r="AV101" s="10"/>
      <c r="AW101" s="11"/>
      <c r="AX101" s="10"/>
      <c r="AY101" s="7"/>
      <c r="AZ101" s="7">
        <f t="shared" si="68"/>
        <v>0</v>
      </c>
      <c r="BA101" s="11">
        <v>15</v>
      </c>
      <c r="BB101" s="10" t="s">
        <v>53</v>
      </c>
      <c r="BC101" s="11"/>
      <c r="BD101" s="10"/>
      <c r="BE101" s="11"/>
      <c r="BF101" s="10"/>
      <c r="BG101" s="7">
        <v>1</v>
      </c>
      <c r="BH101" s="11">
        <v>15</v>
      </c>
      <c r="BI101" s="10" t="s">
        <v>53</v>
      </c>
      <c r="BJ101" s="11"/>
      <c r="BK101" s="10"/>
      <c r="BL101" s="11"/>
      <c r="BM101" s="10"/>
      <c r="BN101" s="11"/>
      <c r="BO101" s="10"/>
      <c r="BP101" s="7">
        <v>1</v>
      </c>
      <c r="BQ101" s="7">
        <f t="shared" si="69"/>
        <v>2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si="70"/>
        <v>0</v>
      </c>
    </row>
    <row r="102" spans="1:86" ht="20.100000000000001" customHeight="1" x14ac:dyDescent="0.25">
      <c r="A102" s="14" t="s">
        <v>222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4"/>
      <c r="CH102" s="15"/>
    </row>
    <row r="103" spans="1:86" x14ac:dyDescent="0.25">
      <c r="A103" s="6"/>
      <c r="B103" s="6"/>
      <c r="C103" s="6"/>
      <c r="D103" s="6" t="s">
        <v>223</v>
      </c>
      <c r="E103" s="3" t="s">
        <v>224</v>
      </c>
      <c r="F103" s="6">
        <f>COUNTIF(S103:CF103,"e")</f>
        <v>0</v>
      </c>
      <c r="G103" s="6">
        <f>COUNTIF(S103:CF103,"z")</f>
        <v>1</v>
      </c>
      <c r="H103" s="6">
        <f>SUM(I103:O103)</f>
        <v>4</v>
      </c>
      <c r="I103" s="6">
        <f>S103+AJ103+BA103+BR103</f>
        <v>0</v>
      </c>
      <c r="J103" s="6">
        <f>U103+AL103+BC103+BT103</f>
        <v>0</v>
      </c>
      <c r="K103" s="6">
        <f>W103+AN103+BE103+BV103</f>
        <v>0</v>
      </c>
      <c r="L103" s="6">
        <f>Z103+AQ103+BH103+BY103</f>
        <v>0</v>
      </c>
      <c r="M103" s="6">
        <f>AB103+AS103+BJ103+CA103</f>
        <v>0</v>
      </c>
      <c r="N103" s="6">
        <f>AD103+AU103+BL103+CC103</f>
        <v>0</v>
      </c>
      <c r="O103" s="6">
        <f>AF103+AW103+BN103+CE103</f>
        <v>4</v>
      </c>
      <c r="P103" s="7">
        <f>AI103+AZ103+BQ103+CH103</f>
        <v>4</v>
      </c>
      <c r="Q103" s="7">
        <f>AH103+AY103+BP103+CG103</f>
        <v>4</v>
      </c>
      <c r="R103" s="7">
        <v>1.2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>Y103+AH103</f>
        <v>0</v>
      </c>
      <c r="AJ103" s="11"/>
      <c r="AK103" s="10"/>
      <c r="AL103" s="11"/>
      <c r="AM103" s="10"/>
      <c r="AN103" s="11"/>
      <c r="AO103" s="10"/>
      <c r="AP103" s="7"/>
      <c r="AQ103" s="11"/>
      <c r="AR103" s="10"/>
      <c r="AS103" s="11"/>
      <c r="AT103" s="10"/>
      <c r="AU103" s="11"/>
      <c r="AV103" s="10"/>
      <c r="AW103" s="11">
        <v>4</v>
      </c>
      <c r="AX103" s="10" t="s">
        <v>53</v>
      </c>
      <c r="AY103" s="7">
        <v>4</v>
      </c>
      <c r="AZ103" s="7">
        <f>AP103+AY103</f>
        <v>4</v>
      </c>
      <c r="BA103" s="11"/>
      <c r="BB103" s="10"/>
      <c r="BC103" s="11"/>
      <c r="BD103" s="10"/>
      <c r="BE103" s="11"/>
      <c r="BF103" s="10"/>
      <c r="BG103" s="7"/>
      <c r="BH103" s="11"/>
      <c r="BI103" s="10"/>
      <c r="BJ103" s="11"/>
      <c r="BK103" s="10"/>
      <c r="BL103" s="11"/>
      <c r="BM103" s="10"/>
      <c r="BN103" s="11"/>
      <c r="BO103" s="10"/>
      <c r="BP103" s="7"/>
      <c r="BQ103" s="7">
        <f>BG103+BP103</f>
        <v>0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>BX103+CG103</f>
        <v>0</v>
      </c>
    </row>
    <row r="104" spans="1:86" ht="16.05" customHeight="1" x14ac:dyDescent="0.25">
      <c r="A104" s="6"/>
      <c r="B104" s="6"/>
      <c r="C104" s="6"/>
      <c r="D104" s="6"/>
      <c r="E104" s="6" t="s">
        <v>73</v>
      </c>
      <c r="F104" s="6">
        <f t="shared" ref="F104:AK104" si="71">SUM(F103:F103)</f>
        <v>0</v>
      </c>
      <c r="G104" s="6">
        <f t="shared" si="71"/>
        <v>1</v>
      </c>
      <c r="H104" s="6">
        <f t="shared" si="71"/>
        <v>4</v>
      </c>
      <c r="I104" s="6">
        <f t="shared" si="71"/>
        <v>0</v>
      </c>
      <c r="J104" s="6">
        <f t="shared" si="71"/>
        <v>0</v>
      </c>
      <c r="K104" s="6">
        <f t="shared" si="71"/>
        <v>0</v>
      </c>
      <c r="L104" s="6">
        <f t="shared" si="71"/>
        <v>0</v>
      </c>
      <c r="M104" s="6">
        <f t="shared" si="71"/>
        <v>0</v>
      </c>
      <c r="N104" s="6">
        <f t="shared" si="71"/>
        <v>0</v>
      </c>
      <c r="O104" s="6">
        <f t="shared" si="71"/>
        <v>4</v>
      </c>
      <c r="P104" s="7">
        <f t="shared" si="71"/>
        <v>4</v>
      </c>
      <c r="Q104" s="7">
        <f t="shared" si="71"/>
        <v>4</v>
      </c>
      <c r="R104" s="7">
        <f t="shared" si="71"/>
        <v>1.2</v>
      </c>
      <c r="S104" s="11">
        <f t="shared" si="71"/>
        <v>0</v>
      </c>
      <c r="T104" s="10">
        <f t="shared" si="71"/>
        <v>0</v>
      </c>
      <c r="U104" s="11">
        <f t="shared" si="71"/>
        <v>0</v>
      </c>
      <c r="V104" s="10">
        <f t="shared" si="71"/>
        <v>0</v>
      </c>
      <c r="W104" s="11">
        <f t="shared" si="71"/>
        <v>0</v>
      </c>
      <c r="X104" s="10">
        <f t="shared" si="71"/>
        <v>0</v>
      </c>
      <c r="Y104" s="7">
        <f t="shared" si="71"/>
        <v>0</v>
      </c>
      <c r="Z104" s="11">
        <f t="shared" si="71"/>
        <v>0</v>
      </c>
      <c r="AA104" s="10">
        <f t="shared" si="71"/>
        <v>0</v>
      </c>
      <c r="AB104" s="11">
        <f t="shared" si="71"/>
        <v>0</v>
      </c>
      <c r="AC104" s="10">
        <f t="shared" si="71"/>
        <v>0</v>
      </c>
      <c r="AD104" s="11">
        <f t="shared" si="71"/>
        <v>0</v>
      </c>
      <c r="AE104" s="10">
        <f t="shared" si="71"/>
        <v>0</v>
      </c>
      <c r="AF104" s="11">
        <f t="shared" si="71"/>
        <v>0</v>
      </c>
      <c r="AG104" s="10">
        <f t="shared" si="71"/>
        <v>0</v>
      </c>
      <c r="AH104" s="7">
        <f t="shared" si="71"/>
        <v>0</v>
      </c>
      <c r="AI104" s="7">
        <f t="shared" si="71"/>
        <v>0</v>
      </c>
      <c r="AJ104" s="11">
        <f t="shared" si="71"/>
        <v>0</v>
      </c>
      <c r="AK104" s="10">
        <f t="shared" si="71"/>
        <v>0</v>
      </c>
      <c r="AL104" s="11">
        <f t="shared" ref="AL104:BQ104" si="72">SUM(AL103:AL103)</f>
        <v>0</v>
      </c>
      <c r="AM104" s="10">
        <f t="shared" si="72"/>
        <v>0</v>
      </c>
      <c r="AN104" s="11">
        <f t="shared" si="72"/>
        <v>0</v>
      </c>
      <c r="AO104" s="10">
        <f t="shared" si="72"/>
        <v>0</v>
      </c>
      <c r="AP104" s="7">
        <f t="shared" si="72"/>
        <v>0</v>
      </c>
      <c r="AQ104" s="11">
        <f t="shared" si="72"/>
        <v>0</v>
      </c>
      <c r="AR104" s="10">
        <f t="shared" si="72"/>
        <v>0</v>
      </c>
      <c r="AS104" s="11">
        <f t="shared" si="72"/>
        <v>0</v>
      </c>
      <c r="AT104" s="10">
        <f t="shared" si="72"/>
        <v>0</v>
      </c>
      <c r="AU104" s="11">
        <f t="shared" si="72"/>
        <v>0</v>
      </c>
      <c r="AV104" s="10">
        <f t="shared" si="72"/>
        <v>0</v>
      </c>
      <c r="AW104" s="11">
        <f t="shared" si="72"/>
        <v>4</v>
      </c>
      <c r="AX104" s="10">
        <f t="shared" si="72"/>
        <v>0</v>
      </c>
      <c r="AY104" s="7">
        <f t="shared" si="72"/>
        <v>4</v>
      </c>
      <c r="AZ104" s="7">
        <f t="shared" si="72"/>
        <v>4</v>
      </c>
      <c r="BA104" s="11">
        <f t="shared" si="72"/>
        <v>0</v>
      </c>
      <c r="BB104" s="10">
        <f t="shared" si="72"/>
        <v>0</v>
      </c>
      <c r="BC104" s="11">
        <f t="shared" si="72"/>
        <v>0</v>
      </c>
      <c r="BD104" s="10">
        <f t="shared" si="72"/>
        <v>0</v>
      </c>
      <c r="BE104" s="11">
        <f t="shared" si="72"/>
        <v>0</v>
      </c>
      <c r="BF104" s="10">
        <f t="shared" si="72"/>
        <v>0</v>
      </c>
      <c r="BG104" s="7">
        <f t="shared" si="72"/>
        <v>0</v>
      </c>
      <c r="BH104" s="11">
        <f t="shared" si="72"/>
        <v>0</v>
      </c>
      <c r="BI104" s="10">
        <f t="shared" si="72"/>
        <v>0</v>
      </c>
      <c r="BJ104" s="11">
        <f t="shared" si="72"/>
        <v>0</v>
      </c>
      <c r="BK104" s="10">
        <f t="shared" si="72"/>
        <v>0</v>
      </c>
      <c r="BL104" s="11">
        <f t="shared" si="72"/>
        <v>0</v>
      </c>
      <c r="BM104" s="10">
        <f t="shared" si="72"/>
        <v>0</v>
      </c>
      <c r="BN104" s="11">
        <f t="shared" si="72"/>
        <v>0</v>
      </c>
      <c r="BO104" s="10">
        <f t="shared" si="72"/>
        <v>0</v>
      </c>
      <c r="BP104" s="7">
        <f t="shared" si="72"/>
        <v>0</v>
      </c>
      <c r="BQ104" s="7">
        <f t="shared" si="72"/>
        <v>0</v>
      </c>
      <c r="BR104" s="11">
        <f t="shared" ref="BR104:CH104" si="73">SUM(BR103:BR103)</f>
        <v>0</v>
      </c>
      <c r="BS104" s="10">
        <f t="shared" si="73"/>
        <v>0</v>
      </c>
      <c r="BT104" s="11">
        <f t="shared" si="73"/>
        <v>0</v>
      </c>
      <c r="BU104" s="10">
        <f t="shared" si="73"/>
        <v>0</v>
      </c>
      <c r="BV104" s="11">
        <f t="shared" si="73"/>
        <v>0</v>
      </c>
      <c r="BW104" s="10">
        <f t="shared" si="73"/>
        <v>0</v>
      </c>
      <c r="BX104" s="7">
        <f t="shared" si="73"/>
        <v>0</v>
      </c>
      <c r="BY104" s="11">
        <f t="shared" si="73"/>
        <v>0</v>
      </c>
      <c r="BZ104" s="10">
        <f t="shared" si="73"/>
        <v>0</v>
      </c>
      <c r="CA104" s="11">
        <f t="shared" si="73"/>
        <v>0</v>
      </c>
      <c r="CB104" s="10">
        <f t="shared" si="73"/>
        <v>0</v>
      </c>
      <c r="CC104" s="11">
        <f t="shared" si="73"/>
        <v>0</v>
      </c>
      <c r="CD104" s="10">
        <f t="shared" si="73"/>
        <v>0</v>
      </c>
      <c r="CE104" s="11">
        <f t="shared" si="73"/>
        <v>0</v>
      </c>
      <c r="CF104" s="10">
        <f t="shared" si="73"/>
        <v>0</v>
      </c>
      <c r="CG104" s="7">
        <f t="shared" si="73"/>
        <v>0</v>
      </c>
      <c r="CH104" s="7">
        <f t="shared" si="73"/>
        <v>0</v>
      </c>
    </row>
    <row r="105" spans="1:86" ht="20.100000000000001" customHeight="1" x14ac:dyDescent="0.25">
      <c r="A105" s="14" t="s">
        <v>225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4"/>
      <c r="CH105" s="15"/>
    </row>
    <row r="106" spans="1:86" x14ac:dyDescent="0.25">
      <c r="A106" s="6"/>
      <c r="B106" s="6"/>
      <c r="C106" s="6"/>
      <c r="D106" s="6" t="s">
        <v>226</v>
      </c>
      <c r="E106" s="3" t="s">
        <v>227</v>
      </c>
      <c r="F106" s="6">
        <f>COUNTIF(S106:CF106,"e")</f>
        <v>0</v>
      </c>
      <c r="G106" s="6">
        <f>COUNTIF(S106:CF106,"z")</f>
        <v>1</v>
      </c>
      <c r="H106" s="6">
        <f>SUM(I106:O106)</f>
        <v>2</v>
      </c>
      <c r="I106" s="6">
        <f>S106+AJ106+BA106+BR106</f>
        <v>2</v>
      </c>
      <c r="J106" s="6">
        <f>U106+AL106+BC106+BT106</f>
        <v>0</v>
      </c>
      <c r="K106" s="6">
        <f>W106+AN106+BE106+BV106</f>
        <v>0</v>
      </c>
      <c r="L106" s="6">
        <f>Z106+AQ106+BH106+BY106</f>
        <v>0</v>
      </c>
      <c r="M106" s="6">
        <f>AB106+AS106+BJ106+CA106</f>
        <v>0</v>
      </c>
      <c r="N106" s="6">
        <f>AD106+AU106+BL106+CC106</f>
        <v>0</v>
      </c>
      <c r="O106" s="6">
        <f>AF106+AW106+BN106+CE106</f>
        <v>0</v>
      </c>
      <c r="P106" s="7">
        <f>AI106+AZ106+BQ106+CH106</f>
        <v>0</v>
      </c>
      <c r="Q106" s="7">
        <f>AH106+AY106+BP106+CG106</f>
        <v>0</v>
      </c>
      <c r="R106" s="7">
        <v>0</v>
      </c>
      <c r="S106" s="11"/>
      <c r="T106" s="10"/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7"/>
      <c r="AI106" s="7">
        <f>Y106+AH106</f>
        <v>0</v>
      </c>
      <c r="AJ106" s="11">
        <v>2</v>
      </c>
      <c r="AK106" s="10" t="s">
        <v>53</v>
      </c>
      <c r="AL106" s="11"/>
      <c r="AM106" s="10"/>
      <c r="AN106" s="11"/>
      <c r="AO106" s="10"/>
      <c r="AP106" s="7">
        <v>0</v>
      </c>
      <c r="AQ106" s="11"/>
      <c r="AR106" s="10"/>
      <c r="AS106" s="11"/>
      <c r="AT106" s="10"/>
      <c r="AU106" s="11"/>
      <c r="AV106" s="10"/>
      <c r="AW106" s="11"/>
      <c r="AX106" s="10"/>
      <c r="AY106" s="7"/>
      <c r="AZ106" s="7">
        <f>AP106+AY106</f>
        <v>0</v>
      </c>
      <c r="BA106" s="11"/>
      <c r="BB106" s="10"/>
      <c r="BC106" s="11"/>
      <c r="BD106" s="10"/>
      <c r="BE106" s="11"/>
      <c r="BF106" s="10"/>
      <c r="BG106" s="7"/>
      <c r="BH106" s="11"/>
      <c r="BI106" s="10"/>
      <c r="BJ106" s="11"/>
      <c r="BK106" s="10"/>
      <c r="BL106" s="11"/>
      <c r="BM106" s="10"/>
      <c r="BN106" s="11"/>
      <c r="BO106" s="10"/>
      <c r="BP106" s="7"/>
      <c r="BQ106" s="7">
        <f>BG106+BP106</f>
        <v>0</v>
      </c>
      <c r="BR106" s="11"/>
      <c r="BS106" s="10"/>
      <c r="BT106" s="11"/>
      <c r="BU106" s="10"/>
      <c r="BV106" s="11"/>
      <c r="BW106" s="10"/>
      <c r="BX106" s="7"/>
      <c r="BY106" s="11"/>
      <c r="BZ106" s="10"/>
      <c r="CA106" s="11"/>
      <c r="CB106" s="10"/>
      <c r="CC106" s="11"/>
      <c r="CD106" s="10"/>
      <c r="CE106" s="11"/>
      <c r="CF106" s="10"/>
      <c r="CG106" s="7"/>
      <c r="CH106" s="7">
        <f>BX106+CG106</f>
        <v>0</v>
      </c>
    </row>
    <row r="107" spans="1:86" ht="16.05" customHeight="1" x14ac:dyDescent="0.25">
      <c r="A107" s="6"/>
      <c r="B107" s="6"/>
      <c r="C107" s="6"/>
      <c r="D107" s="6"/>
      <c r="E107" s="6" t="s">
        <v>73</v>
      </c>
      <c r="F107" s="6">
        <f t="shared" ref="F107:AK107" si="74">SUM(F106:F106)</f>
        <v>0</v>
      </c>
      <c r="G107" s="6">
        <f t="shared" si="74"/>
        <v>1</v>
      </c>
      <c r="H107" s="6">
        <f t="shared" si="74"/>
        <v>2</v>
      </c>
      <c r="I107" s="6">
        <f t="shared" si="74"/>
        <v>2</v>
      </c>
      <c r="J107" s="6">
        <f t="shared" si="74"/>
        <v>0</v>
      </c>
      <c r="K107" s="6">
        <f t="shared" si="74"/>
        <v>0</v>
      </c>
      <c r="L107" s="6">
        <f t="shared" si="74"/>
        <v>0</v>
      </c>
      <c r="M107" s="6">
        <f t="shared" si="74"/>
        <v>0</v>
      </c>
      <c r="N107" s="6">
        <f t="shared" si="74"/>
        <v>0</v>
      </c>
      <c r="O107" s="6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11">
        <f t="shared" si="74"/>
        <v>0</v>
      </c>
      <c r="T107" s="10">
        <f t="shared" si="74"/>
        <v>0</v>
      </c>
      <c r="U107" s="11">
        <f t="shared" si="74"/>
        <v>0</v>
      </c>
      <c r="V107" s="10">
        <f t="shared" si="74"/>
        <v>0</v>
      </c>
      <c r="W107" s="11">
        <f t="shared" si="74"/>
        <v>0</v>
      </c>
      <c r="X107" s="10">
        <f t="shared" si="74"/>
        <v>0</v>
      </c>
      <c r="Y107" s="7">
        <f t="shared" si="74"/>
        <v>0</v>
      </c>
      <c r="Z107" s="11">
        <f t="shared" si="74"/>
        <v>0</v>
      </c>
      <c r="AA107" s="10">
        <f t="shared" si="74"/>
        <v>0</v>
      </c>
      <c r="AB107" s="11">
        <f t="shared" si="74"/>
        <v>0</v>
      </c>
      <c r="AC107" s="10">
        <f t="shared" si="74"/>
        <v>0</v>
      </c>
      <c r="AD107" s="11">
        <f t="shared" si="74"/>
        <v>0</v>
      </c>
      <c r="AE107" s="10">
        <f t="shared" si="74"/>
        <v>0</v>
      </c>
      <c r="AF107" s="11">
        <f t="shared" si="74"/>
        <v>0</v>
      </c>
      <c r="AG107" s="10">
        <f t="shared" si="74"/>
        <v>0</v>
      </c>
      <c r="AH107" s="7">
        <f t="shared" si="74"/>
        <v>0</v>
      </c>
      <c r="AI107" s="7">
        <f t="shared" si="74"/>
        <v>0</v>
      </c>
      <c r="AJ107" s="11">
        <f t="shared" si="74"/>
        <v>2</v>
      </c>
      <c r="AK107" s="10">
        <f t="shared" si="74"/>
        <v>0</v>
      </c>
      <c r="AL107" s="11">
        <f t="shared" ref="AL107:BQ107" si="75">SUM(AL106:AL106)</f>
        <v>0</v>
      </c>
      <c r="AM107" s="10">
        <f t="shared" si="75"/>
        <v>0</v>
      </c>
      <c r="AN107" s="11">
        <f t="shared" si="75"/>
        <v>0</v>
      </c>
      <c r="AO107" s="10">
        <f t="shared" si="75"/>
        <v>0</v>
      </c>
      <c r="AP107" s="7">
        <f t="shared" si="75"/>
        <v>0</v>
      </c>
      <c r="AQ107" s="11">
        <f t="shared" si="75"/>
        <v>0</v>
      </c>
      <c r="AR107" s="10">
        <f t="shared" si="75"/>
        <v>0</v>
      </c>
      <c r="AS107" s="11">
        <f t="shared" si="75"/>
        <v>0</v>
      </c>
      <c r="AT107" s="10">
        <f t="shared" si="75"/>
        <v>0</v>
      </c>
      <c r="AU107" s="11">
        <f t="shared" si="75"/>
        <v>0</v>
      </c>
      <c r="AV107" s="10">
        <f t="shared" si="75"/>
        <v>0</v>
      </c>
      <c r="AW107" s="11">
        <f t="shared" si="75"/>
        <v>0</v>
      </c>
      <c r="AX107" s="10">
        <f t="shared" si="75"/>
        <v>0</v>
      </c>
      <c r="AY107" s="7">
        <f t="shared" si="75"/>
        <v>0</v>
      </c>
      <c r="AZ107" s="7">
        <f t="shared" si="75"/>
        <v>0</v>
      </c>
      <c r="BA107" s="11">
        <f t="shared" si="75"/>
        <v>0</v>
      </c>
      <c r="BB107" s="10">
        <f t="shared" si="75"/>
        <v>0</v>
      </c>
      <c r="BC107" s="11">
        <f t="shared" si="75"/>
        <v>0</v>
      </c>
      <c r="BD107" s="10">
        <f t="shared" si="75"/>
        <v>0</v>
      </c>
      <c r="BE107" s="11">
        <f t="shared" si="75"/>
        <v>0</v>
      </c>
      <c r="BF107" s="10">
        <f t="shared" si="75"/>
        <v>0</v>
      </c>
      <c r="BG107" s="7">
        <f t="shared" si="75"/>
        <v>0</v>
      </c>
      <c r="BH107" s="11">
        <f t="shared" si="75"/>
        <v>0</v>
      </c>
      <c r="BI107" s="10">
        <f t="shared" si="75"/>
        <v>0</v>
      </c>
      <c r="BJ107" s="11">
        <f t="shared" si="75"/>
        <v>0</v>
      </c>
      <c r="BK107" s="10">
        <f t="shared" si="75"/>
        <v>0</v>
      </c>
      <c r="BL107" s="11">
        <f t="shared" si="75"/>
        <v>0</v>
      </c>
      <c r="BM107" s="10">
        <f t="shared" si="75"/>
        <v>0</v>
      </c>
      <c r="BN107" s="11">
        <f t="shared" si="75"/>
        <v>0</v>
      </c>
      <c r="BO107" s="10">
        <f t="shared" si="75"/>
        <v>0</v>
      </c>
      <c r="BP107" s="7">
        <f t="shared" si="75"/>
        <v>0</v>
      </c>
      <c r="BQ107" s="7">
        <f t="shared" si="75"/>
        <v>0</v>
      </c>
      <c r="BR107" s="11">
        <f t="shared" ref="BR107:CH107" si="76">SUM(BR106:BR106)</f>
        <v>0</v>
      </c>
      <c r="BS107" s="10">
        <f t="shared" si="76"/>
        <v>0</v>
      </c>
      <c r="BT107" s="11">
        <f t="shared" si="76"/>
        <v>0</v>
      </c>
      <c r="BU107" s="10">
        <f t="shared" si="76"/>
        <v>0</v>
      </c>
      <c r="BV107" s="11">
        <f t="shared" si="76"/>
        <v>0</v>
      </c>
      <c r="BW107" s="10">
        <f t="shared" si="76"/>
        <v>0</v>
      </c>
      <c r="BX107" s="7">
        <f t="shared" si="76"/>
        <v>0</v>
      </c>
      <c r="BY107" s="11">
        <f t="shared" si="76"/>
        <v>0</v>
      </c>
      <c r="BZ107" s="10">
        <f t="shared" si="76"/>
        <v>0</v>
      </c>
      <c r="CA107" s="11">
        <f t="shared" si="76"/>
        <v>0</v>
      </c>
      <c r="CB107" s="10">
        <f t="shared" si="76"/>
        <v>0</v>
      </c>
      <c r="CC107" s="11">
        <f t="shared" si="76"/>
        <v>0</v>
      </c>
      <c r="CD107" s="10">
        <f t="shared" si="76"/>
        <v>0</v>
      </c>
      <c r="CE107" s="11">
        <f t="shared" si="76"/>
        <v>0</v>
      </c>
      <c r="CF107" s="10">
        <f t="shared" si="76"/>
        <v>0</v>
      </c>
      <c r="CG107" s="7">
        <f t="shared" si="76"/>
        <v>0</v>
      </c>
      <c r="CH107" s="7">
        <f t="shared" si="76"/>
        <v>0</v>
      </c>
    </row>
    <row r="108" spans="1:86" ht="20.100000000000001" customHeight="1" x14ac:dyDescent="0.25">
      <c r="A108" s="6"/>
      <c r="B108" s="6"/>
      <c r="C108" s="6"/>
      <c r="D108" s="6"/>
      <c r="E108" s="8" t="s">
        <v>228</v>
      </c>
      <c r="F108" s="6">
        <f>F28+F48+F64+F104+F107</f>
        <v>4</v>
      </c>
      <c r="G108" s="6">
        <f>G28+G48+G64+G104+G107</f>
        <v>82</v>
      </c>
      <c r="H108" s="6">
        <f t="shared" ref="H108:O108" si="77">H28+H48+H64+H107</f>
        <v>1394</v>
      </c>
      <c r="I108" s="6">
        <f t="shared" si="77"/>
        <v>766</v>
      </c>
      <c r="J108" s="6">
        <f t="shared" si="77"/>
        <v>268</v>
      </c>
      <c r="K108" s="6">
        <f t="shared" si="77"/>
        <v>45</v>
      </c>
      <c r="L108" s="6">
        <f t="shared" si="77"/>
        <v>305</v>
      </c>
      <c r="M108" s="6">
        <f t="shared" si="77"/>
        <v>10</v>
      </c>
      <c r="N108" s="6">
        <f t="shared" si="77"/>
        <v>0</v>
      </c>
      <c r="O108" s="6">
        <f t="shared" si="77"/>
        <v>0</v>
      </c>
      <c r="P108" s="7">
        <f>P28+P48+P64+P104+P107</f>
        <v>120</v>
      </c>
      <c r="Q108" s="7">
        <f>Q28+Q48+Q64+Q104+Q107</f>
        <v>51.400000000000006</v>
      </c>
      <c r="R108" s="7">
        <f>R28+R48+R64+R104+R107</f>
        <v>60.106999999999999</v>
      </c>
      <c r="S108" s="11">
        <f t="shared" ref="S108:X108" si="78">S28+S48+S64+S107</f>
        <v>174</v>
      </c>
      <c r="T108" s="10">
        <f t="shared" si="78"/>
        <v>0</v>
      </c>
      <c r="U108" s="11">
        <f t="shared" si="78"/>
        <v>15</v>
      </c>
      <c r="V108" s="10">
        <f t="shared" si="78"/>
        <v>0</v>
      </c>
      <c r="W108" s="11">
        <f t="shared" si="78"/>
        <v>0</v>
      </c>
      <c r="X108" s="10">
        <f t="shared" si="78"/>
        <v>0</v>
      </c>
      <c r="Y108" s="7">
        <f>Y28+Y48+Y64+Y104+Y107</f>
        <v>14.5</v>
      </c>
      <c r="Z108" s="11">
        <f t="shared" ref="Z108:AG108" si="79">Z28+Z48+Z64+Z107</f>
        <v>143</v>
      </c>
      <c r="AA108" s="10">
        <f t="shared" si="79"/>
        <v>0</v>
      </c>
      <c r="AB108" s="11">
        <f t="shared" si="79"/>
        <v>0</v>
      </c>
      <c r="AC108" s="10">
        <f t="shared" si="79"/>
        <v>0</v>
      </c>
      <c r="AD108" s="11">
        <f t="shared" si="79"/>
        <v>0</v>
      </c>
      <c r="AE108" s="10">
        <f t="shared" si="79"/>
        <v>0</v>
      </c>
      <c r="AF108" s="11">
        <f t="shared" si="79"/>
        <v>0</v>
      </c>
      <c r="AG108" s="10">
        <f t="shared" si="79"/>
        <v>0</v>
      </c>
      <c r="AH108" s="7">
        <f>AH28+AH48+AH64+AH104+AH107</f>
        <v>15.5</v>
      </c>
      <c r="AI108" s="7">
        <f>AI28+AI48+AI64+AI104+AI107</f>
        <v>30</v>
      </c>
      <c r="AJ108" s="11">
        <f t="shared" ref="AJ108:AO108" si="80">AJ28+AJ48+AJ64+AJ107</f>
        <v>242</v>
      </c>
      <c r="AK108" s="10">
        <f t="shared" si="80"/>
        <v>0</v>
      </c>
      <c r="AL108" s="11">
        <f t="shared" si="80"/>
        <v>60</v>
      </c>
      <c r="AM108" s="10">
        <f t="shared" si="80"/>
        <v>0</v>
      </c>
      <c r="AN108" s="11">
        <f t="shared" si="80"/>
        <v>0</v>
      </c>
      <c r="AO108" s="10">
        <f t="shared" si="80"/>
        <v>0</v>
      </c>
      <c r="AP108" s="7">
        <f>AP28+AP48+AP64+AP104+AP107</f>
        <v>18.3</v>
      </c>
      <c r="AQ108" s="11">
        <f t="shared" ref="AQ108:AX108" si="81">AQ28+AQ48+AQ64+AQ107</f>
        <v>100</v>
      </c>
      <c r="AR108" s="10">
        <f t="shared" si="81"/>
        <v>0</v>
      </c>
      <c r="AS108" s="11">
        <f t="shared" si="81"/>
        <v>10</v>
      </c>
      <c r="AT108" s="10">
        <f t="shared" si="81"/>
        <v>0</v>
      </c>
      <c r="AU108" s="11">
        <f t="shared" si="81"/>
        <v>0</v>
      </c>
      <c r="AV108" s="10">
        <f t="shared" si="81"/>
        <v>0</v>
      </c>
      <c r="AW108" s="11">
        <f t="shared" si="81"/>
        <v>0</v>
      </c>
      <c r="AX108" s="10">
        <f t="shared" si="81"/>
        <v>0</v>
      </c>
      <c r="AY108" s="7">
        <f>AY28+AY48+AY64+AY104+AY107</f>
        <v>11.7</v>
      </c>
      <c r="AZ108" s="7">
        <f>AZ28+AZ48+AZ64+AZ104+AZ107</f>
        <v>30</v>
      </c>
      <c r="BA108" s="11">
        <f t="shared" ref="BA108:BF108" si="82">BA28+BA48+BA64+BA107</f>
        <v>250</v>
      </c>
      <c r="BB108" s="10">
        <f t="shared" si="82"/>
        <v>0</v>
      </c>
      <c r="BC108" s="11">
        <f t="shared" si="82"/>
        <v>148</v>
      </c>
      <c r="BD108" s="10">
        <f t="shared" si="82"/>
        <v>0</v>
      </c>
      <c r="BE108" s="11">
        <f t="shared" si="82"/>
        <v>15</v>
      </c>
      <c r="BF108" s="10">
        <f t="shared" si="82"/>
        <v>0</v>
      </c>
      <c r="BG108" s="7">
        <f>BG28+BG48+BG64+BG104+BG107</f>
        <v>25.8</v>
      </c>
      <c r="BH108" s="11">
        <f t="shared" ref="BH108:BO108" si="83">BH28+BH48+BH64+BH107</f>
        <v>62</v>
      </c>
      <c r="BI108" s="10">
        <f t="shared" si="83"/>
        <v>0</v>
      </c>
      <c r="BJ108" s="11">
        <f t="shared" si="83"/>
        <v>0</v>
      </c>
      <c r="BK108" s="10">
        <f t="shared" si="83"/>
        <v>0</v>
      </c>
      <c r="BL108" s="11">
        <f t="shared" si="83"/>
        <v>0</v>
      </c>
      <c r="BM108" s="10">
        <f t="shared" si="83"/>
        <v>0</v>
      </c>
      <c r="BN108" s="11">
        <f t="shared" si="83"/>
        <v>0</v>
      </c>
      <c r="BO108" s="10">
        <f t="shared" si="83"/>
        <v>0</v>
      </c>
      <c r="BP108" s="7">
        <f>BP28+BP48+BP64+BP104+BP107</f>
        <v>4.2</v>
      </c>
      <c r="BQ108" s="7">
        <f>BQ28+BQ48+BQ64+BQ104+BQ107</f>
        <v>30</v>
      </c>
      <c r="BR108" s="11">
        <f t="shared" ref="BR108:BW108" si="84">BR28+BR48+BR64+BR107</f>
        <v>100</v>
      </c>
      <c r="BS108" s="10">
        <f t="shared" si="84"/>
        <v>0</v>
      </c>
      <c r="BT108" s="11">
        <f t="shared" si="84"/>
        <v>45</v>
      </c>
      <c r="BU108" s="10">
        <f t="shared" si="84"/>
        <v>0</v>
      </c>
      <c r="BV108" s="11">
        <f t="shared" si="84"/>
        <v>30</v>
      </c>
      <c r="BW108" s="10">
        <f t="shared" si="84"/>
        <v>0</v>
      </c>
      <c r="BX108" s="7">
        <f>BX28+BX48+BX64+BX104+BX107</f>
        <v>10</v>
      </c>
      <c r="BY108" s="11">
        <f t="shared" ref="BY108:CF108" si="85">BY28+BY48+BY64+BY107</f>
        <v>0</v>
      </c>
      <c r="BZ108" s="10">
        <f t="shared" si="85"/>
        <v>0</v>
      </c>
      <c r="CA108" s="11">
        <f t="shared" si="85"/>
        <v>0</v>
      </c>
      <c r="CB108" s="10">
        <f t="shared" si="85"/>
        <v>0</v>
      </c>
      <c r="CC108" s="11">
        <f t="shared" si="85"/>
        <v>0</v>
      </c>
      <c r="CD108" s="10">
        <f t="shared" si="85"/>
        <v>0</v>
      </c>
      <c r="CE108" s="11">
        <f t="shared" si="85"/>
        <v>0</v>
      </c>
      <c r="CF108" s="10">
        <f t="shared" si="85"/>
        <v>0</v>
      </c>
      <c r="CG108" s="7">
        <f>CG28+CG48+CG64+CG104+CG107</f>
        <v>20</v>
      </c>
      <c r="CH108" s="7">
        <f>CH28+CH48+CH64+CH104+CH107</f>
        <v>30</v>
      </c>
    </row>
    <row r="110" spans="1:86" x14ac:dyDescent="0.25">
      <c r="D110" s="3" t="s">
        <v>22</v>
      </c>
      <c r="E110" s="3" t="s">
        <v>229</v>
      </c>
    </row>
    <row r="111" spans="1:86" x14ac:dyDescent="0.25">
      <c r="D111" s="3" t="s">
        <v>26</v>
      </c>
      <c r="E111" s="3" t="s">
        <v>230</v>
      </c>
    </row>
    <row r="112" spans="1:86" x14ac:dyDescent="0.25">
      <c r="D112" s="12" t="s">
        <v>32</v>
      </c>
      <c r="E112" s="12"/>
    </row>
    <row r="113" spans="4:29" x14ac:dyDescent="0.25">
      <c r="D113" s="3" t="s">
        <v>34</v>
      </c>
      <c r="E113" s="3" t="s">
        <v>231</v>
      </c>
    </row>
    <row r="114" spans="4:29" x14ac:dyDescent="0.25">
      <c r="D114" s="3" t="s">
        <v>35</v>
      </c>
      <c r="E114" s="3" t="s">
        <v>232</v>
      </c>
    </row>
    <row r="115" spans="4:29" x14ac:dyDescent="0.25">
      <c r="D115" s="3" t="s">
        <v>36</v>
      </c>
      <c r="E115" s="3" t="s">
        <v>233</v>
      </c>
    </row>
    <row r="116" spans="4:29" x14ac:dyDescent="0.25">
      <c r="D116" s="12" t="s">
        <v>33</v>
      </c>
      <c r="E116" s="12"/>
      <c r="M116" s="9"/>
      <c r="U116" s="9"/>
      <c r="AC116" s="9"/>
    </row>
    <row r="117" spans="4:29" x14ac:dyDescent="0.25">
      <c r="D117" s="3" t="s">
        <v>37</v>
      </c>
      <c r="E117" s="3" t="s">
        <v>234</v>
      </c>
    </row>
    <row r="118" spans="4:29" x14ac:dyDescent="0.25">
      <c r="D118" s="3" t="s">
        <v>38</v>
      </c>
      <c r="E118" s="3" t="s">
        <v>235</v>
      </c>
    </row>
    <row r="119" spans="4:29" x14ac:dyDescent="0.25">
      <c r="D119" s="3" t="s">
        <v>39</v>
      </c>
      <c r="E119" s="3" t="s">
        <v>236</v>
      </c>
    </row>
    <row r="120" spans="4:29" x14ac:dyDescent="0.25">
      <c r="D120" s="3" t="s">
        <v>40</v>
      </c>
      <c r="E120" s="3" t="s">
        <v>237</v>
      </c>
    </row>
  </sheetData>
  <mergeCells count="104">
    <mergeCell ref="A102:CH102"/>
    <mergeCell ref="A105:CH105"/>
    <mergeCell ref="D112:E112"/>
    <mergeCell ref="D116:E116"/>
    <mergeCell ref="C94:C97"/>
    <mergeCell ref="A94:A97"/>
    <mergeCell ref="B94:B97"/>
    <mergeCell ref="C98:C101"/>
    <mergeCell ref="A98:A101"/>
    <mergeCell ref="B98:B101"/>
    <mergeCell ref="C86:C89"/>
    <mergeCell ref="A86:A89"/>
    <mergeCell ref="B86:B89"/>
    <mergeCell ref="C90:C93"/>
    <mergeCell ref="A90:A93"/>
    <mergeCell ref="B90:B93"/>
    <mergeCell ref="C80:C82"/>
    <mergeCell ref="A80:A82"/>
    <mergeCell ref="B80:B82"/>
    <mergeCell ref="C83:C85"/>
    <mergeCell ref="A83:A85"/>
    <mergeCell ref="B83:B85"/>
    <mergeCell ref="C68:C73"/>
    <mergeCell ref="A68:A73"/>
    <mergeCell ref="B68:B73"/>
    <mergeCell ref="C74:C79"/>
    <mergeCell ref="A74:A79"/>
    <mergeCell ref="B74:B79"/>
    <mergeCell ref="A29:CH29"/>
    <mergeCell ref="A49:CH49"/>
    <mergeCell ref="A65:CH65"/>
    <mergeCell ref="C66:C67"/>
    <mergeCell ref="A66:A67"/>
    <mergeCell ref="B66:B67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5"/>
  <sheetViews>
    <sheetView tabSelected="1" workbookViewId="0">
      <selection activeCell="S9" sqref="S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77734375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77734375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77734375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777343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87</v>
      </c>
      <c r="AH8" t="s">
        <v>16</v>
      </c>
    </row>
    <row r="9" spans="1:86" x14ac:dyDescent="0.25">
      <c r="E9" t="s">
        <v>17</v>
      </c>
      <c r="F9" s="1" t="s">
        <v>383</v>
      </c>
      <c r="AH9" t="s">
        <v>385</v>
      </c>
    </row>
    <row r="11" spans="1:86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9"/>
      <c r="X14" s="19"/>
      <c r="Y14" s="17" t="s">
        <v>46</v>
      </c>
      <c r="Z14" s="19" t="s">
        <v>33</v>
      </c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9"/>
      <c r="AO14" s="19"/>
      <c r="AP14" s="17" t="s">
        <v>46</v>
      </c>
      <c r="AQ14" s="19" t="s">
        <v>33</v>
      </c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9"/>
      <c r="BF14" s="19"/>
      <c r="BG14" s="17" t="s">
        <v>46</v>
      </c>
      <c r="BH14" s="19" t="s">
        <v>33</v>
      </c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9"/>
      <c r="BW14" s="19"/>
      <c r="BX14" s="17" t="s">
        <v>46</v>
      </c>
      <c r="BY14" s="19" t="s">
        <v>33</v>
      </c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6" t="s">
        <v>36</v>
      </c>
      <c r="X15" s="16"/>
      <c r="Y15" s="17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6" t="s">
        <v>36</v>
      </c>
      <c r="AO15" s="16"/>
      <c r="AP15" s="17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6" t="s">
        <v>36</v>
      </c>
      <c r="BF15" s="16"/>
      <c r="BG15" s="17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6" t="s">
        <v>36</v>
      </c>
      <c r="BW15" s="16"/>
      <c r="BX15" s="17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/>
      <c r="CH16" s="15"/>
    </row>
    <row r="17" spans="1:86" x14ac:dyDescent="0.25">
      <c r="A17" s="6"/>
      <c r="B17" s="6"/>
      <c r="C17" s="6"/>
      <c r="D17" s="6" t="s">
        <v>382</v>
      </c>
      <c r="E17" s="3" t="s">
        <v>381</v>
      </c>
      <c r="F17" s="6">
        <f>COUNTIF(S17:CF17,"e")</f>
        <v>0</v>
      </c>
      <c r="G17" s="6">
        <f>COUNTIF(S17:CF17,"z")</f>
        <v>2</v>
      </c>
      <c r="H17" s="6">
        <f t="shared" ref="H17:H27" si="0">SUM(I17:O17)</f>
        <v>20</v>
      </c>
      <c r="I17" s="6">
        <f t="shared" ref="I17:I27" si="1">S17+AJ17+BA17+BR17</f>
        <v>10</v>
      </c>
      <c r="J17" s="6">
        <f t="shared" ref="J17:J27" si="2">U17+AL17+BC17+BT17</f>
        <v>10</v>
      </c>
      <c r="K17" s="6">
        <f t="shared" ref="K17:K27" si="3">W17+AN17+BE17+BV17</f>
        <v>0</v>
      </c>
      <c r="L17" s="6">
        <f t="shared" ref="L17:L27" si="4">Z17+AQ17+BH17+BY17</f>
        <v>0</v>
      </c>
      <c r="M17" s="6">
        <f t="shared" ref="M17:M27" si="5">AB17+AS17+BJ17+CA17</f>
        <v>0</v>
      </c>
      <c r="N17" s="6">
        <f t="shared" ref="N17:N27" si="6">AD17+AU17+BL17+CC17</f>
        <v>0</v>
      </c>
      <c r="O17" s="6">
        <f t="shared" ref="O17:O27" si="7">AF17+AW17+BN17+CE17</f>
        <v>0</v>
      </c>
      <c r="P17" s="7">
        <f t="shared" ref="P17:P27" si="8">AI17+AZ17+BQ17+CH17</f>
        <v>1</v>
      </c>
      <c r="Q17" s="7">
        <f t="shared" ref="Q17:Q27" si="9">AH17+AY17+BP17+CG17</f>
        <v>0</v>
      </c>
      <c r="R17" s="7">
        <v>0.8</v>
      </c>
      <c r="S17" s="11"/>
      <c r="T17" s="10"/>
      <c r="U17" s="11"/>
      <c r="V17" s="10"/>
      <c r="W17" s="11"/>
      <c r="X17" s="10"/>
      <c r="Y17" s="7"/>
      <c r="Z17" s="11"/>
      <c r="AA17" s="10"/>
      <c r="AB17" s="11"/>
      <c r="AC17" s="10"/>
      <c r="AD17" s="11"/>
      <c r="AE17" s="10"/>
      <c r="AF17" s="11"/>
      <c r="AG17" s="10"/>
      <c r="AH17" s="7"/>
      <c r="AI17" s="7">
        <f t="shared" ref="AI17:AI27" si="10">Y17+AH17</f>
        <v>0</v>
      </c>
      <c r="AJ17" s="11">
        <v>10</v>
      </c>
      <c r="AK17" s="10" t="s">
        <v>53</v>
      </c>
      <c r="AL17" s="11">
        <v>10</v>
      </c>
      <c r="AM17" s="10" t="s">
        <v>53</v>
      </c>
      <c r="AN17" s="11"/>
      <c r="AO17" s="10"/>
      <c r="AP17" s="7">
        <v>1</v>
      </c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7" si="11">AP17+AY17</f>
        <v>1</v>
      </c>
      <c r="BA17" s="11"/>
      <c r="BB17" s="10"/>
      <c r="BC17" s="11"/>
      <c r="BD17" s="10"/>
      <c r="BE17" s="11"/>
      <c r="BF17" s="10"/>
      <c r="BG17" s="7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7" si="12">BG17+BP17</f>
        <v>0</v>
      </c>
      <c r="BR17" s="11"/>
      <c r="BS17" s="10"/>
      <c r="BT17" s="11"/>
      <c r="BU17" s="10"/>
      <c r="BV17" s="11"/>
      <c r="BW17" s="10"/>
      <c r="BX17" s="7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7" si="13">BX17+CG17</f>
        <v>0</v>
      </c>
    </row>
    <row r="18" spans="1:86" x14ac:dyDescent="0.25">
      <c r="A18" s="6"/>
      <c r="B18" s="6"/>
      <c r="C18" s="6"/>
      <c r="D18" s="6" t="s">
        <v>54</v>
      </c>
      <c r="E18" s="3" t="s">
        <v>55</v>
      </c>
      <c r="F18" s="6">
        <f>COUNTIF(S18:CF18,"e")</f>
        <v>0</v>
      </c>
      <c r="G18" s="6">
        <f>COUNTIF(S18:CF18,"z")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1</v>
      </c>
      <c r="Q18" s="7">
        <f t="shared" si="9"/>
        <v>0</v>
      </c>
      <c r="R18" s="7">
        <v>0.4</v>
      </c>
      <c r="S18" s="11"/>
      <c r="T18" s="10"/>
      <c r="U18" s="11"/>
      <c r="V18" s="10"/>
      <c r="W18" s="11"/>
      <c r="X18" s="10"/>
      <c r="Y18" s="7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>
        <v>10</v>
      </c>
      <c r="AK18" s="10" t="s">
        <v>53</v>
      </c>
      <c r="AL18" s="11"/>
      <c r="AM18" s="10"/>
      <c r="AN18" s="11"/>
      <c r="AO18" s="10"/>
      <c r="AP18" s="7">
        <v>1</v>
      </c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1</v>
      </c>
      <c r="BA18" s="11"/>
      <c r="BB18" s="10"/>
      <c r="BC18" s="11"/>
      <c r="BD18" s="10"/>
      <c r="BE18" s="11"/>
      <c r="BF18" s="10"/>
      <c r="BG18" s="7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7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>
        <v>8</v>
      </c>
      <c r="B19" s="6">
        <v>1</v>
      </c>
      <c r="C19" s="6"/>
      <c r="D19" s="6"/>
      <c r="E19" s="3" t="s">
        <v>56</v>
      </c>
      <c r="F19" s="6">
        <f>$B$19*COUNTIF(S19:CF19,"e")</f>
        <v>0</v>
      </c>
      <c r="G19" s="6">
        <f>$B$19*COUNTIF(S19:CF19,"z")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30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3</v>
      </c>
      <c r="Q19" s="7">
        <f t="shared" si="9"/>
        <v>3</v>
      </c>
      <c r="R19" s="7">
        <f>$B$19*1.5</f>
        <v>1.5</v>
      </c>
      <c r="S19" s="11"/>
      <c r="T19" s="10"/>
      <c r="U19" s="11"/>
      <c r="V19" s="10"/>
      <c r="W19" s="11"/>
      <c r="X19" s="10"/>
      <c r="Y19" s="7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/>
      <c r="AK19" s="10"/>
      <c r="AL19" s="11"/>
      <c r="AM19" s="10"/>
      <c r="AN19" s="11"/>
      <c r="AO19" s="10"/>
      <c r="AP19" s="7"/>
      <c r="AQ19" s="11">
        <f>$B$19*30</f>
        <v>30</v>
      </c>
      <c r="AR19" s="10" t="s">
        <v>53</v>
      </c>
      <c r="AS19" s="11"/>
      <c r="AT19" s="10"/>
      <c r="AU19" s="11"/>
      <c r="AV19" s="10"/>
      <c r="AW19" s="11"/>
      <c r="AX19" s="10"/>
      <c r="AY19" s="7">
        <f>$B$19*3</f>
        <v>3</v>
      </c>
      <c r="AZ19" s="7">
        <f t="shared" si="11"/>
        <v>3</v>
      </c>
      <c r="BA19" s="11"/>
      <c r="BB19" s="10"/>
      <c r="BC19" s="11"/>
      <c r="BD19" s="10"/>
      <c r="BE19" s="11"/>
      <c r="BF19" s="10"/>
      <c r="BG19" s="7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7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57</v>
      </c>
      <c r="E20" s="3" t="s">
        <v>58</v>
      </c>
      <c r="F20" s="6">
        <f>COUNTIF(S20:CF20,"e")</f>
        <v>0</v>
      </c>
      <c r="G20" s="6">
        <f>COUNTIF(S20:CF20,"z")</f>
        <v>1</v>
      </c>
      <c r="H20" s="6">
        <f t="shared" si="0"/>
        <v>10</v>
      </c>
      <c r="I20" s="6">
        <f t="shared" si="1"/>
        <v>10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1</v>
      </c>
      <c r="Q20" s="7">
        <f t="shared" si="9"/>
        <v>0</v>
      </c>
      <c r="R20" s="7">
        <v>0.4</v>
      </c>
      <c r="S20" s="11">
        <v>10</v>
      </c>
      <c r="T20" s="10" t="s">
        <v>53</v>
      </c>
      <c r="U20" s="11"/>
      <c r="V20" s="10"/>
      <c r="W20" s="11"/>
      <c r="X20" s="10"/>
      <c r="Y20" s="7">
        <v>1</v>
      </c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1</v>
      </c>
      <c r="AJ20" s="11"/>
      <c r="AK20" s="10"/>
      <c r="AL20" s="11"/>
      <c r="AM20" s="10"/>
      <c r="AN20" s="11"/>
      <c r="AO20" s="10"/>
      <c r="AP20" s="7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7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7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3</v>
      </c>
      <c r="C21" s="6"/>
      <c r="D21" s="6"/>
      <c r="E21" s="3" t="s">
        <v>59</v>
      </c>
      <c r="F21" s="6">
        <f>$B$21*COUNTIF(S21:CF21,"e")</f>
        <v>0</v>
      </c>
      <c r="G21" s="6">
        <f>$B$21*COUNTIF(S21:CF21,"z")</f>
        <v>3</v>
      </c>
      <c r="H21" s="6">
        <f t="shared" si="0"/>
        <v>45</v>
      </c>
      <c r="I21" s="6">
        <f t="shared" si="1"/>
        <v>45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3</v>
      </c>
      <c r="Q21" s="7">
        <f t="shared" si="9"/>
        <v>0</v>
      </c>
      <c r="R21" s="7">
        <f>$B$21*0.6</f>
        <v>1.7999999999999998</v>
      </c>
      <c r="S21" s="11"/>
      <c r="T21" s="10"/>
      <c r="U21" s="11"/>
      <c r="V21" s="10"/>
      <c r="W21" s="11"/>
      <c r="X21" s="10"/>
      <c r="Y21" s="7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>
        <f>$B$21*15</f>
        <v>45</v>
      </c>
      <c r="AK21" s="10" t="s">
        <v>53</v>
      </c>
      <c r="AL21" s="11"/>
      <c r="AM21" s="10"/>
      <c r="AN21" s="11"/>
      <c r="AO21" s="10"/>
      <c r="AP21" s="7">
        <f>$B$21*1</f>
        <v>3</v>
      </c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3</v>
      </c>
      <c r="BA21" s="11"/>
      <c r="BB21" s="10"/>
      <c r="BC21" s="11"/>
      <c r="BD21" s="10"/>
      <c r="BE21" s="11"/>
      <c r="BF21" s="10"/>
      <c r="BG21" s="7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7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61</v>
      </c>
      <c r="E22" s="3" t="s">
        <v>62</v>
      </c>
      <c r="F22" s="6">
        <f t="shared" ref="F22:F27" si="14">COUNTIF(S22:CF22,"e")</f>
        <v>1</v>
      </c>
      <c r="G22" s="6">
        <f t="shared" ref="G22:G27" si="15">COUNTIF(S22:CF22,"z")</f>
        <v>2</v>
      </c>
      <c r="H22" s="6">
        <f t="shared" si="0"/>
        <v>50</v>
      </c>
      <c r="I22" s="6">
        <f t="shared" si="1"/>
        <v>20</v>
      </c>
      <c r="J22" s="6">
        <f t="shared" si="2"/>
        <v>15</v>
      </c>
      <c r="K22" s="6">
        <f t="shared" si="3"/>
        <v>0</v>
      </c>
      <c r="L22" s="6">
        <f t="shared" si="4"/>
        <v>15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1</v>
      </c>
      <c r="R22" s="7">
        <v>0.87</v>
      </c>
      <c r="S22" s="11"/>
      <c r="T22" s="10"/>
      <c r="U22" s="11"/>
      <c r="V22" s="10"/>
      <c r="W22" s="11"/>
      <c r="X22" s="10"/>
      <c r="Y22" s="7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v>20</v>
      </c>
      <c r="AK22" s="10" t="s">
        <v>60</v>
      </c>
      <c r="AL22" s="11">
        <v>15</v>
      </c>
      <c r="AM22" s="10" t="s">
        <v>53</v>
      </c>
      <c r="AN22" s="11"/>
      <c r="AO22" s="10"/>
      <c r="AP22" s="7">
        <v>2</v>
      </c>
      <c r="AQ22" s="11">
        <v>15</v>
      </c>
      <c r="AR22" s="10" t="s">
        <v>53</v>
      </c>
      <c r="AS22" s="11"/>
      <c r="AT22" s="10"/>
      <c r="AU22" s="11"/>
      <c r="AV22" s="10"/>
      <c r="AW22" s="11"/>
      <c r="AX22" s="10"/>
      <c r="AY22" s="7">
        <v>1</v>
      </c>
      <c r="AZ22" s="7">
        <f t="shared" si="11"/>
        <v>3</v>
      </c>
      <c r="BA22" s="11"/>
      <c r="BB22" s="10"/>
      <c r="BC22" s="11"/>
      <c r="BD22" s="10"/>
      <c r="BE22" s="11"/>
      <c r="BF22" s="10"/>
      <c r="BG22" s="7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7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63</v>
      </c>
      <c r="E23" s="3" t="s">
        <v>64</v>
      </c>
      <c r="F23" s="6">
        <f t="shared" si="14"/>
        <v>0</v>
      </c>
      <c r="G23" s="6">
        <f t="shared" si="15"/>
        <v>3</v>
      </c>
      <c r="H23" s="6">
        <f t="shared" si="0"/>
        <v>70</v>
      </c>
      <c r="I23" s="6">
        <f t="shared" si="1"/>
        <v>40</v>
      </c>
      <c r="J23" s="6">
        <f t="shared" si="2"/>
        <v>28</v>
      </c>
      <c r="K23" s="6">
        <f t="shared" si="3"/>
        <v>0</v>
      </c>
      <c r="L23" s="6">
        <f t="shared" si="4"/>
        <v>2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7">
        <f t="shared" si="8"/>
        <v>5</v>
      </c>
      <c r="Q23" s="7">
        <f t="shared" si="9"/>
        <v>0.2</v>
      </c>
      <c r="R23" s="7">
        <v>3.1669999999999998</v>
      </c>
      <c r="S23" s="11"/>
      <c r="T23" s="10"/>
      <c r="U23" s="11"/>
      <c r="V23" s="10"/>
      <c r="W23" s="11"/>
      <c r="X23" s="10"/>
      <c r="Y23" s="7"/>
      <c r="Z23" s="11"/>
      <c r="AA23" s="10"/>
      <c r="AB23" s="11"/>
      <c r="AC23" s="10"/>
      <c r="AD23" s="11"/>
      <c r="AE23" s="10"/>
      <c r="AF23" s="11"/>
      <c r="AG23" s="10"/>
      <c r="AH23" s="7"/>
      <c r="AI23" s="7">
        <f t="shared" si="10"/>
        <v>0</v>
      </c>
      <c r="AJ23" s="11"/>
      <c r="AK23" s="10"/>
      <c r="AL23" s="11"/>
      <c r="AM23" s="10"/>
      <c r="AN23" s="11"/>
      <c r="AO23" s="10"/>
      <c r="AP23" s="7"/>
      <c r="AQ23" s="11"/>
      <c r="AR23" s="10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>
        <v>40</v>
      </c>
      <c r="BB23" s="10" t="s">
        <v>53</v>
      </c>
      <c r="BC23" s="11">
        <v>28</v>
      </c>
      <c r="BD23" s="10" t="s">
        <v>53</v>
      </c>
      <c r="BE23" s="11"/>
      <c r="BF23" s="10"/>
      <c r="BG23" s="7">
        <v>4.8</v>
      </c>
      <c r="BH23" s="11">
        <v>2</v>
      </c>
      <c r="BI23" s="10" t="s">
        <v>53</v>
      </c>
      <c r="BJ23" s="11"/>
      <c r="BK23" s="10"/>
      <c r="BL23" s="11"/>
      <c r="BM23" s="10"/>
      <c r="BN23" s="11"/>
      <c r="BO23" s="10"/>
      <c r="BP23" s="7">
        <v>0.2</v>
      </c>
      <c r="BQ23" s="7">
        <f t="shared" si="12"/>
        <v>5</v>
      </c>
      <c r="BR23" s="11"/>
      <c r="BS23" s="10"/>
      <c r="BT23" s="11"/>
      <c r="BU23" s="10"/>
      <c r="BV23" s="11"/>
      <c r="BW23" s="10"/>
      <c r="BX23" s="7"/>
      <c r="BY23" s="11"/>
      <c r="BZ23" s="10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x14ac:dyDescent="0.25">
      <c r="A24" s="6"/>
      <c r="B24" s="6"/>
      <c r="C24" s="6"/>
      <c r="D24" s="6" t="s">
        <v>65</v>
      </c>
      <c r="E24" s="3" t="s">
        <v>66</v>
      </c>
      <c r="F24" s="6">
        <f t="shared" si="14"/>
        <v>0</v>
      </c>
      <c r="G24" s="6">
        <f t="shared" si="15"/>
        <v>2</v>
      </c>
      <c r="H24" s="6">
        <f t="shared" si="0"/>
        <v>45</v>
      </c>
      <c r="I24" s="6">
        <f t="shared" si="1"/>
        <v>0</v>
      </c>
      <c r="J24" s="6">
        <f t="shared" si="2"/>
        <v>0</v>
      </c>
      <c r="K24" s="6">
        <f t="shared" si="3"/>
        <v>45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7">
        <f t="shared" si="8"/>
        <v>3</v>
      </c>
      <c r="Q24" s="7">
        <f t="shared" si="9"/>
        <v>0</v>
      </c>
      <c r="R24" s="7">
        <v>1</v>
      </c>
      <c r="S24" s="11"/>
      <c r="T24" s="10"/>
      <c r="U24" s="11"/>
      <c r="V24" s="10"/>
      <c r="W24" s="11"/>
      <c r="X24" s="10"/>
      <c r="Y24" s="7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 t="shared" si="10"/>
        <v>0</v>
      </c>
      <c r="AJ24" s="11"/>
      <c r="AK24" s="10"/>
      <c r="AL24" s="11"/>
      <c r="AM24" s="10"/>
      <c r="AN24" s="11"/>
      <c r="AO24" s="10"/>
      <c r="AP24" s="7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 t="shared" si="11"/>
        <v>0</v>
      </c>
      <c r="BA24" s="11"/>
      <c r="BB24" s="10"/>
      <c r="BC24" s="11"/>
      <c r="BD24" s="10"/>
      <c r="BE24" s="11">
        <v>15</v>
      </c>
      <c r="BF24" s="10" t="s">
        <v>53</v>
      </c>
      <c r="BG24" s="7">
        <v>1</v>
      </c>
      <c r="BH24" s="11"/>
      <c r="BI24" s="10"/>
      <c r="BJ24" s="11"/>
      <c r="BK24" s="10"/>
      <c r="BL24" s="11"/>
      <c r="BM24" s="10"/>
      <c r="BN24" s="11"/>
      <c r="BO24" s="10"/>
      <c r="BP24" s="7"/>
      <c r="BQ24" s="7">
        <f t="shared" si="12"/>
        <v>1</v>
      </c>
      <c r="BR24" s="11"/>
      <c r="BS24" s="10"/>
      <c r="BT24" s="11"/>
      <c r="BU24" s="10"/>
      <c r="BV24" s="11">
        <v>30</v>
      </c>
      <c r="BW24" s="10" t="s">
        <v>53</v>
      </c>
      <c r="BX24" s="7">
        <v>2</v>
      </c>
      <c r="BY24" s="11"/>
      <c r="BZ24" s="10"/>
      <c r="CA24" s="11"/>
      <c r="CB24" s="10"/>
      <c r="CC24" s="11"/>
      <c r="CD24" s="10"/>
      <c r="CE24" s="11"/>
      <c r="CF24" s="10"/>
      <c r="CG24" s="7"/>
      <c r="CH24" s="7">
        <f t="shared" si="13"/>
        <v>2</v>
      </c>
    </row>
    <row r="25" spans="1:86" x14ac:dyDescent="0.25">
      <c r="A25" s="6"/>
      <c r="B25" s="6"/>
      <c r="C25" s="6"/>
      <c r="D25" s="6" t="s">
        <v>67</v>
      </c>
      <c r="E25" s="3" t="s">
        <v>68</v>
      </c>
      <c r="F25" s="6">
        <f t="shared" si="14"/>
        <v>0</v>
      </c>
      <c r="G25" s="6">
        <f t="shared" si="15"/>
        <v>1</v>
      </c>
      <c r="H25" s="6">
        <f t="shared" si="0"/>
        <v>20</v>
      </c>
      <c r="I25" s="6">
        <f t="shared" si="1"/>
        <v>20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7">
        <f t="shared" si="8"/>
        <v>1</v>
      </c>
      <c r="Q25" s="7">
        <f t="shared" si="9"/>
        <v>0</v>
      </c>
      <c r="R25" s="7">
        <v>0.7</v>
      </c>
      <c r="S25" s="11"/>
      <c r="T25" s="10"/>
      <c r="U25" s="11"/>
      <c r="V25" s="10"/>
      <c r="W25" s="11"/>
      <c r="X25" s="10"/>
      <c r="Y25" s="7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 t="shared" si="10"/>
        <v>0</v>
      </c>
      <c r="AJ25" s="11"/>
      <c r="AK25" s="10"/>
      <c r="AL25" s="11"/>
      <c r="AM25" s="10"/>
      <c r="AN25" s="11"/>
      <c r="AO25" s="10"/>
      <c r="AP25" s="7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 t="shared" si="11"/>
        <v>0</v>
      </c>
      <c r="BA25" s="11"/>
      <c r="BB25" s="10"/>
      <c r="BC25" s="11"/>
      <c r="BD25" s="10"/>
      <c r="BE25" s="11"/>
      <c r="BF25" s="10"/>
      <c r="BG25" s="7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 t="shared" si="12"/>
        <v>0</v>
      </c>
      <c r="BR25" s="11">
        <v>20</v>
      </c>
      <c r="BS25" s="10" t="s">
        <v>53</v>
      </c>
      <c r="BT25" s="11"/>
      <c r="BU25" s="10"/>
      <c r="BV25" s="11"/>
      <c r="BW25" s="10"/>
      <c r="BX25" s="7">
        <v>1</v>
      </c>
      <c r="BY25" s="11"/>
      <c r="BZ25" s="10"/>
      <c r="CA25" s="11"/>
      <c r="CB25" s="10"/>
      <c r="CC25" s="11"/>
      <c r="CD25" s="10"/>
      <c r="CE25" s="11"/>
      <c r="CF25" s="10"/>
      <c r="CG25" s="7"/>
      <c r="CH25" s="7">
        <f t="shared" si="13"/>
        <v>1</v>
      </c>
    </row>
    <row r="26" spans="1:86" x14ac:dyDescent="0.25">
      <c r="A26" s="6"/>
      <c r="B26" s="6"/>
      <c r="C26" s="6"/>
      <c r="D26" s="6" t="s">
        <v>69</v>
      </c>
      <c r="E26" s="3" t="s">
        <v>70</v>
      </c>
      <c r="F26" s="6">
        <f t="shared" si="14"/>
        <v>0</v>
      </c>
      <c r="G26" s="6">
        <f t="shared" si="15"/>
        <v>1</v>
      </c>
      <c r="H26" s="6">
        <f t="shared" si="0"/>
        <v>30</v>
      </c>
      <c r="I26" s="6">
        <f t="shared" si="1"/>
        <v>30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7">
        <f t="shared" si="8"/>
        <v>2</v>
      </c>
      <c r="Q26" s="7">
        <f t="shared" si="9"/>
        <v>0</v>
      </c>
      <c r="R26" s="7">
        <v>1.2</v>
      </c>
      <c r="S26" s="11"/>
      <c r="T26" s="10"/>
      <c r="U26" s="11"/>
      <c r="V26" s="10"/>
      <c r="W26" s="11"/>
      <c r="X26" s="10"/>
      <c r="Y26" s="7"/>
      <c r="Z26" s="11"/>
      <c r="AA26" s="10"/>
      <c r="AB26" s="11"/>
      <c r="AC26" s="10"/>
      <c r="AD26" s="11"/>
      <c r="AE26" s="10"/>
      <c r="AF26" s="11"/>
      <c r="AG26" s="10"/>
      <c r="AH26" s="7"/>
      <c r="AI26" s="7">
        <f t="shared" si="10"/>
        <v>0</v>
      </c>
      <c r="AJ26" s="11">
        <v>30</v>
      </c>
      <c r="AK26" s="10" t="s">
        <v>53</v>
      </c>
      <c r="AL26" s="11"/>
      <c r="AM26" s="10"/>
      <c r="AN26" s="11"/>
      <c r="AO26" s="10"/>
      <c r="AP26" s="7">
        <v>2</v>
      </c>
      <c r="AQ26" s="11"/>
      <c r="AR26" s="10"/>
      <c r="AS26" s="11"/>
      <c r="AT26" s="10"/>
      <c r="AU26" s="11"/>
      <c r="AV26" s="10"/>
      <c r="AW26" s="11"/>
      <c r="AX26" s="10"/>
      <c r="AY26" s="7"/>
      <c r="AZ26" s="7">
        <f t="shared" si="11"/>
        <v>2</v>
      </c>
      <c r="BA26" s="11"/>
      <c r="BB26" s="10"/>
      <c r="BC26" s="11"/>
      <c r="BD26" s="10"/>
      <c r="BE26" s="11"/>
      <c r="BF26" s="10"/>
      <c r="BG26" s="7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 t="shared" si="12"/>
        <v>0</v>
      </c>
      <c r="BR26" s="11"/>
      <c r="BS26" s="10"/>
      <c r="BT26" s="11"/>
      <c r="BU26" s="10"/>
      <c r="BV26" s="11"/>
      <c r="BW26" s="10"/>
      <c r="BX26" s="7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 t="shared" si="13"/>
        <v>0</v>
      </c>
    </row>
    <row r="27" spans="1:86" x14ac:dyDescent="0.25">
      <c r="A27" s="6"/>
      <c r="B27" s="6"/>
      <c r="C27" s="6"/>
      <c r="D27" s="6" t="s">
        <v>71</v>
      </c>
      <c r="E27" s="3" t="s">
        <v>72</v>
      </c>
      <c r="F27" s="6">
        <f t="shared" si="14"/>
        <v>0</v>
      </c>
      <c r="G27" s="6">
        <f t="shared" si="15"/>
        <v>1</v>
      </c>
      <c r="H27" s="6">
        <f t="shared" si="0"/>
        <v>30</v>
      </c>
      <c r="I27" s="6">
        <f t="shared" si="1"/>
        <v>30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7">
        <f t="shared" si="8"/>
        <v>2</v>
      </c>
      <c r="Q27" s="7">
        <f t="shared" si="9"/>
        <v>0</v>
      </c>
      <c r="R27" s="7">
        <v>1.1000000000000001</v>
      </c>
      <c r="S27" s="11"/>
      <c r="T27" s="10"/>
      <c r="U27" s="11"/>
      <c r="V27" s="10"/>
      <c r="W27" s="11"/>
      <c r="X27" s="10"/>
      <c r="Y27" s="7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 t="shared" si="10"/>
        <v>0</v>
      </c>
      <c r="AJ27" s="11"/>
      <c r="AK27" s="10"/>
      <c r="AL27" s="11"/>
      <c r="AM27" s="10"/>
      <c r="AN27" s="11"/>
      <c r="AO27" s="10"/>
      <c r="AP27" s="7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 t="shared" si="11"/>
        <v>0</v>
      </c>
      <c r="BA27" s="11"/>
      <c r="BB27" s="10"/>
      <c r="BC27" s="11"/>
      <c r="BD27" s="10"/>
      <c r="BE27" s="11"/>
      <c r="BF27" s="10"/>
      <c r="BG27" s="7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 t="shared" si="12"/>
        <v>0</v>
      </c>
      <c r="BR27" s="11">
        <v>30</v>
      </c>
      <c r="BS27" s="10" t="s">
        <v>53</v>
      </c>
      <c r="BT27" s="11"/>
      <c r="BU27" s="10"/>
      <c r="BV27" s="11"/>
      <c r="BW27" s="10"/>
      <c r="BX27" s="7">
        <v>2</v>
      </c>
      <c r="BY27" s="11"/>
      <c r="BZ27" s="10"/>
      <c r="CA27" s="11"/>
      <c r="CB27" s="10"/>
      <c r="CC27" s="11"/>
      <c r="CD27" s="10"/>
      <c r="CE27" s="11"/>
      <c r="CF27" s="10"/>
      <c r="CG27" s="7"/>
      <c r="CH27" s="7">
        <f t="shared" si="13"/>
        <v>2</v>
      </c>
    </row>
    <row r="28" spans="1:86" ht="16.05" customHeight="1" x14ac:dyDescent="0.25">
      <c r="A28" s="6"/>
      <c r="B28" s="6"/>
      <c r="C28" s="6"/>
      <c r="D28" s="6"/>
      <c r="E28" s="6" t="s">
        <v>73</v>
      </c>
      <c r="F28" s="6">
        <f t="shared" ref="F28:AK28" si="16">SUM(F17:F27)</f>
        <v>1</v>
      </c>
      <c r="G28" s="6">
        <f t="shared" si="16"/>
        <v>18</v>
      </c>
      <c r="H28" s="6">
        <f t="shared" si="16"/>
        <v>360</v>
      </c>
      <c r="I28" s="6">
        <f t="shared" si="16"/>
        <v>215</v>
      </c>
      <c r="J28" s="6">
        <f t="shared" si="16"/>
        <v>53</v>
      </c>
      <c r="K28" s="6">
        <f t="shared" si="16"/>
        <v>45</v>
      </c>
      <c r="L28" s="6">
        <f t="shared" si="16"/>
        <v>47</v>
      </c>
      <c r="M28" s="6">
        <f t="shared" si="16"/>
        <v>0</v>
      </c>
      <c r="N28" s="6">
        <f t="shared" si="16"/>
        <v>0</v>
      </c>
      <c r="O28" s="6">
        <f t="shared" si="16"/>
        <v>0</v>
      </c>
      <c r="P28" s="7">
        <f t="shared" si="16"/>
        <v>25</v>
      </c>
      <c r="Q28" s="7">
        <f t="shared" si="16"/>
        <v>4.2</v>
      </c>
      <c r="R28" s="7">
        <f t="shared" si="16"/>
        <v>12.936999999999999</v>
      </c>
      <c r="S28" s="11">
        <f t="shared" si="16"/>
        <v>10</v>
      </c>
      <c r="T28" s="10">
        <f t="shared" si="16"/>
        <v>0</v>
      </c>
      <c r="U28" s="11">
        <f t="shared" si="16"/>
        <v>0</v>
      </c>
      <c r="V28" s="10">
        <f t="shared" si="16"/>
        <v>0</v>
      </c>
      <c r="W28" s="11">
        <f t="shared" si="16"/>
        <v>0</v>
      </c>
      <c r="X28" s="10">
        <f t="shared" si="16"/>
        <v>0</v>
      </c>
      <c r="Y28" s="7">
        <f t="shared" si="16"/>
        <v>1</v>
      </c>
      <c r="Z28" s="11">
        <f t="shared" si="16"/>
        <v>0</v>
      </c>
      <c r="AA28" s="10">
        <f t="shared" si="16"/>
        <v>0</v>
      </c>
      <c r="AB28" s="11">
        <f t="shared" si="16"/>
        <v>0</v>
      </c>
      <c r="AC28" s="10">
        <f t="shared" si="16"/>
        <v>0</v>
      </c>
      <c r="AD28" s="11">
        <f t="shared" si="16"/>
        <v>0</v>
      </c>
      <c r="AE28" s="10">
        <f t="shared" si="16"/>
        <v>0</v>
      </c>
      <c r="AF28" s="11">
        <f t="shared" si="16"/>
        <v>0</v>
      </c>
      <c r="AG28" s="10">
        <f t="shared" si="16"/>
        <v>0</v>
      </c>
      <c r="AH28" s="7">
        <f t="shared" si="16"/>
        <v>0</v>
      </c>
      <c r="AI28" s="7">
        <f t="shared" si="16"/>
        <v>1</v>
      </c>
      <c r="AJ28" s="11">
        <f t="shared" si="16"/>
        <v>115</v>
      </c>
      <c r="AK28" s="10">
        <f t="shared" si="16"/>
        <v>0</v>
      </c>
      <c r="AL28" s="11">
        <f t="shared" ref="AL28:BQ28" si="17">SUM(AL17:AL27)</f>
        <v>25</v>
      </c>
      <c r="AM28" s="10">
        <f t="shared" si="17"/>
        <v>0</v>
      </c>
      <c r="AN28" s="11">
        <f t="shared" si="17"/>
        <v>0</v>
      </c>
      <c r="AO28" s="10">
        <f t="shared" si="17"/>
        <v>0</v>
      </c>
      <c r="AP28" s="7">
        <f t="shared" si="17"/>
        <v>9</v>
      </c>
      <c r="AQ28" s="11">
        <f t="shared" si="17"/>
        <v>45</v>
      </c>
      <c r="AR28" s="10">
        <f t="shared" si="17"/>
        <v>0</v>
      </c>
      <c r="AS28" s="11">
        <f t="shared" si="17"/>
        <v>0</v>
      </c>
      <c r="AT28" s="10">
        <f t="shared" si="17"/>
        <v>0</v>
      </c>
      <c r="AU28" s="11">
        <f t="shared" si="17"/>
        <v>0</v>
      </c>
      <c r="AV28" s="10">
        <f t="shared" si="17"/>
        <v>0</v>
      </c>
      <c r="AW28" s="11">
        <f t="shared" si="17"/>
        <v>0</v>
      </c>
      <c r="AX28" s="10">
        <f t="shared" si="17"/>
        <v>0</v>
      </c>
      <c r="AY28" s="7">
        <f t="shared" si="17"/>
        <v>4</v>
      </c>
      <c r="AZ28" s="7">
        <f t="shared" si="17"/>
        <v>13</v>
      </c>
      <c r="BA28" s="11">
        <f t="shared" si="17"/>
        <v>40</v>
      </c>
      <c r="BB28" s="10">
        <f t="shared" si="17"/>
        <v>0</v>
      </c>
      <c r="BC28" s="11">
        <f t="shared" si="17"/>
        <v>28</v>
      </c>
      <c r="BD28" s="10">
        <f t="shared" si="17"/>
        <v>0</v>
      </c>
      <c r="BE28" s="11">
        <f t="shared" si="17"/>
        <v>15</v>
      </c>
      <c r="BF28" s="10">
        <f t="shared" si="17"/>
        <v>0</v>
      </c>
      <c r="BG28" s="7">
        <f t="shared" si="17"/>
        <v>5.8</v>
      </c>
      <c r="BH28" s="11">
        <f t="shared" si="17"/>
        <v>2</v>
      </c>
      <c r="BI28" s="10">
        <f t="shared" si="17"/>
        <v>0</v>
      </c>
      <c r="BJ28" s="11">
        <f t="shared" si="17"/>
        <v>0</v>
      </c>
      <c r="BK28" s="10">
        <f t="shared" si="17"/>
        <v>0</v>
      </c>
      <c r="BL28" s="11">
        <f t="shared" si="17"/>
        <v>0</v>
      </c>
      <c r="BM28" s="10">
        <f t="shared" si="17"/>
        <v>0</v>
      </c>
      <c r="BN28" s="11">
        <f t="shared" si="17"/>
        <v>0</v>
      </c>
      <c r="BO28" s="10">
        <f t="shared" si="17"/>
        <v>0</v>
      </c>
      <c r="BP28" s="7">
        <f t="shared" si="17"/>
        <v>0.2</v>
      </c>
      <c r="BQ28" s="7">
        <f t="shared" si="17"/>
        <v>6</v>
      </c>
      <c r="BR28" s="11">
        <f t="shared" ref="BR28:CH28" si="18">SUM(BR17:BR27)</f>
        <v>50</v>
      </c>
      <c r="BS28" s="10">
        <f t="shared" si="18"/>
        <v>0</v>
      </c>
      <c r="BT28" s="11">
        <f t="shared" si="18"/>
        <v>0</v>
      </c>
      <c r="BU28" s="10">
        <f t="shared" si="18"/>
        <v>0</v>
      </c>
      <c r="BV28" s="11">
        <f t="shared" si="18"/>
        <v>30</v>
      </c>
      <c r="BW28" s="10">
        <f t="shared" si="18"/>
        <v>0</v>
      </c>
      <c r="BX28" s="7">
        <f t="shared" si="18"/>
        <v>5</v>
      </c>
      <c r="BY28" s="11">
        <f t="shared" si="18"/>
        <v>0</v>
      </c>
      <c r="BZ28" s="10">
        <f t="shared" si="18"/>
        <v>0</v>
      </c>
      <c r="CA28" s="11">
        <f t="shared" si="18"/>
        <v>0</v>
      </c>
      <c r="CB28" s="10">
        <f t="shared" si="18"/>
        <v>0</v>
      </c>
      <c r="CC28" s="11">
        <f t="shared" si="18"/>
        <v>0</v>
      </c>
      <c r="CD28" s="10">
        <f t="shared" si="18"/>
        <v>0</v>
      </c>
      <c r="CE28" s="11">
        <f t="shared" si="18"/>
        <v>0</v>
      </c>
      <c r="CF28" s="10">
        <f t="shared" si="18"/>
        <v>0</v>
      </c>
      <c r="CG28" s="7">
        <f t="shared" si="18"/>
        <v>0</v>
      </c>
      <c r="CH28" s="7">
        <f t="shared" si="18"/>
        <v>5</v>
      </c>
    </row>
    <row r="29" spans="1:86" ht="20.100000000000001" customHeight="1" x14ac:dyDescent="0.25">
      <c r="A29" s="14" t="s">
        <v>74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4"/>
      <c r="CH29" s="15"/>
    </row>
    <row r="30" spans="1:86" x14ac:dyDescent="0.25">
      <c r="A30" s="6"/>
      <c r="B30" s="6"/>
      <c r="C30" s="6"/>
      <c r="D30" s="6" t="s">
        <v>380</v>
      </c>
      <c r="E30" s="3" t="s">
        <v>379</v>
      </c>
      <c r="F30" s="6">
        <f t="shared" ref="F30:F47" si="19">COUNTIF(S30:CF30,"e")</f>
        <v>0</v>
      </c>
      <c r="G30" s="6">
        <f t="shared" ref="G30:G47" si="20">COUNTIF(S30:CF30,"z")</f>
        <v>2</v>
      </c>
      <c r="H30" s="6">
        <f t="shared" ref="H30:H47" si="21">SUM(I30:O30)</f>
        <v>30</v>
      </c>
      <c r="I30" s="6">
        <f t="shared" ref="I30:I47" si="22">S30+AJ30+BA30+BR30</f>
        <v>15</v>
      </c>
      <c r="J30" s="6">
        <f t="shared" ref="J30:J47" si="23">U30+AL30+BC30+BT30</f>
        <v>0</v>
      </c>
      <c r="K30" s="6">
        <f t="shared" ref="K30:K47" si="24">W30+AN30+BE30+BV30</f>
        <v>0</v>
      </c>
      <c r="L30" s="6">
        <f t="shared" ref="L30:L47" si="25">Z30+AQ30+BH30+BY30</f>
        <v>15</v>
      </c>
      <c r="M30" s="6">
        <f t="shared" ref="M30:M47" si="26">AB30+AS30+BJ30+CA30</f>
        <v>0</v>
      </c>
      <c r="N30" s="6">
        <f t="shared" ref="N30:N47" si="27">AD30+AU30+BL30+CC30</f>
        <v>0</v>
      </c>
      <c r="O30" s="6">
        <f t="shared" ref="O30:O47" si="28">AF30+AW30+BN30+CE30</f>
        <v>0</v>
      </c>
      <c r="P30" s="7">
        <f t="shared" ref="P30:P47" si="29">AI30+AZ30+BQ30+CH30</f>
        <v>3</v>
      </c>
      <c r="Q30" s="7">
        <f t="shared" ref="Q30:Q47" si="30">AH30+AY30+BP30+CG30</f>
        <v>2</v>
      </c>
      <c r="R30" s="7">
        <v>1.67</v>
      </c>
      <c r="S30" s="11">
        <v>15</v>
      </c>
      <c r="T30" s="10" t="s">
        <v>53</v>
      </c>
      <c r="U30" s="11"/>
      <c r="V30" s="10"/>
      <c r="W30" s="11"/>
      <c r="X30" s="10"/>
      <c r="Y30" s="7">
        <v>1</v>
      </c>
      <c r="Z30" s="11">
        <v>15</v>
      </c>
      <c r="AA30" s="10" t="s">
        <v>53</v>
      </c>
      <c r="AB30" s="11"/>
      <c r="AC30" s="10"/>
      <c r="AD30" s="11"/>
      <c r="AE30" s="10"/>
      <c r="AF30" s="11"/>
      <c r="AG30" s="10"/>
      <c r="AH30" s="7">
        <v>2</v>
      </c>
      <c r="AI30" s="7">
        <f t="shared" ref="AI30:AI47" si="31">Y30+AH30</f>
        <v>3</v>
      </c>
      <c r="AJ30" s="11"/>
      <c r="AK30" s="10"/>
      <c r="AL30" s="11"/>
      <c r="AM30" s="10"/>
      <c r="AN30" s="11"/>
      <c r="AO30" s="10"/>
      <c r="AP30" s="7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 t="shared" ref="AZ30:AZ47" si="32">AP30+AY30</f>
        <v>0</v>
      </c>
      <c r="BA30" s="11"/>
      <c r="BB30" s="10"/>
      <c r="BC30" s="11"/>
      <c r="BD30" s="10"/>
      <c r="BE30" s="11"/>
      <c r="BF30" s="10"/>
      <c r="BG30" s="7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ref="BQ30:BQ47" si="33">BG30+BP30</f>
        <v>0</v>
      </c>
      <c r="BR30" s="11"/>
      <c r="BS30" s="10"/>
      <c r="BT30" s="11"/>
      <c r="BU30" s="10"/>
      <c r="BV30" s="11"/>
      <c r="BW30" s="10"/>
      <c r="BX30" s="7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ref="CH30:CH47" si="34">BX30+CG30</f>
        <v>0</v>
      </c>
    </row>
    <row r="31" spans="1:86" x14ac:dyDescent="0.25">
      <c r="A31" s="6"/>
      <c r="B31" s="6"/>
      <c r="C31" s="6"/>
      <c r="D31" s="6" t="s">
        <v>378</v>
      </c>
      <c r="E31" s="3" t="s">
        <v>377</v>
      </c>
      <c r="F31" s="6">
        <f t="shared" si="19"/>
        <v>0</v>
      </c>
      <c r="G31" s="6">
        <f t="shared" si="20"/>
        <v>2</v>
      </c>
      <c r="H31" s="6">
        <f t="shared" si="21"/>
        <v>20</v>
      </c>
      <c r="I31" s="6">
        <f t="shared" si="22"/>
        <v>10</v>
      </c>
      <c r="J31" s="6">
        <f t="shared" si="23"/>
        <v>0</v>
      </c>
      <c r="K31" s="6">
        <f t="shared" si="24"/>
        <v>0</v>
      </c>
      <c r="L31" s="6">
        <f t="shared" si="25"/>
        <v>10</v>
      </c>
      <c r="M31" s="6">
        <f t="shared" si="26"/>
        <v>0</v>
      </c>
      <c r="N31" s="6">
        <f t="shared" si="27"/>
        <v>0</v>
      </c>
      <c r="O31" s="6">
        <f t="shared" si="28"/>
        <v>0</v>
      </c>
      <c r="P31" s="7">
        <f t="shared" si="29"/>
        <v>2</v>
      </c>
      <c r="Q31" s="7">
        <f t="shared" si="30"/>
        <v>1</v>
      </c>
      <c r="R31" s="7">
        <v>0.9</v>
      </c>
      <c r="S31" s="11">
        <v>10</v>
      </c>
      <c r="T31" s="10" t="s">
        <v>53</v>
      </c>
      <c r="U31" s="11"/>
      <c r="V31" s="10"/>
      <c r="W31" s="11"/>
      <c r="X31" s="10"/>
      <c r="Y31" s="7">
        <v>1</v>
      </c>
      <c r="Z31" s="11">
        <v>10</v>
      </c>
      <c r="AA31" s="10" t="s">
        <v>53</v>
      </c>
      <c r="AB31" s="11"/>
      <c r="AC31" s="10"/>
      <c r="AD31" s="11"/>
      <c r="AE31" s="10"/>
      <c r="AF31" s="11"/>
      <c r="AG31" s="10"/>
      <c r="AH31" s="7">
        <v>1</v>
      </c>
      <c r="AI31" s="7">
        <f t="shared" si="31"/>
        <v>2</v>
      </c>
      <c r="AJ31" s="11"/>
      <c r="AK31" s="10"/>
      <c r="AL31" s="11"/>
      <c r="AM31" s="10"/>
      <c r="AN31" s="11"/>
      <c r="AO31" s="10"/>
      <c r="AP31" s="7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32"/>
        <v>0</v>
      </c>
      <c r="BA31" s="11"/>
      <c r="BB31" s="10"/>
      <c r="BC31" s="11"/>
      <c r="BD31" s="10"/>
      <c r="BE31" s="11"/>
      <c r="BF31" s="10"/>
      <c r="BG31" s="7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33"/>
        <v>0</v>
      </c>
      <c r="BR31" s="11"/>
      <c r="BS31" s="10"/>
      <c r="BT31" s="11"/>
      <c r="BU31" s="10"/>
      <c r="BV31" s="11"/>
      <c r="BW31" s="10"/>
      <c r="BX31" s="7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34"/>
        <v>0</v>
      </c>
    </row>
    <row r="32" spans="1:86" x14ac:dyDescent="0.25">
      <c r="A32" s="6"/>
      <c r="B32" s="6"/>
      <c r="C32" s="6"/>
      <c r="D32" s="6" t="s">
        <v>376</v>
      </c>
      <c r="E32" s="3" t="s">
        <v>375</v>
      </c>
      <c r="F32" s="6">
        <f t="shared" si="19"/>
        <v>0</v>
      </c>
      <c r="G32" s="6">
        <f t="shared" si="20"/>
        <v>2</v>
      </c>
      <c r="H32" s="6">
        <f t="shared" si="21"/>
        <v>20</v>
      </c>
      <c r="I32" s="6">
        <f t="shared" si="22"/>
        <v>10</v>
      </c>
      <c r="J32" s="6">
        <f t="shared" si="23"/>
        <v>0</v>
      </c>
      <c r="K32" s="6">
        <f t="shared" si="24"/>
        <v>0</v>
      </c>
      <c r="L32" s="6">
        <f t="shared" si="25"/>
        <v>10</v>
      </c>
      <c r="M32" s="6">
        <f t="shared" si="26"/>
        <v>0</v>
      </c>
      <c r="N32" s="6">
        <f t="shared" si="27"/>
        <v>0</v>
      </c>
      <c r="O32" s="6">
        <f t="shared" si="28"/>
        <v>0</v>
      </c>
      <c r="P32" s="7">
        <f t="shared" si="29"/>
        <v>2</v>
      </c>
      <c r="Q32" s="7">
        <f t="shared" si="30"/>
        <v>1</v>
      </c>
      <c r="R32" s="7">
        <v>1.1000000000000001</v>
      </c>
      <c r="S32" s="11">
        <v>10</v>
      </c>
      <c r="T32" s="10" t="s">
        <v>53</v>
      </c>
      <c r="U32" s="11"/>
      <c r="V32" s="10"/>
      <c r="W32" s="11"/>
      <c r="X32" s="10"/>
      <c r="Y32" s="7">
        <v>1</v>
      </c>
      <c r="Z32" s="11">
        <v>10</v>
      </c>
      <c r="AA32" s="10" t="s">
        <v>53</v>
      </c>
      <c r="AB32" s="11"/>
      <c r="AC32" s="10"/>
      <c r="AD32" s="11"/>
      <c r="AE32" s="10"/>
      <c r="AF32" s="11"/>
      <c r="AG32" s="10"/>
      <c r="AH32" s="7">
        <v>1</v>
      </c>
      <c r="AI32" s="7">
        <f t="shared" si="31"/>
        <v>2</v>
      </c>
      <c r="AJ32" s="11"/>
      <c r="AK32" s="10"/>
      <c r="AL32" s="11"/>
      <c r="AM32" s="10"/>
      <c r="AN32" s="11"/>
      <c r="AO32" s="10"/>
      <c r="AP32" s="7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2"/>
        <v>0</v>
      </c>
      <c r="BA32" s="11"/>
      <c r="BB32" s="10"/>
      <c r="BC32" s="11"/>
      <c r="BD32" s="10"/>
      <c r="BE32" s="11"/>
      <c r="BF32" s="10"/>
      <c r="BG32" s="7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3"/>
        <v>0</v>
      </c>
      <c r="BR32" s="11"/>
      <c r="BS32" s="10"/>
      <c r="BT32" s="11"/>
      <c r="BU32" s="10"/>
      <c r="BV32" s="11"/>
      <c r="BW32" s="10"/>
      <c r="BX32" s="7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4"/>
        <v>0</v>
      </c>
    </row>
    <row r="33" spans="1:86" x14ac:dyDescent="0.25">
      <c r="A33" s="6"/>
      <c r="B33" s="6"/>
      <c r="C33" s="6"/>
      <c r="D33" s="6" t="s">
        <v>374</v>
      </c>
      <c r="E33" s="3" t="s">
        <v>373</v>
      </c>
      <c r="F33" s="6">
        <f t="shared" si="19"/>
        <v>0</v>
      </c>
      <c r="G33" s="6">
        <f t="shared" si="20"/>
        <v>2</v>
      </c>
      <c r="H33" s="6">
        <f t="shared" si="21"/>
        <v>20</v>
      </c>
      <c r="I33" s="6">
        <f t="shared" si="22"/>
        <v>10</v>
      </c>
      <c r="J33" s="6">
        <f t="shared" si="23"/>
        <v>0</v>
      </c>
      <c r="K33" s="6">
        <f t="shared" si="24"/>
        <v>0</v>
      </c>
      <c r="L33" s="6">
        <f t="shared" si="25"/>
        <v>10</v>
      </c>
      <c r="M33" s="6">
        <f t="shared" si="26"/>
        <v>0</v>
      </c>
      <c r="N33" s="6">
        <f t="shared" si="27"/>
        <v>0</v>
      </c>
      <c r="O33" s="6">
        <f t="shared" si="28"/>
        <v>0</v>
      </c>
      <c r="P33" s="7">
        <f t="shared" si="29"/>
        <v>2</v>
      </c>
      <c r="Q33" s="7">
        <f t="shared" si="30"/>
        <v>1</v>
      </c>
      <c r="R33" s="7">
        <v>1.03</v>
      </c>
      <c r="S33" s="11">
        <v>10</v>
      </c>
      <c r="T33" s="10" t="s">
        <v>53</v>
      </c>
      <c r="U33" s="11"/>
      <c r="V33" s="10"/>
      <c r="W33" s="11"/>
      <c r="X33" s="10"/>
      <c r="Y33" s="7">
        <v>1</v>
      </c>
      <c r="Z33" s="11">
        <v>10</v>
      </c>
      <c r="AA33" s="10" t="s">
        <v>53</v>
      </c>
      <c r="AB33" s="11"/>
      <c r="AC33" s="10"/>
      <c r="AD33" s="11"/>
      <c r="AE33" s="10"/>
      <c r="AF33" s="11"/>
      <c r="AG33" s="10"/>
      <c r="AH33" s="7">
        <v>1</v>
      </c>
      <c r="AI33" s="7">
        <f t="shared" si="31"/>
        <v>2</v>
      </c>
      <c r="AJ33" s="11"/>
      <c r="AK33" s="10"/>
      <c r="AL33" s="11"/>
      <c r="AM33" s="10"/>
      <c r="AN33" s="11"/>
      <c r="AO33" s="10"/>
      <c r="AP33" s="7"/>
      <c r="AQ33" s="11"/>
      <c r="AR33" s="10"/>
      <c r="AS33" s="11"/>
      <c r="AT33" s="10"/>
      <c r="AU33" s="11"/>
      <c r="AV33" s="10"/>
      <c r="AW33" s="11"/>
      <c r="AX33" s="10"/>
      <c r="AY33" s="7"/>
      <c r="AZ33" s="7">
        <f t="shared" si="32"/>
        <v>0</v>
      </c>
      <c r="BA33" s="11"/>
      <c r="BB33" s="10"/>
      <c r="BC33" s="11"/>
      <c r="BD33" s="10"/>
      <c r="BE33" s="11"/>
      <c r="BF33" s="10"/>
      <c r="BG33" s="7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3"/>
        <v>0</v>
      </c>
      <c r="BR33" s="11"/>
      <c r="BS33" s="10"/>
      <c r="BT33" s="11"/>
      <c r="BU33" s="10"/>
      <c r="BV33" s="11"/>
      <c r="BW33" s="10"/>
      <c r="BX33" s="7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4"/>
        <v>0</v>
      </c>
    </row>
    <row r="34" spans="1:86" x14ac:dyDescent="0.25">
      <c r="A34" s="6"/>
      <c r="B34" s="6"/>
      <c r="C34" s="6"/>
      <c r="D34" s="6" t="s">
        <v>372</v>
      </c>
      <c r="E34" s="3" t="s">
        <v>371</v>
      </c>
      <c r="F34" s="6">
        <f t="shared" si="19"/>
        <v>0</v>
      </c>
      <c r="G34" s="6">
        <f t="shared" si="20"/>
        <v>2</v>
      </c>
      <c r="H34" s="6">
        <f t="shared" si="21"/>
        <v>20</v>
      </c>
      <c r="I34" s="6">
        <f t="shared" si="22"/>
        <v>10</v>
      </c>
      <c r="J34" s="6">
        <f t="shared" si="23"/>
        <v>0</v>
      </c>
      <c r="K34" s="6">
        <f t="shared" si="24"/>
        <v>0</v>
      </c>
      <c r="L34" s="6">
        <f t="shared" si="25"/>
        <v>10</v>
      </c>
      <c r="M34" s="6">
        <f t="shared" si="26"/>
        <v>0</v>
      </c>
      <c r="N34" s="6">
        <f t="shared" si="27"/>
        <v>0</v>
      </c>
      <c r="O34" s="6">
        <f t="shared" si="28"/>
        <v>0</v>
      </c>
      <c r="P34" s="7">
        <f t="shared" si="29"/>
        <v>2</v>
      </c>
      <c r="Q34" s="7">
        <f t="shared" si="30"/>
        <v>1</v>
      </c>
      <c r="R34" s="7">
        <v>1.17</v>
      </c>
      <c r="S34" s="11">
        <v>10</v>
      </c>
      <c r="T34" s="10" t="s">
        <v>53</v>
      </c>
      <c r="U34" s="11"/>
      <c r="V34" s="10"/>
      <c r="W34" s="11"/>
      <c r="X34" s="10"/>
      <c r="Y34" s="7">
        <v>1</v>
      </c>
      <c r="Z34" s="11">
        <v>10</v>
      </c>
      <c r="AA34" s="10" t="s">
        <v>53</v>
      </c>
      <c r="AB34" s="11"/>
      <c r="AC34" s="10"/>
      <c r="AD34" s="11"/>
      <c r="AE34" s="10"/>
      <c r="AF34" s="11"/>
      <c r="AG34" s="10"/>
      <c r="AH34" s="7">
        <v>1</v>
      </c>
      <c r="AI34" s="7">
        <f t="shared" si="31"/>
        <v>2</v>
      </c>
      <c r="AJ34" s="11"/>
      <c r="AK34" s="10"/>
      <c r="AL34" s="11"/>
      <c r="AM34" s="10"/>
      <c r="AN34" s="11"/>
      <c r="AO34" s="10"/>
      <c r="AP34" s="7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2"/>
        <v>0</v>
      </c>
      <c r="BA34" s="11"/>
      <c r="BB34" s="10"/>
      <c r="BC34" s="11"/>
      <c r="BD34" s="10"/>
      <c r="BE34" s="11"/>
      <c r="BF34" s="10"/>
      <c r="BG34" s="7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3"/>
        <v>0</v>
      </c>
      <c r="BR34" s="11"/>
      <c r="BS34" s="10"/>
      <c r="BT34" s="11"/>
      <c r="BU34" s="10"/>
      <c r="BV34" s="11"/>
      <c r="BW34" s="10"/>
      <c r="BX34" s="7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4"/>
        <v>0</v>
      </c>
    </row>
    <row r="35" spans="1:86" x14ac:dyDescent="0.25">
      <c r="A35" s="6"/>
      <c r="B35" s="6"/>
      <c r="C35" s="6"/>
      <c r="D35" s="6" t="s">
        <v>370</v>
      </c>
      <c r="E35" s="3" t="s">
        <v>369</v>
      </c>
      <c r="F35" s="6">
        <f t="shared" si="19"/>
        <v>0</v>
      </c>
      <c r="G35" s="6">
        <f t="shared" si="20"/>
        <v>2</v>
      </c>
      <c r="H35" s="6">
        <f t="shared" si="21"/>
        <v>30</v>
      </c>
      <c r="I35" s="6">
        <f t="shared" si="22"/>
        <v>15</v>
      </c>
      <c r="J35" s="6">
        <f t="shared" si="23"/>
        <v>0</v>
      </c>
      <c r="K35" s="6">
        <f t="shared" si="24"/>
        <v>0</v>
      </c>
      <c r="L35" s="6">
        <f t="shared" si="25"/>
        <v>15</v>
      </c>
      <c r="M35" s="6">
        <f t="shared" si="26"/>
        <v>0</v>
      </c>
      <c r="N35" s="6">
        <f t="shared" si="27"/>
        <v>0</v>
      </c>
      <c r="O35" s="6">
        <f t="shared" si="28"/>
        <v>0</v>
      </c>
      <c r="P35" s="7">
        <f t="shared" si="29"/>
        <v>3</v>
      </c>
      <c r="Q35" s="7">
        <f t="shared" si="30"/>
        <v>2</v>
      </c>
      <c r="R35" s="7">
        <v>1.73</v>
      </c>
      <c r="S35" s="11">
        <v>15</v>
      </c>
      <c r="T35" s="10" t="s">
        <v>53</v>
      </c>
      <c r="U35" s="11"/>
      <c r="V35" s="10"/>
      <c r="W35" s="11"/>
      <c r="X35" s="10"/>
      <c r="Y35" s="7">
        <v>1</v>
      </c>
      <c r="Z35" s="11">
        <v>15</v>
      </c>
      <c r="AA35" s="10" t="s">
        <v>53</v>
      </c>
      <c r="AB35" s="11"/>
      <c r="AC35" s="10"/>
      <c r="AD35" s="11"/>
      <c r="AE35" s="10"/>
      <c r="AF35" s="11"/>
      <c r="AG35" s="10"/>
      <c r="AH35" s="7">
        <v>2</v>
      </c>
      <c r="AI35" s="7">
        <f t="shared" si="31"/>
        <v>3</v>
      </c>
      <c r="AJ35" s="11"/>
      <c r="AK35" s="10"/>
      <c r="AL35" s="11"/>
      <c r="AM35" s="10"/>
      <c r="AN35" s="11"/>
      <c r="AO35" s="10"/>
      <c r="AP35" s="7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32"/>
        <v>0</v>
      </c>
      <c r="BA35" s="11"/>
      <c r="BB35" s="10"/>
      <c r="BC35" s="11"/>
      <c r="BD35" s="10"/>
      <c r="BE35" s="11"/>
      <c r="BF35" s="10"/>
      <c r="BG35" s="7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3"/>
        <v>0</v>
      </c>
      <c r="BR35" s="11"/>
      <c r="BS35" s="10"/>
      <c r="BT35" s="11"/>
      <c r="BU35" s="10"/>
      <c r="BV35" s="11"/>
      <c r="BW35" s="10"/>
      <c r="BX35" s="7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4"/>
        <v>0</v>
      </c>
    </row>
    <row r="36" spans="1:86" x14ac:dyDescent="0.25">
      <c r="A36" s="6"/>
      <c r="B36" s="6"/>
      <c r="C36" s="6"/>
      <c r="D36" s="6" t="s">
        <v>368</v>
      </c>
      <c r="E36" s="3" t="s">
        <v>367</v>
      </c>
      <c r="F36" s="6">
        <f t="shared" si="19"/>
        <v>0</v>
      </c>
      <c r="G36" s="6">
        <f t="shared" si="20"/>
        <v>2</v>
      </c>
      <c r="H36" s="6">
        <f t="shared" si="21"/>
        <v>20</v>
      </c>
      <c r="I36" s="6">
        <f t="shared" si="22"/>
        <v>10</v>
      </c>
      <c r="J36" s="6">
        <f t="shared" si="23"/>
        <v>0</v>
      </c>
      <c r="K36" s="6">
        <f t="shared" si="24"/>
        <v>0</v>
      </c>
      <c r="L36" s="6">
        <f t="shared" si="25"/>
        <v>10</v>
      </c>
      <c r="M36" s="6">
        <f t="shared" si="26"/>
        <v>0</v>
      </c>
      <c r="N36" s="6">
        <f t="shared" si="27"/>
        <v>0</v>
      </c>
      <c r="O36" s="6">
        <f t="shared" si="28"/>
        <v>0</v>
      </c>
      <c r="P36" s="7">
        <f t="shared" si="29"/>
        <v>2</v>
      </c>
      <c r="Q36" s="7">
        <f t="shared" si="30"/>
        <v>1</v>
      </c>
      <c r="R36" s="7">
        <v>1</v>
      </c>
      <c r="S36" s="11">
        <v>10</v>
      </c>
      <c r="T36" s="10" t="s">
        <v>53</v>
      </c>
      <c r="U36" s="11"/>
      <c r="V36" s="10"/>
      <c r="W36" s="11"/>
      <c r="X36" s="10"/>
      <c r="Y36" s="7">
        <v>1</v>
      </c>
      <c r="Z36" s="11">
        <v>10</v>
      </c>
      <c r="AA36" s="10" t="s">
        <v>53</v>
      </c>
      <c r="AB36" s="11"/>
      <c r="AC36" s="10"/>
      <c r="AD36" s="11"/>
      <c r="AE36" s="10"/>
      <c r="AF36" s="11"/>
      <c r="AG36" s="10"/>
      <c r="AH36" s="7">
        <v>1</v>
      </c>
      <c r="AI36" s="7">
        <f t="shared" si="31"/>
        <v>2</v>
      </c>
      <c r="AJ36" s="11"/>
      <c r="AK36" s="10"/>
      <c r="AL36" s="11"/>
      <c r="AM36" s="10"/>
      <c r="AN36" s="11"/>
      <c r="AO36" s="10"/>
      <c r="AP36" s="7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2"/>
        <v>0</v>
      </c>
      <c r="BA36" s="11"/>
      <c r="BB36" s="10"/>
      <c r="BC36" s="11"/>
      <c r="BD36" s="10"/>
      <c r="BE36" s="11"/>
      <c r="BF36" s="10"/>
      <c r="BG36" s="7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3"/>
        <v>0</v>
      </c>
      <c r="BR36" s="11"/>
      <c r="BS36" s="10"/>
      <c r="BT36" s="11"/>
      <c r="BU36" s="10"/>
      <c r="BV36" s="11"/>
      <c r="BW36" s="10"/>
      <c r="BX36" s="7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4"/>
        <v>0</v>
      </c>
    </row>
    <row r="37" spans="1:86" x14ac:dyDescent="0.25">
      <c r="A37" s="6"/>
      <c r="B37" s="6"/>
      <c r="C37" s="6"/>
      <c r="D37" s="6" t="s">
        <v>366</v>
      </c>
      <c r="E37" s="3" t="s">
        <v>365</v>
      </c>
      <c r="F37" s="6">
        <f t="shared" si="19"/>
        <v>0</v>
      </c>
      <c r="G37" s="6">
        <f t="shared" si="20"/>
        <v>2</v>
      </c>
      <c r="H37" s="6">
        <f t="shared" si="21"/>
        <v>30</v>
      </c>
      <c r="I37" s="6">
        <f t="shared" si="22"/>
        <v>15</v>
      </c>
      <c r="J37" s="6">
        <f t="shared" si="23"/>
        <v>0</v>
      </c>
      <c r="K37" s="6">
        <f t="shared" si="24"/>
        <v>0</v>
      </c>
      <c r="L37" s="6">
        <f t="shared" si="25"/>
        <v>15</v>
      </c>
      <c r="M37" s="6">
        <f t="shared" si="26"/>
        <v>0</v>
      </c>
      <c r="N37" s="6">
        <f t="shared" si="27"/>
        <v>0</v>
      </c>
      <c r="O37" s="6">
        <f t="shared" si="28"/>
        <v>0</v>
      </c>
      <c r="P37" s="7">
        <f t="shared" si="29"/>
        <v>3</v>
      </c>
      <c r="Q37" s="7">
        <f t="shared" si="30"/>
        <v>2</v>
      </c>
      <c r="R37" s="7">
        <v>1.6</v>
      </c>
      <c r="S37" s="11">
        <v>15</v>
      </c>
      <c r="T37" s="10" t="s">
        <v>53</v>
      </c>
      <c r="U37" s="11"/>
      <c r="V37" s="10"/>
      <c r="W37" s="11"/>
      <c r="X37" s="10"/>
      <c r="Y37" s="7">
        <v>1</v>
      </c>
      <c r="Z37" s="11">
        <v>15</v>
      </c>
      <c r="AA37" s="10" t="s">
        <v>53</v>
      </c>
      <c r="AB37" s="11"/>
      <c r="AC37" s="10"/>
      <c r="AD37" s="11"/>
      <c r="AE37" s="10"/>
      <c r="AF37" s="11"/>
      <c r="AG37" s="10"/>
      <c r="AH37" s="7">
        <v>2</v>
      </c>
      <c r="AI37" s="7">
        <f t="shared" si="31"/>
        <v>3</v>
      </c>
      <c r="AJ37" s="11"/>
      <c r="AK37" s="10"/>
      <c r="AL37" s="11"/>
      <c r="AM37" s="10"/>
      <c r="AN37" s="11"/>
      <c r="AO37" s="10"/>
      <c r="AP37" s="7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2"/>
        <v>0</v>
      </c>
      <c r="BA37" s="11"/>
      <c r="BB37" s="10"/>
      <c r="BC37" s="11"/>
      <c r="BD37" s="10"/>
      <c r="BE37" s="11"/>
      <c r="BF37" s="10"/>
      <c r="BG37" s="7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3"/>
        <v>0</v>
      </c>
      <c r="BR37" s="11"/>
      <c r="BS37" s="10"/>
      <c r="BT37" s="11"/>
      <c r="BU37" s="10"/>
      <c r="BV37" s="11"/>
      <c r="BW37" s="10"/>
      <c r="BX37" s="7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4"/>
        <v>0</v>
      </c>
    </row>
    <row r="38" spans="1:86" x14ac:dyDescent="0.25">
      <c r="A38" s="6"/>
      <c r="B38" s="6"/>
      <c r="C38" s="6"/>
      <c r="D38" s="6" t="s">
        <v>364</v>
      </c>
      <c r="E38" s="3" t="s">
        <v>363</v>
      </c>
      <c r="F38" s="6">
        <f t="shared" si="19"/>
        <v>0</v>
      </c>
      <c r="G38" s="6">
        <f t="shared" si="20"/>
        <v>3</v>
      </c>
      <c r="H38" s="6">
        <f t="shared" si="21"/>
        <v>20</v>
      </c>
      <c r="I38" s="6">
        <f t="shared" si="22"/>
        <v>10</v>
      </c>
      <c r="J38" s="6">
        <f t="shared" si="23"/>
        <v>5</v>
      </c>
      <c r="K38" s="6">
        <f t="shared" si="24"/>
        <v>0</v>
      </c>
      <c r="L38" s="6">
        <f t="shared" si="25"/>
        <v>5</v>
      </c>
      <c r="M38" s="6">
        <f t="shared" si="26"/>
        <v>0</v>
      </c>
      <c r="N38" s="6">
        <f t="shared" si="27"/>
        <v>0</v>
      </c>
      <c r="O38" s="6">
        <f t="shared" si="28"/>
        <v>0</v>
      </c>
      <c r="P38" s="7">
        <f t="shared" si="29"/>
        <v>2</v>
      </c>
      <c r="Q38" s="7">
        <f t="shared" si="30"/>
        <v>0.5</v>
      </c>
      <c r="R38" s="7">
        <v>1</v>
      </c>
      <c r="S38" s="11">
        <v>10</v>
      </c>
      <c r="T38" s="10" t="s">
        <v>53</v>
      </c>
      <c r="U38" s="11">
        <v>5</v>
      </c>
      <c r="V38" s="10" t="s">
        <v>53</v>
      </c>
      <c r="W38" s="11"/>
      <c r="X38" s="10"/>
      <c r="Y38" s="7">
        <v>1.5</v>
      </c>
      <c r="Z38" s="11">
        <v>5</v>
      </c>
      <c r="AA38" s="10" t="s">
        <v>53</v>
      </c>
      <c r="AB38" s="11"/>
      <c r="AC38" s="10"/>
      <c r="AD38" s="11"/>
      <c r="AE38" s="10"/>
      <c r="AF38" s="11"/>
      <c r="AG38" s="10"/>
      <c r="AH38" s="7">
        <v>0.5</v>
      </c>
      <c r="AI38" s="7">
        <f t="shared" si="31"/>
        <v>2</v>
      </c>
      <c r="AJ38" s="11"/>
      <c r="AK38" s="10"/>
      <c r="AL38" s="11"/>
      <c r="AM38" s="10"/>
      <c r="AN38" s="11"/>
      <c r="AO38" s="10"/>
      <c r="AP38" s="7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2"/>
        <v>0</v>
      </c>
      <c r="BA38" s="11"/>
      <c r="BB38" s="10"/>
      <c r="BC38" s="11"/>
      <c r="BD38" s="10"/>
      <c r="BE38" s="11"/>
      <c r="BF38" s="10"/>
      <c r="BG38" s="7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33"/>
        <v>0</v>
      </c>
      <c r="BR38" s="11"/>
      <c r="BS38" s="10"/>
      <c r="BT38" s="11"/>
      <c r="BU38" s="10"/>
      <c r="BV38" s="11"/>
      <c r="BW38" s="10"/>
      <c r="BX38" s="7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4"/>
        <v>0</v>
      </c>
    </row>
    <row r="39" spans="1:86" x14ac:dyDescent="0.25">
      <c r="A39" s="6"/>
      <c r="B39" s="6"/>
      <c r="C39" s="6"/>
      <c r="D39" s="6" t="s">
        <v>362</v>
      </c>
      <c r="E39" s="3" t="s">
        <v>361</v>
      </c>
      <c r="F39" s="6">
        <f t="shared" si="19"/>
        <v>0</v>
      </c>
      <c r="G39" s="6">
        <f t="shared" si="20"/>
        <v>2</v>
      </c>
      <c r="H39" s="6">
        <f t="shared" si="21"/>
        <v>30</v>
      </c>
      <c r="I39" s="6">
        <f t="shared" si="22"/>
        <v>15</v>
      </c>
      <c r="J39" s="6">
        <f t="shared" si="23"/>
        <v>0</v>
      </c>
      <c r="K39" s="6">
        <f t="shared" si="24"/>
        <v>0</v>
      </c>
      <c r="L39" s="6">
        <f t="shared" si="25"/>
        <v>15</v>
      </c>
      <c r="M39" s="6">
        <f t="shared" si="26"/>
        <v>0</v>
      </c>
      <c r="N39" s="6">
        <f t="shared" si="27"/>
        <v>0</v>
      </c>
      <c r="O39" s="6">
        <f t="shared" si="28"/>
        <v>0</v>
      </c>
      <c r="P39" s="7">
        <f t="shared" si="29"/>
        <v>2</v>
      </c>
      <c r="Q39" s="7">
        <f t="shared" si="30"/>
        <v>1</v>
      </c>
      <c r="R39" s="7">
        <v>1.7</v>
      </c>
      <c r="S39" s="11">
        <v>15</v>
      </c>
      <c r="T39" s="10" t="s">
        <v>53</v>
      </c>
      <c r="U39" s="11"/>
      <c r="V39" s="10"/>
      <c r="W39" s="11"/>
      <c r="X39" s="10"/>
      <c r="Y39" s="7">
        <v>1</v>
      </c>
      <c r="Z39" s="11">
        <v>15</v>
      </c>
      <c r="AA39" s="10" t="s">
        <v>53</v>
      </c>
      <c r="AB39" s="11"/>
      <c r="AC39" s="10"/>
      <c r="AD39" s="11"/>
      <c r="AE39" s="10"/>
      <c r="AF39" s="11"/>
      <c r="AG39" s="10"/>
      <c r="AH39" s="7">
        <v>1</v>
      </c>
      <c r="AI39" s="7">
        <f t="shared" si="31"/>
        <v>2</v>
      </c>
      <c r="AJ39" s="11"/>
      <c r="AK39" s="10"/>
      <c r="AL39" s="11"/>
      <c r="AM39" s="10"/>
      <c r="AN39" s="11"/>
      <c r="AO39" s="10"/>
      <c r="AP39" s="7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32"/>
        <v>0</v>
      </c>
      <c r="BA39" s="11"/>
      <c r="BB39" s="10"/>
      <c r="BC39" s="11"/>
      <c r="BD39" s="10"/>
      <c r="BE39" s="11"/>
      <c r="BF39" s="10"/>
      <c r="BG39" s="7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3"/>
        <v>0</v>
      </c>
      <c r="BR39" s="11"/>
      <c r="BS39" s="10"/>
      <c r="BT39" s="11"/>
      <c r="BU39" s="10"/>
      <c r="BV39" s="11"/>
      <c r="BW39" s="10"/>
      <c r="BX39" s="7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4"/>
        <v>0</v>
      </c>
    </row>
    <row r="40" spans="1:86" x14ac:dyDescent="0.25">
      <c r="A40" s="6"/>
      <c r="B40" s="6"/>
      <c r="C40" s="6"/>
      <c r="D40" s="6" t="s">
        <v>360</v>
      </c>
      <c r="E40" s="3" t="s">
        <v>359</v>
      </c>
      <c r="F40" s="6">
        <f t="shared" si="19"/>
        <v>0</v>
      </c>
      <c r="G40" s="6">
        <f t="shared" si="20"/>
        <v>2</v>
      </c>
      <c r="H40" s="6">
        <f t="shared" si="21"/>
        <v>30</v>
      </c>
      <c r="I40" s="6">
        <f t="shared" si="22"/>
        <v>15</v>
      </c>
      <c r="J40" s="6">
        <f t="shared" si="23"/>
        <v>0</v>
      </c>
      <c r="K40" s="6">
        <f t="shared" si="24"/>
        <v>0</v>
      </c>
      <c r="L40" s="6">
        <f t="shared" si="25"/>
        <v>15</v>
      </c>
      <c r="M40" s="6">
        <f t="shared" si="26"/>
        <v>0</v>
      </c>
      <c r="N40" s="6">
        <f t="shared" si="27"/>
        <v>0</v>
      </c>
      <c r="O40" s="6">
        <f t="shared" si="28"/>
        <v>0</v>
      </c>
      <c r="P40" s="7">
        <f t="shared" si="29"/>
        <v>3</v>
      </c>
      <c r="Q40" s="7">
        <f t="shared" si="30"/>
        <v>2</v>
      </c>
      <c r="R40" s="7">
        <v>1.27</v>
      </c>
      <c r="S40" s="11">
        <v>15</v>
      </c>
      <c r="T40" s="10" t="s">
        <v>53</v>
      </c>
      <c r="U40" s="11"/>
      <c r="V40" s="10"/>
      <c r="W40" s="11"/>
      <c r="X40" s="10"/>
      <c r="Y40" s="7">
        <v>1</v>
      </c>
      <c r="Z40" s="11">
        <v>15</v>
      </c>
      <c r="AA40" s="10" t="s">
        <v>53</v>
      </c>
      <c r="AB40" s="11"/>
      <c r="AC40" s="10"/>
      <c r="AD40" s="11"/>
      <c r="AE40" s="10"/>
      <c r="AF40" s="11"/>
      <c r="AG40" s="10"/>
      <c r="AH40" s="7">
        <v>2</v>
      </c>
      <c r="AI40" s="7">
        <f t="shared" si="31"/>
        <v>3</v>
      </c>
      <c r="AJ40" s="11"/>
      <c r="AK40" s="10"/>
      <c r="AL40" s="11"/>
      <c r="AM40" s="10"/>
      <c r="AN40" s="11"/>
      <c r="AO40" s="10"/>
      <c r="AP40" s="7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32"/>
        <v>0</v>
      </c>
      <c r="BA40" s="11"/>
      <c r="BB40" s="10"/>
      <c r="BC40" s="11"/>
      <c r="BD40" s="10"/>
      <c r="BE40" s="11"/>
      <c r="BF40" s="10"/>
      <c r="BG40" s="7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3"/>
        <v>0</v>
      </c>
      <c r="BR40" s="11"/>
      <c r="BS40" s="10"/>
      <c r="BT40" s="11"/>
      <c r="BU40" s="10"/>
      <c r="BV40" s="11"/>
      <c r="BW40" s="10"/>
      <c r="BX40" s="7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4"/>
        <v>0</v>
      </c>
    </row>
    <row r="41" spans="1:86" x14ac:dyDescent="0.25">
      <c r="A41" s="6"/>
      <c r="B41" s="6"/>
      <c r="C41" s="6"/>
      <c r="D41" s="6" t="s">
        <v>358</v>
      </c>
      <c r="E41" s="3" t="s">
        <v>357</v>
      </c>
      <c r="F41" s="6">
        <f t="shared" si="19"/>
        <v>0</v>
      </c>
      <c r="G41" s="6">
        <f t="shared" si="20"/>
        <v>3</v>
      </c>
      <c r="H41" s="6">
        <f t="shared" si="21"/>
        <v>30</v>
      </c>
      <c r="I41" s="6">
        <f t="shared" si="22"/>
        <v>15</v>
      </c>
      <c r="J41" s="6">
        <f t="shared" si="23"/>
        <v>10</v>
      </c>
      <c r="K41" s="6">
        <f t="shared" si="24"/>
        <v>0</v>
      </c>
      <c r="L41" s="6">
        <f t="shared" si="25"/>
        <v>5</v>
      </c>
      <c r="M41" s="6">
        <f t="shared" si="26"/>
        <v>0</v>
      </c>
      <c r="N41" s="6">
        <f t="shared" si="27"/>
        <v>0</v>
      </c>
      <c r="O41" s="6">
        <f t="shared" si="28"/>
        <v>0</v>
      </c>
      <c r="P41" s="7">
        <f t="shared" si="29"/>
        <v>2</v>
      </c>
      <c r="Q41" s="7">
        <f t="shared" si="30"/>
        <v>0.5</v>
      </c>
      <c r="R41" s="7">
        <v>1.24</v>
      </c>
      <c r="S41" s="11">
        <v>15</v>
      </c>
      <c r="T41" s="10" t="s">
        <v>53</v>
      </c>
      <c r="U41" s="11">
        <v>10</v>
      </c>
      <c r="V41" s="10" t="s">
        <v>53</v>
      </c>
      <c r="W41" s="11"/>
      <c r="X41" s="10"/>
      <c r="Y41" s="7">
        <v>1.5</v>
      </c>
      <c r="Z41" s="11">
        <v>5</v>
      </c>
      <c r="AA41" s="10" t="s">
        <v>53</v>
      </c>
      <c r="AB41" s="11"/>
      <c r="AC41" s="10"/>
      <c r="AD41" s="11"/>
      <c r="AE41" s="10"/>
      <c r="AF41" s="11"/>
      <c r="AG41" s="10"/>
      <c r="AH41" s="7">
        <v>0.5</v>
      </c>
      <c r="AI41" s="7">
        <f t="shared" si="31"/>
        <v>2</v>
      </c>
      <c r="AJ41" s="11"/>
      <c r="AK41" s="10"/>
      <c r="AL41" s="11"/>
      <c r="AM41" s="10"/>
      <c r="AN41" s="11"/>
      <c r="AO41" s="10"/>
      <c r="AP41" s="7"/>
      <c r="AQ41" s="11"/>
      <c r="AR41" s="10"/>
      <c r="AS41" s="11"/>
      <c r="AT41" s="10"/>
      <c r="AU41" s="11"/>
      <c r="AV41" s="10"/>
      <c r="AW41" s="11"/>
      <c r="AX41" s="10"/>
      <c r="AY41" s="7"/>
      <c r="AZ41" s="7">
        <f t="shared" si="32"/>
        <v>0</v>
      </c>
      <c r="BA41" s="11"/>
      <c r="BB41" s="10"/>
      <c r="BC41" s="11"/>
      <c r="BD41" s="10"/>
      <c r="BE41" s="11"/>
      <c r="BF41" s="10"/>
      <c r="BG41" s="7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3"/>
        <v>0</v>
      </c>
      <c r="BR41" s="11"/>
      <c r="BS41" s="10"/>
      <c r="BT41" s="11"/>
      <c r="BU41" s="10"/>
      <c r="BV41" s="11"/>
      <c r="BW41" s="10"/>
      <c r="BX41" s="7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4"/>
        <v>0</v>
      </c>
    </row>
    <row r="42" spans="1:86" x14ac:dyDescent="0.25">
      <c r="A42" s="6"/>
      <c r="B42" s="6"/>
      <c r="C42" s="6"/>
      <c r="D42" s="6" t="s">
        <v>75</v>
      </c>
      <c r="E42" s="3" t="s">
        <v>76</v>
      </c>
      <c r="F42" s="6">
        <f t="shared" si="19"/>
        <v>0</v>
      </c>
      <c r="G42" s="6">
        <f t="shared" si="20"/>
        <v>2</v>
      </c>
      <c r="H42" s="6">
        <f t="shared" si="21"/>
        <v>35</v>
      </c>
      <c r="I42" s="6">
        <f t="shared" si="22"/>
        <v>15</v>
      </c>
      <c r="J42" s="6">
        <f t="shared" si="23"/>
        <v>0</v>
      </c>
      <c r="K42" s="6">
        <f t="shared" si="24"/>
        <v>0</v>
      </c>
      <c r="L42" s="6">
        <f t="shared" si="25"/>
        <v>20</v>
      </c>
      <c r="M42" s="6">
        <f t="shared" si="26"/>
        <v>0</v>
      </c>
      <c r="N42" s="6">
        <f t="shared" si="27"/>
        <v>0</v>
      </c>
      <c r="O42" s="6">
        <f t="shared" si="28"/>
        <v>0</v>
      </c>
      <c r="P42" s="7">
        <f t="shared" si="29"/>
        <v>2</v>
      </c>
      <c r="Q42" s="7">
        <f t="shared" si="30"/>
        <v>1</v>
      </c>
      <c r="R42" s="7">
        <v>1.4</v>
      </c>
      <c r="S42" s="11"/>
      <c r="T42" s="10"/>
      <c r="U42" s="11"/>
      <c r="V42" s="10"/>
      <c r="W42" s="11"/>
      <c r="X42" s="10"/>
      <c r="Y42" s="7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1"/>
        <v>0</v>
      </c>
      <c r="AJ42" s="11">
        <v>15</v>
      </c>
      <c r="AK42" s="10" t="s">
        <v>53</v>
      </c>
      <c r="AL42" s="11"/>
      <c r="AM42" s="10"/>
      <c r="AN42" s="11"/>
      <c r="AO42" s="10"/>
      <c r="AP42" s="7">
        <v>1</v>
      </c>
      <c r="AQ42" s="11">
        <v>20</v>
      </c>
      <c r="AR42" s="10" t="s">
        <v>53</v>
      </c>
      <c r="AS42" s="11"/>
      <c r="AT42" s="10"/>
      <c r="AU42" s="11"/>
      <c r="AV42" s="10"/>
      <c r="AW42" s="11"/>
      <c r="AX42" s="10"/>
      <c r="AY42" s="7">
        <v>1</v>
      </c>
      <c r="AZ42" s="7">
        <f t="shared" si="32"/>
        <v>2</v>
      </c>
      <c r="BA42" s="11"/>
      <c r="BB42" s="10"/>
      <c r="BC42" s="11"/>
      <c r="BD42" s="10"/>
      <c r="BE42" s="11"/>
      <c r="BF42" s="10"/>
      <c r="BG42" s="7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3"/>
        <v>0</v>
      </c>
      <c r="BR42" s="11"/>
      <c r="BS42" s="10"/>
      <c r="BT42" s="11"/>
      <c r="BU42" s="10"/>
      <c r="BV42" s="11"/>
      <c r="BW42" s="10"/>
      <c r="BX42" s="7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4"/>
        <v>0</v>
      </c>
    </row>
    <row r="43" spans="1:86" x14ac:dyDescent="0.25">
      <c r="A43" s="6"/>
      <c r="B43" s="6"/>
      <c r="C43" s="6"/>
      <c r="D43" s="6" t="s">
        <v>77</v>
      </c>
      <c r="E43" s="3" t="s">
        <v>78</v>
      </c>
      <c r="F43" s="6">
        <f t="shared" si="19"/>
        <v>0</v>
      </c>
      <c r="G43" s="6">
        <f t="shared" si="20"/>
        <v>2</v>
      </c>
      <c r="H43" s="6">
        <f t="shared" si="21"/>
        <v>35</v>
      </c>
      <c r="I43" s="6">
        <f t="shared" si="22"/>
        <v>20</v>
      </c>
      <c r="J43" s="6">
        <f t="shared" si="23"/>
        <v>0</v>
      </c>
      <c r="K43" s="6">
        <f t="shared" si="24"/>
        <v>0</v>
      </c>
      <c r="L43" s="6">
        <f t="shared" si="25"/>
        <v>15</v>
      </c>
      <c r="M43" s="6">
        <f t="shared" si="26"/>
        <v>0</v>
      </c>
      <c r="N43" s="6">
        <f t="shared" si="27"/>
        <v>0</v>
      </c>
      <c r="O43" s="6">
        <f t="shared" si="28"/>
        <v>0</v>
      </c>
      <c r="P43" s="7">
        <f t="shared" si="29"/>
        <v>2</v>
      </c>
      <c r="Q43" s="7">
        <f t="shared" si="30"/>
        <v>1</v>
      </c>
      <c r="R43" s="7">
        <v>1.53</v>
      </c>
      <c r="S43" s="11"/>
      <c r="T43" s="10"/>
      <c r="U43" s="11"/>
      <c r="V43" s="10"/>
      <c r="W43" s="11"/>
      <c r="X43" s="10"/>
      <c r="Y43" s="7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1"/>
        <v>0</v>
      </c>
      <c r="AJ43" s="11">
        <v>20</v>
      </c>
      <c r="AK43" s="10" t="s">
        <v>53</v>
      </c>
      <c r="AL43" s="11"/>
      <c r="AM43" s="10"/>
      <c r="AN43" s="11"/>
      <c r="AO43" s="10"/>
      <c r="AP43" s="7">
        <v>1</v>
      </c>
      <c r="AQ43" s="11">
        <v>15</v>
      </c>
      <c r="AR43" s="10" t="s">
        <v>53</v>
      </c>
      <c r="AS43" s="11"/>
      <c r="AT43" s="10"/>
      <c r="AU43" s="11"/>
      <c r="AV43" s="10"/>
      <c r="AW43" s="11"/>
      <c r="AX43" s="10"/>
      <c r="AY43" s="7">
        <v>1</v>
      </c>
      <c r="AZ43" s="7">
        <f t="shared" si="32"/>
        <v>2</v>
      </c>
      <c r="BA43" s="11"/>
      <c r="BB43" s="10"/>
      <c r="BC43" s="11"/>
      <c r="BD43" s="10"/>
      <c r="BE43" s="11"/>
      <c r="BF43" s="10"/>
      <c r="BG43" s="7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33"/>
        <v>0</v>
      </c>
      <c r="BR43" s="11"/>
      <c r="BS43" s="10"/>
      <c r="BT43" s="11"/>
      <c r="BU43" s="10"/>
      <c r="BV43" s="11"/>
      <c r="BW43" s="10"/>
      <c r="BX43" s="7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4"/>
        <v>0</v>
      </c>
    </row>
    <row r="44" spans="1:86" x14ac:dyDescent="0.25">
      <c r="A44" s="6"/>
      <c r="B44" s="6"/>
      <c r="C44" s="6"/>
      <c r="D44" s="6" t="s">
        <v>79</v>
      </c>
      <c r="E44" s="3" t="s">
        <v>80</v>
      </c>
      <c r="F44" s="6">
        <f t="shared" si="19"/>
        <v>0</v>
      </c>
      <c r="G44" s="6">
        <f t="shared" si="20"/>
        <v>1</v>
      </c>
      <c r="H44" s="6">
        <f t="shared" si="21"/>
        <v>20</v>
      </c>
      <c r="I44" s="6">
        <f t="shared" si="22"/>
        <v>20</v>
      </c>
      <c r="J44" s="6">
        <f t="shared" si="23"/>
        <v>0</v>
      </c>
      <c r="K44" s="6">
        <f t="shared" si="24"/>
        <v>0</v>
      </c>
      <c r="L44" s="6">
        <f t="shared" si="25"/>
        <v>0</v>
      </c>
      <c r="M44" s="6">
        <f t="shared" si="26"/>
        <v>0</v>
      </c>
      <c r="N44" s="6">
        <f t="shared" si="27"/>
        <v>0</v>
      </c>
      <c r="O44" s="6">
        <f t="shared" si="28"/>
        <v>0</v>
      </c>
      <c r="P44" s="7">
        <f t="shared" si="29"/>
        <v>1</v>
      </c>
      <c r="Q44" s="7">
        <f t="shared" si="30"/>
        <v>0</v>
      </c>
      <c r="R44" s="7">
        <v>0.73</v>
      </c>
      <c r="S44" s="11"/>
      <c r="T44" s="10"/>
      <c r="U44" s="11"/>
      <c r="V44" s="10"/>
      <c r="W44" s="11"/>
      <c r="X44" s="10"/>
      <c r="Y44" s="7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1"/>
        <v>0</v>
      </c>
      <c r="AJ44" s="11">
        <v>20</v>
      </c>
      <c r="AK44" s="10" t="s">
        <v>53</v>
      </c>
      <c r="AL44" s="11"/>
      <c r="AM44" s="10"/>
      <c r="AN44" s="11"/>
      <c r="AO44" s="10"/>
      <c r="AP44" s="7">
        <v>1</v>
      </c>
      <c r="AQ44" s="11"/>
      <c r="AR44" s="10"/>
      <c r="AS44" s="11"/>
      <c r="AT44" s="10"/>
      <c r="AU44" s="11"/>
      <c r="AV44" s="10"/>
      <c r="AW44" s="11"/>
      <c r="AX44" s="10"/>
      <c r="AY44" s="7"/>
      <c r="AZ44" s="7">
        <f t="shared" si="32"/>
        <v>1</v>
      </c>
      <c r="BA44" s="11"/>
      <c r="BB44" s="10"/>
      <c r="BC44" s="11"/>
      <c r="BD44" s="10"/>
      <c r="BE44" s="11"/>
      <c r="BF44" s="10"/>
      <c r="BG44" s="7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3"/>
        <v>0</v>
      </c>
      <c r="BR44" s="11"/>
      <c r="BS44" s="10"/>
      <c r="BT44" s="11"/>
      <c r="BU44" s="10"/>
      <c r="BV44" s="11"/>
      <c r="BW44" s="10"/>
      <c r="BX44" s="7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4"/>
        <v>0</v>
      </c>
    </row>
    <row r="45" spans="1:86" x14ac:dyDescent="0.25">
      <c r="A45" s="6"/>
      <c r="B45" s="6"/>
      <c r="C45" s="6"/>
      <c r="D45" s="6" t="s">
        <v>81</v>
      </c>
      <c r="E45" s="3" t="s">
        <v>82</v>
      </c>
      <c r="F45" s="6">
        <f t="shared" si="19"/>
        <v>0</v>
      </c>
      <c r="G45" s="6">
        <f t="shared" si="20"/>
        <v>3</v>
      </c>
      <c r="H45" s="6">
        <f t="shared" si="21"/>
        <v>35</v>
      </c>
      <c r="I45" s="6">
        <f t="shared" si="22"/>
        <v>20</v>
      </c>
      <c r="J45" s="6">
        <f t="shared" si="23"/>
        <v>5</v>
      </c>
      <c r="K45" s="6">
        <f t="shared" si="24"/>
        <v>0</v>
      </c>
      <c r="L45" s="6">
        <f t="shared" si="25"/>
        <v>0</v>
      </c>
      <c r="M45" s="6">
        <f t="shared" si="26"/>
        <v>10</v>
      </c>
      <c r="N45" s="6">
        <f t="shared" si="27"/>
        <v>0</v>
      </c>
      <c r="O45" s="6">
        <f t="shared" si="28"/>
        <v>0</v>
      </c>
      <c r="P45" s="7">
        <f t="shared" si="29"/>
        <v>2</v>
      </c>
      <c r="Q45" s="7">
        <f t="shared" si="30"/>
        <v>0.7</v>
      </c>
      <c r="R45" s="7">
        <v>1.33</v>
      </c>
      <c r="S45" s="11"/>
      <c r="T45" s="10"/>
      <c r="U45" s="11"/>
      <c r="V45" s="10"/>
      <c r="W45" s="11"/>
      <c r="X45" s="10"/>
      <c r="Y45" s="7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1"/>
        <v>0</v>
      </c>
      <c r="AJ45" s="11">
        <v>20</v>
      </c>
      <c r="AK45" s="10" t="s">
        <v>53</v>
      </c>
      <c r="AL45" s="11">
        <v>5</v>
      </c>
      <c r="AM45" s="10" t="s">
        <v>53</v>
      </c>
      <c r="AN45" s="11"/>
      <c r="AO45" s="10"/>
      <c r="AP45" s="7">
        <v>1.3</v>
      </c>
      <c r="AQ45" s="11"/>
      <c r="AR45" s="10"/>
      <c r="AS45" s="11">
        <v>10</v>
      </c>
      <c r="AT45" s="10" t="s">
        <v>53</v>
      </c>
      <c r="AU45" s="11"/>
      <c r="AV45" s="10"/>
      <c r="AW45" s="11"/>
      <c r="AX45" s="10"/>
      <c r="AY45" s="7">
        <v>0.7</v>
      </c>
      <c r="AZ45" s="7">
        <f t="shared" si="32"/>
        <v>2</v>
      </c>
      <c r="BA45" s="11"/>
      <c r="BB45" s="10"/>
      <c r="BC45" s="11"/>
      <c r="BD45" s="10"/>
      <c r="BE45" s="11"/>
      <c r="BF45" s="10"/>
      <c r="BG45" s="7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33"/>
        <v>0</v>
      </c>
      <c r="BR45" s="11"/>
      <c r="BS45" s="10"/>
      <c r="BT45" s="11"/>
      <c r="BU45" s="10"/>
      <c r="BV45" s="11"/>
      <c r="BW45" s="10"/>
      <c r="BX45" s="7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4"/>
        <v>0</v>
      </c>
    </row>
    <row r="46" spans="1:86" x14ac:dyDescent="0.25">
      <c r="A46" s="6"/>
      <c r="B46" s="6"/>
      <c r="C46" s="6"/>
      <c r="D46" s="6" t="s">
        <v>83</v>
      </c>
      <c r="E46" s="3" t="s">
        <v>84</v>
      </c>
      <c r="F46" s="6">
        <f t="shared" si="19"/>
        <v>1</v>
      </c>
      <c r="G46" s="6">
        <f t="shared" si="20"/>
        <v>0</v>
      </c>
      <c r="H46" s="6">
        <f t="shared" si="21"/>
        <v>0</v>
      </c>
      <c r="I46" s="6">
        <f t="shared" si="22"/>
        <v>0</v>
      </c>
      <c r="J46" s="6">
        <f t="shared" si="23"/>
        <v>0</v>
      </c>
      <c r="K46" s="6">
        <f t="shared" si="24"/>
        <v>0</v>
      </c>
      <c r="L46" s="6">
        <f t="shared" si="25"/>
        <v>0</v>
      </c>
      <c r="M46" s="6">
        <f t="shared" si="26"/>
        <v>0</v>
      </c>
      <c r="N46" s="6">
        <f t="shared" si="27"/>
        <v>0</v>
      </c>
      <c r="O46" s="6">
        <f t="shared" si="28"/>
        <v>0</v>
      </c>
      <c r="P46" s="7">
        <f t="shared" si="29"/>
        <v>20</v>
      </c>
      <c r="Q46" s="7">
        <f t="shared" si="30"/>
        <v>20</v>
      </c>
      <c r="R46" s="7">
        <v>3</v>
      </c>
      <c r="S46" s="11"/>
      <c r="T46" s="10"/>
      <c r="U46" s="11"/>
      <c r="V46" s="10"/>
      <c r="W46" s="11"/>
      <c r="X46" s="10"/>
      <c r="Y46" s="7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1"/>
        <v>0</v>
      </c>
      <c r="AJ46" s="11"/>
      <c r="AK46" s="10"/>
      <c r="AL46" s="11"/>
      <c r="AM46" s="10"/>
      <c r="AN46" s="11"/>
      <c r="AO46" s="10"/>
      <c r="AP46" s="7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2"/>
        <v>0</v>
      </c>
      <c r="BA46" s="11"/>
      <c r="BB46" s="10"/>
      <c r="BC46" s="11"/>
      <c r="BD46" s="10"/>
      <c r="BE46" s="11"/>
      <c r="BF46" s="10"/>
      <c r="BG46" s="7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33"/>
        <v>0</v>
      </c>
      <c r="BR46" s="11"/>
      <c r="BS46" s="10"/>
      <c r="BT46" s="11"/>
      <c r="BU46" s="10"/>
      <c r="BV46" s="11"/>
      <c r="BW46" s="10"/>
      <c r="BX46" s="7"/>
      <c r="BY46" s="11"/>
      <c r="BZ46" s="10"/>
      <c r="CA46" s="11"/>
      <c r="CB46" s="10"/>
      <c r="CC46" s="11">
        <v>0</v>
      </c>
      <c r="CD46" s="10" t="s">
        <v>60</v>
      </c>
      <c r="CE46" s="11"/>
      <c r="CF46" s="10"/>
      <c r="CG46" s="7">
        <v>20</v>
      </c>
      <c r="CH46" s="7">
        <f t="shared" si="34"/>
        <v>20</v>
      </c>
    </row>
    <row r="47" spans="1:86" x14ac:dyDescent="0.25">
      <c r="A47" s="6"/>
      <c r="B47" s="6"/>
      <c r="C47" s="6"/>
      <c r="D47" s="6" t="s">
        <v>356</v>
      </c>
      <c r="E47" s="3" t="s">
        <v>355</v>
      </c>
      <c r="F47" s="6">
        <f t="shared" si="19"/>
        <v>0</v>
      </c>
      <c r="G47" s="6">
        <f t="shared" si="20"/>
        <v>2</v>
      </c>
      <c r="H47" s="6">
        <f t="shared" si="21"/>
        <v>22</v>
      </c>
      <c r="I47" s="6">
        <f t="shared" si="22"/>
        <v>14</v>
      </c>
      <c r="J47" s="6">
        <f t="shared" si="23"/>
        <v>0</v>
      </c>
      <c r="K47" s="6">
        <f t="shared" si="24"/>
        <v>0</v>
      </c>
      <c r="L47" s="6">
        <f t="shared" si="25"/>
        <v>8</v>
      </c>
      <c r="M47" s="6">
        <f t="shared" si="26"/>
        <v>0</v>
      </c>
      <c r="N47" s="6">
        <f t="shared" si="27"/>
        <v>0</v>
      </c>
      <c r="O47" s="6">
        <f t="shared" si="28"/>
        <v>0</v>
      </c>
      <c r="P47" s="7">
        <f t="shared" si="29"/>
        <v>1</v>
      </c>
      <c r="Q47" s="7">
        <f t="shared" si="30"/>
        <v>0.5</v>
      </c>
      <c r="R47" s="7">
        <v>0.2</v>
      </c>
      <c r="S47" s="11">
        <v>14</v>
      </c>
      <c r="T47" s="10" t="s">
        <v>53</v>
      </c>
      <c r="U47" s="11"/>
      <c r="V47" s="10"/>
      <c r="W47" s="11"/>
      <c r="X47" s="10"/>
      <c r="Y47" s="7">
        <v>0.5</v>
      </c>
      <c r="Z47" s="11">
        <v>8</v>
      </c>
      <c r="AA47" s="10" t="s">
        <v>53</v>
      </c>
      <c r="AB47" s="11"/>
      <c r="AC47" s="10"/>
      <c r="AD47" s="11"/>
      <c r="AE47" s="10"/>
      <c r="AF47" s="11"/>
      <c r="AG47" s="10"/>
      <c r="AH47" s="7">
        <v>0.5</v>
      </c>
      <c r="AI47" s="7">
        <f t="shared" si="31"/>
        <v>1</v>
      </c>
      <c r="AJ47" s="11"/>
      <c r="AK47" s="10"/>
      <c r="AL47" s="11"/>
      <c r="AM47" s="10"/>
      <c r="AN47" s="11"/>
      <c r="AO47" s="10"/>
      <c r="AP47" s="7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2"/>
        <v>0</v>
      </c>
      <c r="BA47" s="11"/>
      <c r="BB47" s="10"/>
      <c r="BC47" s="11"/>
      <c r="BD47" s="10"/>
      <c r="BE47" s="11"/>
      <c r="BF47" s="10"/>
      <c r="BG47" s="7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33"/>
        <v>0</v>
      </c>
      <c r="BR47" s="11"/>
      <c r="BS47" s="10"/>
      <c r="BT47" s="11"/>
      <c r="BU47" s="10"/>
      <c r="BV47" s="11"/>
      <c r="BW47" s="10"/>
      <c r="BX47" s="7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4"/>
        <v>0</v>
      </c>
    </row>
    <row r="48" spans="1:86" ht="16.05" customHeight="1" x14ac:dyDescent="0.25">
      <c r="A48" s="6"/>
      <c r="B48" s="6"/>
      <c r="C48" s="6"/>
      <c r="D48" s="6"/>
      <c r="E48" s="6" t="s">
        <v>73</v>
      </c>
      <c r="F48" s="6">
        <f t="shared" ref="F48:AK48" si="35">SUM(F30:F47)</f>
        <v>1</v>
      </c>
      <c r="G48" s="6">
        <f t="shared" si="35"/>
        <v>36</v>
      </c>
      <c r="H48" s="6">
        <f t="shared" si="35"/>
        <v>447</v>
      </c>
      <c r="I48" s="6">
        <f t="shared" si="35"/>
        <v>239</v>
      </c>
      <c r="J48" s="6">
        <f t="shared" si="35"/>
        <v>20</v>
      </c>
      <c r="K48" s="6">
        <f t="shared" si="35"/>
        <v>0</v>
      </c>
      <c r="L48" s="6">
        <f t="shared" si="35"/>
        <v>178</v>
      </c>
      <c r="M48" s="6">
        <f t="shared" si="35"/>
        <v>10</v>
      </c>
      <c r="N48" s="6">
        <f t="shared" si="35"/>
        <v>0</v>
      </c>
      <c r="O48" s="6">
        <f t="shared" si="35"/>
        <v>0</v>
      </c>
      <c r="P48" s="7">
        <f t="shared" si="35"/>
        <v>56</v>
      </c>
      <c r="Q48" s="7">
        <f t="shared" si="35"/>
        <v>38.200000000000003</v>
      </c>
      <c r="R48" s="7">
        <f t="shared" si="35"/>
        <v>23.599999999999998</v>
      </c>
      <c r="S48" s="11">
        <f t="shared" si="35"/>
        <v>164</v>
      </c>
      <c r="T48" s="10">
        <f t="shared" si="35"/>
        <v>0</v>
      </c>
      <c r="U48" s="11">
        <f t="shared" si="35"/>
        <v>15</v>
      </c>
      <c r="V48" s="10">
        <f t="shared" si="35"/>
        <v>0</v>
      </c>
      <c r="W48" s="11">
        <f t="shared" si="35"/>
        <v>0</v>
      </c>
      <c r="X48" s="10">
        <f t="shared" si="35"/>
        <v>0</v>
      </c>
      <c r="Y48" s="7">
        <f t="shared" si="35"/>
        <v>13.5</v>
      </c>
      <c r="Z48" s="11">
        <f t="shared" si="35"/>
        <v>143</v>
      </c>
      <c r="AA48" s="10">
        <f t="shared" si="35"/>
        <v>0</v>
      </c>
      <c r="AB48" s="11">
        <f t="shared" si="35"/>
        <v>0</v>
      </c>
      <c r="AC48" s="10">
        <f t="shared" si="35"/>
        <v>0</v>
      </c>
      <c r="AD48" s="11">
        <f t="shared" si="35"/>
        <v>0</v>
      </c>
      <c r="AE48" s="10">
        <f t="shared" si="35"/>
        <v>0</v>
      </c>
      <c r="AF48" s="11">
        <f t="shared" si="35"/>
        <v>0</v>
      </c>
      <c r="AG48" s="10">
        <f t="shared" si="35"/>
        <v>0</v>
      </c>
      <c r="AH48" s="7">
        <f t="shared" si="35"/>
        <v>15.5</v>
      </c>
      <c r="AI48" s="7">
        <f t="shared" si="35"/>
        <v>29</v>
      </c>
      <c r="AJ48" s="11">
        <f t="shared" si="35"/>
        <v>75</v>
      </c>
      <c r="AK48" s="10">
        <f t="shared" si="35"/>
        <v>0</v>
      </c>
      <c r="AL48" s="11">
        <f t="shared" ref="AL48:BQ48" si="36">SUM(AL30:AL47)</f>
        <v>5</v>
      </c>
      <c r="AM48" s="10">
        <f t="shared" si="36"/>
        <v>0</v>
      </c>
      <c r="AN48" s="11">
        <f t="shared" si="36"/>
        <v>0</v>
      </c>
      <c r="AO48" s="10">
        <f t="shared" si="36"/>
        <v>0</v>
      </c>
      <c r="AP48" s="7">
        <f t="shared" si="36"/>
        <v>4.3</v>
      </c>
      <c r="AQ48" s="11">
        <f t="shared" si="36"/>
        <v>35</v>
      </c>
      <c r="AR48" s="10">
        <f t="shared" si="36"/>
        <v>0</v>
      </c>
      <c r="AS48" s="11">
        <f t="shared" si="36"/>
        <v>10</v>
      </c>
      <c r="AT48" s="10">
        <f t="shared" si="36"/>
        <v>0</v>
      </c>
      <c r="AU48" s="11">
        <f t="shared" si="36"/>
        <v>0</v>
      </c>
      <c r="AV48" s="10">
        <f t="shared" si="36"/>
        <v>0</v>
      </c>
      <c r="AW48" s="11">
        <f t="shared" si="36"/>
        <v>0</v>
      </c>
      <c r="AX48" s="10">
        <f t="shared" si="36"/>
        <v>0</v>
      </c>
      <c r="AY48" s="7">
        <f t="shared" si="36"/>
        <v>2.7</v>
      </c>
      <c r="AZ48" s="7">
        <f t="shared" si="36"/>
        <v>7</v>
      </c>
      <c r="BA48" s="11">
        <f t="shared" si="36"/>
        <v>0</v>
      </c>
      <c r="BB48" s="10">
        <f t="shared" si="36"/>
        <v>0</v>
      </c>
      <c r="BC48" s="11">
        <f t="shared" si="36"/>
        <v>0</v>
      </c>
      <c r="BD48" s="10">
        <f t="shared" si="36"/>
        <v>0</v>
      </c>
      <c r="BE48" s="11">
        <f t="shared" si="36"/>
        <v>0</v>
      </c>
      <c r="BF48" s="10">
        <f t="shared" si="36"/>
        <v>0</v>
      </c>
      <c r="BG48" s="7">
        <f t="shared" si="36"/>
        <v>0</v>
      </c>
      <c r="BH48" s="11">
        <f t="shared" si="36"/>
        <v>0</v>
      </c>
      <c r="BI48" s="10">
        <f t="shared" si="36"/>
        <v>0</v>
      </c>
      <c r="BJ48" s="11">
        <f t="shared" si="36"/>
        <v>0</v>
      </c>
      <c r="BK48" s="10">
        <f t="shared" si="36"/>
        <v>0</v>
      </c>
      <c r="BL48" s="11">
        <f t="shared" si="36"/>
        <v>0</v>
      </c>
      <c r="BM48" s="10">
        <f t="shared" si="36"/>
        <v>0</v>
      </c>
      <c r="BN48" s="11">
        <f t="shared" si="36"/>
        <v>0</v>
      </c>
      <c r="BO48" s="10">
        <f t="shared" si="36"/>
        <v>0</v>
      </c>
      <c r="BP48" s="7">
        <f t="shared" si="36"/>
        <v>0</v>
      </c>
      <c r="BQ48" s="7">
        <f t="shared" si="36"/>
        <v>0</v>
      </c>
      <c r="BR48" s="11">
        <f t="shared" ref="BR48:CH48" si="37">SUM(BR30:BR47)</f>
        <v>0</v>
      </c>
      <c r="BS48" s="10">
        <f t="shared" si="37"/>
        <v>0</v>
      </c>
      <c r="BT48" s="11">
        <f t="shared" si="37"/>
        <v>0</v>
      </c>
      <c r="BU48" s="10">
        <f t="shared" si="37"/>
        <v>0</v>
      </c>
      <c r="BV48" s="11">
        <f t="shared" si="37"/>
        <v>0</v>
      </c>
      <c r="BW48" s="10">
        <f t="shared" si="37"/>
        <v>0</v>
      </c>
      <c r="BX48" s="7">
        <f t="shared" si="37"/>
        <v>0</v>
      </c>
      <c r="BY48" s="11">
        <f t="shared" si="37"/>
        <v>0</v>
      </c>
      <c r="BZ48" s="10">
        <f t="shared" si="37"/>
        <v>0</v>
      </c>
      <c r="CA48" s="11">
        <f t="shared" si="37"/>
        <v>0</v>
      </c>
      <c r="CB48" s="10">
        <f t="shared" si="37"/>
        <v>0</v>
      </c>
      <c r="CC48" s="11">
        <f t="shared" si="37"/>
        <v>0</v>
      </c>
      <c r="CD48" s="10">
        <f t="shared" si="37"/>
        <v>0</v>
      </c>
      <c r="CE48" s="11">
        <f t="shared" si="37"/>
        <v>0</v>
      </c>
      <c r="CF48" s="10">
        <f t="shared" si="37"/>
        <v>0</v>
      </c>
      <c r="CG48" s="7">
        <f t="shared" si="37"/>
        <v>20</v>
      </c>
      <c r="CH48" s="7">
        <f t="shared" si="37"/>
        <v>20</v>
      </c>
    </row>
    <row r="49" spans="1:86" ht="20.100000000000001" customHeight="1" x14ac:dyDescent="0.25">
      <c r="A49" s="14" t="s">
        <v>85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4"/>
      <c r="CH49" s="15"/>
    </row>
    <row r="50" spans="1:86" x14ac:dyDescent="0.25">
      <c r="A50" s="6"/>
      <c r="B50" s="6"/>
      <c r="C50" s="6"/>
      <c r="D50" s="6" t="s">
        <v>285</v>
      </c>
      <c r="E50" s="3" t="s">
        <v>286</v>
      </c>
      <c r="F50" s="6">
        <f>COUNTIF(S50:CF50,"e")</f>
        <v>0</v>
      </c>
      <c r="G50" s="6">
        <f>COUNTIF(S50:CF50,"z")</f>
        <v>2</v>
      </c>
      <c r="H50" s="6">
        <f t="shared" ref="H50:H67" si="38">SUM(I50:O50)</f>
        <v>20</v>
      </c>
      <c r="I50" s="6">
        <f t="shared" ref="I50:I67" si="39">S50+AJ50+BA50+BR50</f>
        <v>10</v>
      </c>
      <c r="J50" s="6">
        <f t="shared" ref="J50:J67" si="40">U50+AL50+BC50+BT50</f>
        <v>10</v>
      </c>
      <c r="K50" s="6">
        <f t="shared" ref="K50:K67" si="41">W50+AN50+BE50+BV50</f>
        <v>0</v>
      </c>
      <c r="L50" s="6">
        <f t="shared" ref="L50:L67" si="42">Z50+AQ50+BH50+BY50</f>
        <v>0</v>
      </c>
      <c r="M50" s="6">
        <f t="shared" ref="M50:M67" si="43">AB50+AS50+BJ50+CA50</f>
        <v>0</v>
      </c>
      <c r="N50" s="6">
        <f t="shared" ref="N50:N67" si="44">AD50+AU50+BL50+CC50</f>
        <v>0</v>
      </c>
      <c r="O50" s="6">
        <f t="shared" ref="O50:O67" si="45">AF50+AW50+BN50+CE50</f>
        <v>0</v>
      </c>
      <c r="P50" s="7">
        <f t="shared" ref="P50:P67" si="46">AI50+AZ50+BQ50+CH50</f>
        <v>1</v>
      </c>
      <c r="Q50" s="7">
        <f t="shared" ref="Q50:Q67" si="47">AH50+AY50+BP50+CG50</f>
        <v>0</v>
      </c>
      <c r="R50" s="7">
        <v>0.8</v>
      </c>
      <c r="S50" s="11"/>
      <c r="T50" s="10"/>
      <c r="U50" s="11"/>
      <c r="V50" s="10"/>
      <c r="W50" s="11"/>
      <c r="X50" s="10"/>
      <c r="Y50" s="7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ref="AI50:AI67" si="48">Y50+AH50</f>
        <v>0</v>
      </c>
      <c r="AJ50" s="11">
        <v>10</v>
      </c>
      <c r="AK50" s="10" t="s">
        <v>53</v>
      </c>
      <c r="AL50" s="11">
        <v>10</v>
      </c>
      <c r="AM50" s="10" t="s">
        <v>53</v>
      </c>
      <c r="AN50" s="11"/>
      <c r="AO50" s="10"/>
      <c r="AP50" s="7">
        <v>1</v>
      </c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ref="AZ50:AZ67" si="49">AP50+AY50</f>
        <v>1</v>
      </c>
      <c r="BA50" s="11"/>
      <c r="BB50" s="10"/>
      <c r="BC50" s="11"/>
      <c r="BD50" s="10"/>
      <c r="BE50" s="11"/>
      <c r="BF50" s="10"/>
      <c r="BG50" s="7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ref="BQ50:BQ67" si="50">BG50+BP50</f>
        <v>0</v>
      </c>
      <c r="BR50" s="11"/>
      <c r="BS50" s="10"/>
      <c r="BT50" s="11"/>
      <c r="BU50" s="10"/>
      <c r="BV50" s="11"/>
      <c r="BW50" s="10"/>
      <c r="BX50" s="7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ref="CH50:CH67" si="51">BX50+CG50</f>
        <v>0</v>
      </c>
    </row>
    <row r="51" spans="1:86" x14ac:dyDescent="0.25">
      <c r="A51" s="6">
        <v>2</v>
      </c>
      <c r="B51" s="6">
        <v>1</v>
      </c>
      <c r="C51" s="6"/>
      <c r="D51" s="6"/>
      <c r="E51" s="3" t="s">
        <v>96</v>
      </c>
      <c r="F51" s="6">
        <f>$B$51*COUNTIF(S51:CF51,"e")</f>
        <v>0</v>
      </c>
      <c r="G51" s="6">
        <f>$B$51*COUNTIF(S51:CF51,"z")</f>
        <v>2</v>
      </c>
      <c r="H51" s="6">
        <f t="shared" si="38"/>
        <v>30</v>
      </c>
      <c r="I51" s="6">
        <f t="shared" si="39"/>
        <v>15</v>
      </c>
      <c r="J51" s="6">
        <f t="shared" si="40"/>
        <v>15</v>
      </c>
      <c r="K51" s="6">
        <f t="shared" si="41"/>
        <v>0</v>
      </c>
      <c r="L51" s="6">
        <f t="shared" si="42"/>
        <v>0</v>
      </c>
      <c r="M51" s="6">
        <f t="shared" si="43"/>
        <v>0</v>
      </c>
      <c r="N51" s="6">
        <f t="shared" si="44"/>
        <v>0</v>
      </c>
      <c r="O51" s="6">
        <f t="shared" si="45"/>
        <v>0</v>
      </c>
      <c r="P51" s="7">
        <f t="shared" si="46"/>
        <v>2</v>
      </c>
      <c r="Q51" s="7">
        <f t="shared" si="47"/>
        <v>0</v>
      </c>
      <c r="R51" s="7">
        <f>$B$51*0.83</f>
        <v>0.83</v>
      </c>
      <c r="S51" s="11"/>
      <c r="T51" s="10"/>
      <c r="U51" s="11"/>
      <c r="V51" s="10"/>
      <c r="W51" s="11"/>
      <c r="X51" s="10"/>
      <c r="Y51" s="7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48"/>
        <v>0</v>
      </c>
      <c r="AJ51" s="11">
        <f>$B$51*15</f>
        <v>15</v>
      </c>
      <c r="AK51" s="10" t="s">
        <v>53</v>
      </c>
      <c r="AL51" s="11">
        <f>$B$51*15</f>
        <v>15</v>
      </c>
      <c r="AM51" s="10" t="s">
        <v>53</v>
      </c>
      <c r="AN51" s="11"/>
      <c r="AO51" s="10"/>
      <c r="AP51" s="7">
        <f>$B$51*2</f>
        <v>2</v>
      </c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49"/>
        <v>2</v>
      </c>
      <c r="BA51" s="11"/>
      <c r="BB51" s="10"/>
      <c r="BC51" s="11"/>
      <c r="BD51" s="10"/>
      <c r="BE51" s="11"/>
      <c r="BF51" s="10"/>
      <c r="BG51" s="7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50"/>
        <v>0</v>
      </c>
      <c r="BR51" s="11"/>
      <c r="BS51" s="10"/>
      <c r="BT51" s="11"/>
      <c r="BU51" s="10"/>
      <c r="BV51" s="11"/>
      <c r="BW51" s="10"/>
      <c r="BX51" s="7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51"/>
        <v>0</v>
      </c>
    </row>
    <row r="52" spans="1:86" x14ac:dyDescent="0.25">
      <c r="A52" s="6">
        <v>3</v>
      </c>
      <c r="B52" s="6">
        <v>1</v>
      </c>
      <c r="C52" s="6"/>
      <c r="D52" s="6"/>
      <c r="E52" s="3" t="s">
        <v>97</v>
      </c>
      <c r="F52" s="6">
        <f>$B$52*COUNTIF(S52:CF52,"e")</f>
        <v>0</v>
      </c>
      <c r="G52" s="6">
        <f>$B$52*COUNTIF(S52:CF52,"z")</f>
        <v>2</v>
      </c>
      <c r="H52" s="6">
        <f t="shared" si="38"/>
        <v>30</v>
      </c>
      <c r="I52" s="6">
        <f t="shared" si="39"/>
        <v>15</v>
      </c>
      <c r="J52" s="6">
        <f t="shared" si="40"/>
        <v>15</v>
      </c>
      <c r="K52" s="6">
        <f t="shared" si="41"/>
        <v>0</v>
      </c>
      <c r="L52" s="6">
        <f t="shared" si="42"/>
        <v>0</v>
      </c>
      <c r="M52" s="6">
        <f t="shared" si="43"/>
        <v>0</v>
      </c>
      <c r="N52" s="6">
        <f t="shared" si="44"/>
        <v>0</v>
      </c>
      <c r="O52" s="6">
        <f t="shared" si="45"/>
        <v>0</v>
      </c>
      <c r="P52" s="7">
        <f t="shared" si="46"/>
        <v>2</v>
      </c>
      <c r="Q52" s="7">
        <f t="shared" si="47"/>
        <v>0</v>
      </c>
      <c r="R52" s="7">
        <f>$B$52*0.6</f>
        <v>0.6</v>
      </c>
      <c r="S52" s="11"/>
      <c r="T52" s="10"/>
      <c r="U52" s="11"/>
      <c r="V52" s="10"/>
      <c r="W52" s="11"/>
      <c r="X52" s="10"/>
      <c r="Y52" s="7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48"/>
        <v>0</v>
      </c>
      <c r="AJ52" s="11"/>
      <c r="AK52" s="10"/>
      <c r="AL52" s="11"/>
      <c r="AM52" s="10"/>
      <c r="AN52" s="11"/>
      <c r="AO52" s="10"/>
      <c r="AP52" s="7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49"/>
        <v>0</v>
      </c>
      <c r="BA52" s="11">
        <f>$B$52*15</f>
        <v>15</v>
      </c>
      <c r="BB52" s="10" t="s">
        <v>53</v>
      </c>
      <c r="BC52" s="11">
        <f>$B$52*15</f>
        <v>15</v>
      </c>
      <c r="BD52" s="10" t="s">
        <v>53</v>
      </c>
      <c r="BE52" s="11"/>
      <c r="BF52" s="10"/>
      <c r="BG52" s="7">
        <f>$B$52*2</f>
        <v>2</v>
      </c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si="50"/>
        <v>2</v>
      </c>
      <c r="BR52" s="11"/>
      <c r="BS52" s="10"/>
      <c r="BT52" s="11"/>
      <c r="BU52" s="10"/>
      <c r="BV52" s="11"/>
      <c r="BW52" s="10"/>
      <c r="BX52" s="7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51"/>
        <v>0</v>
      </c>
    </row>
    <row r="53" spans="1:86" x14ac:dyDescent="0.25">
      <c r="A53" s="6">
        <v>4</v>
      </c>
      <c r="B53" s="6">
        <v>1</v>
      </c>
      <c r="C53" s="6"/>
      <c r="D53" s="6"/>
      <c r="E53" s="3" t="s">
        <v>98</v>
      </c>
      <c r="F53" s="6">
        <f>$B$53*COUNTIF(S53:CF53,"e")</f>
        <v>0</v>
      </c>
      <c r="G53" s="6">
        <f>$B$53*COUNTIF(S53:CF53,"z")</f>
        <v>2</v>
      </c>
      <c r="H53" s="6">
        <f t="shared" si="38"/>
        <v>30</v>
      </c>
      <c r="I53" s="6">
        <f t="shared" si="39"/>
        <v>15</v>
      </c>
      <c r="J53" s="6">
        <f t="shared" si="40"/>
        <v>15</v>
      </c>
      <c r="K53" s="6">
        <f t="shared" si="41"/>
        <v>0</v>
      </c>
      <c r="L53" s="6">
        <f t="shared" si="42"/>
        <v>0</v>
      </c>
      <c r="M53" s="6">
        <f t="shared" si="43"/>
        <v>0</v>
      </c>
      <c r="N53" s="6">
        <f t="shared" si="44"/>
        <v>0</v>
      </c>
      <c r="O53" s="6">
        <f t="shared" si="45"/>
        <v>0</v>
      </c>
      <c r="P53" s="7">
        <f t="shared" si="46"/>
        <v>2</v>
      </c>
      <c r="Q53" s="7">
        <f t="shared" si="47"/>
        <v>0</v>
      </c>
      <c r="R53" s="7">
        <f>$B$53*1.2</f>
        <v>1.2</v>
      </c>
      <c r="S53" s="11"/>
      <c r="T53" s="10"/>
      <c r="U53" s="11"/>
      <c r="V53" s="10"/>
      <c r="W53" s="11"/>
      <c r="X53" s="10"/>
      <c r="Y53" s="7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48"/>
        <v>0</v>
      </c>
      <c r="AJ53" s="11"/>
      <c r="AK53" s="10"/>
      <c r="AL53" s="11"/>
      <c r="AM53" s="10"/>
      <c r="AN53" s="11"/>
      <c r="AO53" s="10"/>
      <c r="AP53" s="7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49"/>
        <v>0</v>
      </c>
      <c r="BA53" s="11">
        <f>$B$53*15</f>
        <v>15</v>
      </c>
      <c r="BB53" s="10" t="s">
        <v>53</v>
      </c>
      <c r="BC53" s="11">
        <f>$B$53*15</f>
        <v>15</v>
      </c>
      <c r="BD53" s="10" t="s">
        <v>53</v>
      </c>
      <c r="BE53" s="11"/>
      <c r="BF53" s="10"/>
      <c r="BG53" s="7">
        <f>$B$53*2</f>
        <v>2</v>
      </c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50"/>
        <v>2</v>
      </c>
      <c r="BR53" s="11"/>
      <c r="BS53" s="10"/>
      <c r="BT53" s="11"/>
      <c r="BU53" s="10"/>
      <c r="BV53" s="11"/>
      <c r="BW53" s="10"/>
      <c r="BX53" s="7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51"/>
        <v>0</v>
      </c>
    </row>
    <row r="54" spans="1:86" x14ac:dyDescent="0.25">
      <c r="A54" s="6">
        <v>5</v>
      </c>
      <c r="B54" s="6">
        <v>1</v>
      </c>
      <c r="C54" s="6"/>
      <c r="D54" s="6"/>
      <c r="E54" s="3" t="s">
        <v>99</v>
      </c>
      <c r="F54" s="6">
        <f>$B$54*COUNTIF(S54:CF54,"e")</f>
        <v>0</v>
      </c>
      <c r="G54" s="6">
        <f>$B$54*COUNTIF(S54:CF54,"z")</f>
        <v>2</v>
      </c>
      <c r="H54" s="6">
        <f t="shared" si="38"/>
        <v>30</v>
      </c>
      <c r="I54" s="6">
        <f t="shared" si="39"/>
        <v>15</v>
      </c>
      <c r="J54" s="6">
        <f t="shared" si="40"/>
        <v>15</v>
      </c>
      <c r="K54" s="6">
        <f t="shared" si="41"/>
        <v>0</v>
      </c>
      <c r="L54" s="6">
        <f t="shared" si="42"/>
        <v>0</v>
      </c>
      <c r="M54" s="6">
        <f t="shared" si="43"/>
        <v>0</v>
      </c>
      <c r="N54" s="6">
        <f t="shared" si="44"/>
        <v>0</v>
      </c>
      <c r="O54" s="6">
        <f t="shared" si="45"/>
        <v>0</v>
      </c>
      <c r="P54" s="7">
        <f t="shared" si="46"/>
        <v>2</v>
      </c>
      <c r="Q54" s="7">
        <f t="shared" si="47"/>
        <v>0</v>
      </c>
      <c r="R54" s="7">
        <f>$B$54*0.6</f>
        <v>0.6</v>
      </c>
      <c r="S54" s="11"/>
      <c r="T54" s="10"/>
      <c r="U54" s="11"/>
      <c r="V54" s="10"/>
      <c r="W54" s="11"/>
      <c r="X54" s="10"/>
      <c r="Y54" s="7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48"/>
        <v>0</v>
      </c>
      <c r="AJ54" s="11"/>
      <c r="AK54" s="10"/>
      <c r="AL54" s="11"/>
      <c r="AM54" s="10"/>
      <c r="AN54" s="11"/>
      <c r="AO54" s="10"/>
      <c r="AP54" s="7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49"/>
        <v>0</v>
      </c>
      <c r="BA54" s="11">
        <f>$B$54*15</f>
        <v>15</v>
      </c>
      <c r="BB54" s="10" t="s">
        <v>53</v>
      </c>
      <c r="BC54" s="11">
        <f>$B$54*15</f>
        <v>15</v>
      </c>
      <c r="BD54" s="10" t="s">
        <v>53</v>
      </c>
      <c r="BE54" s="11"/>
      <c r="BF54" s="10"/>
      <c r="BG54" s="7">
        <f>$B$54*2</f>
        <v>2</v>
      </c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50"/>
        <v>2</v>
      </c>
      <c r="BR54" s="11"/>
      <c r="BS54" s="10"/>
      <c r="BT54" s="11"/>
      <c r="BU54" s="10"/>
      <c r="BV54" s="11"/>
      <c r="BW54" s="10"/>
      <c r="BX54" s="7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51"/>
        <v>0</v>
      </c>
    </row>
    <row r="55" spans="1:86" x14ac:dyDescent="0.25">
      <c r="A55" s="6">
        <v>6</v>
      </c>
      <c r="B55" s="6">
        <v>1</v>
      </c>
      <c r="C55" s="6"/>
      <c r="D55" s="6"/>
      <c r="E55" s="3" t="s">
        <v>100</v>
      </c>
      <c r="F55" s="6">
        <f>$B$55*COUNTIF(S55:CF55,"e")</f>
        <v>0</v>
      </c>
      <c r="G55" s="6">
        <f>$B$55*COUNTIF(S55:CF55,"z")</f>
        <v>2</v>
      </c>
      <c r="H55" s="6">
        <f t="shared" si="38"/>
        <v>30</v>
      </c>
      <c r="I55" s="6">
        <f t="shared" si="39"/>
        <v>15</v>
      </c>
      <c r="J55" s="6">
        <f t="shared" si="40"/>
        <v>0</v>
      </c>
      <c r="K55" s="6">
        <f t="shared" si="41"/>
        <v>0</v>
      </c>
      <c r="L55" s="6">
        <f t="shared" si="42"/>
        <v>15</v>
      </c>
      <c r="M55" s="6">
        <f t="shared" si="43"/>
        <v>0</v>
      </c>
      <c r="N55" s="6">
        <f t="shared" si="44"/>
        <v>0</v>
      </c>
      <c r="O55" s="6">
        <f t="shared" si="45"/>
        <v>0</v>
      </c>
      <c r="P55" s="7">
        <f t="shared" si="46"/>
        <v>2</v>
      </c>
      <c r="Q55" s="7">
        <f t="shared" si="47"/>
        <v>1</v>
      </c>
      <c r="R55" s="7">
        <f>$B$55*1</f>
        <v>1</v>
      </c>
      <c r="S55" s="11"/>
      <c r="T55" s="10"/>
      <c r="U55" s="11"/>
      <c r="V55" s="10"/>
      <c r="W55" s="11"/>
      <c r="X55" s="10"/>
      <c r="Y55" s="7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48"/>
        <v>0</v>
      </c>
      <c r="AJ55" s="11"/>
      <c r="AK55" s="10"/>
      <c r="AL55" s="11"/>
      <c r="AM55" s="10"/>
      <c r="AN55" s="11"/>
      <c r="AO55" s="10"/>
      <c r="AP55" s="7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49"/>
        <v>0</v>
      </c>
      <c r="BA55" s="11">
        <f>$B$55*15</f>
        <v>15</v>
      </c>
      <c r="BB55" s="10" t="s">
        <v>53</v>
      </c>
      <c r="BC55" s="11"/>
      <c r="BD55" s="10"/>
      <c r="BE55" s="11"/>
      <c r="BF55" s="10"/>
      <c r="BG55" s="7">
        <f>$B$55*1</f>
        <v>1</v>
      </c>
      <c r="BH55" s="11">
        <f>$B$55*15</f>
        <v>15</v>
      </c>
      <c r="BI55" s="10" t="s">
        <v>53</v>
      </c>
      <c r="BJ55" s="11"/>
      <c r="BK55" s="10"/>
      <c r="BL55" s="11"/>
      <c r="BM55" s="10"/>
      <c r="BN55" s="11"/>
      <c r="BO55" s="10"/>
      <c r="BP55" s="7">
        <f>$B$55*1</f>
        <v>1</v>
      </c>
      <c r="BQ55" s="7">
        <f t="shared" si="50"/>
        <v>2</v>
      </c>
      <c r="BR55" s="11"/>
      <c r="BS55" s="10"/>
      <c r="BT55" s="11"/>
      <c r="BU55" s="10"/>
      <c r="BV55" s="11"/>
      <c r="BW55" s="10"/>
      <c r="BX55" s="7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1"/>
        <v>0</v>
      </c>
    </row>
    <row r="56" spans="1:86" x14ac:dyDescent="0.25">
      <c r="A56" s="6">
        <v>7</v>
      </c>
      <c r="B56" s="6">
        <v>1</v>
      </c>
      <c r="C56" s="6"/>
      <c r="D56" s="6"/>
      <c r="E56" s="3" t="s">
        <v>101</v>
      </c>
      <c r="F56" s="6">
        <f>$B$56*COUNTIF(S56:CF56,"e")</f>
        <v>0</v>
      </c>
      <c r="G56" s="6">
        <f>$B$56*COUNTIF(S56:CF56,"z")</f>
        <v>2</v>
      </c>
      <c r="H56" s="6">
        <f t="shared" si="38"/>
        <v>30</v>
      </c>
      <c r="I56" s="6">
        <f t="shared" si="39"/>
        <v>15</v>
      </c>
      <c r="J56" s="6">
        <f t="shared" si="40"/>
        <v>0</v>
      </c>
      <c r="K56" s="6">
        <f t="shared" si="41"/>
        <v>0</v>
      </c>
      <c r="L56" s="6">
        <f t="shared" si="42"/>
        <v>15</v>
      </c>
      <c r="M56" s="6">
        <f t="shared" si="43"/>
        <v>0</v>
      </c>
      <c r="N56" s="6">
        <f t="shared" si="44"/>
        <v>0</v>
      </c>
      <c r="O56" s="6">
        <f t="shared" si="45"/>
        <v>0</v>
      </c>
      <c r="P56" s="7">
        <f t="shared" si="46"/>
        <v>2</v>
      </c>
      <c r="Q56" s="7">
        <f t="shared" si="47"/>
        <v>1</v>
      </c>
      <c r="R56" s="7">
        <f>$B$56*1.46</f>
        <v>1.46</v>
      </c>
      <c r="S56" s="11"/>
      <c r="T56" s="10"/>
      <c r="U56" s="11"/>
      <c r="V56" s="10"/>
      <c r="W56" s="11"/>
      <c r="X56" s="10"/>
      <c r="Y56" s="7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48"/>
        <v>0</v>
      </c>
      <c r="AJ56" s="11"/>
      <c r="AK56" s="10"/>
      <c r="AL56" s="11"/>
      <c r="AM56" s="10"/>
      <c r="AN56" s="11"/>
      <c r="AO56" s="10"/>
      <c r="AP56" s="7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49"/>
        <v>0</v>
      </c>
      <c r="BA56" s="11">
        <f>$B$56*15</f>
        <v>15</v>
      </c>
      <c r="BB56" s="10" t="s">
        <v>53</v>
      </c>
      <c r="BC56" s="11"/>
      <c r="BD56" s="10"/>
      <c r="BE56" s="11"/>
      <c r="BF56" s="10"/>
      <c r="BG56" s="7">
        <f>$B$56*1</f>
        <v>1</v>
      </c>
      <c r="BH56" s="11">
        <f>$B$56*15</f>
        <v>15</v>
      </c>
      <c r="BI56" s="10" t="s">
        <v>53</v>
      </c>
      <c r="BJ56" s="11"/>
      <c r="BK56" s="10"/>
      <c r="BL56" s="11"/>
      <c r="BM56" s="10"/>
      <c r="BN56" s="11"/>
      <c r="BO56" s="10"/>
      <c r="BP56" s="7">
        <f>$B$56*1</f>
        <v>1</v>
      </c>
      <c r="BQ56" s="7">
        <f t="shared" si="50"/>
        <v>2</v>
      </c>
      <c r="BR56" s="11"/>
      <c r="BS56" s="10"/>
      <c r="BT56" s="11"/>
      <c r="BU56" s="10"/>
      <c r="BV56" s="11"/>
      <c r="BW56" s="10"/>
      <c r="BX56" s="7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1"/>
        <v>0</v>
      </c>
    </row>
    <row r="57" spans="1:86" x14ac:dyDescent="0.25">
      <c r="A57" s="6">
        <v>8</v>
      </c>
      <c r="B57" s="6">
        <v>1</v>
      </c>
      <c r="C57" s="6"/>
      <c r="D57" s="6"/>
      <c r="E57" s="3" t="s">
        <v>56</v>
      </c>
      <c r="F57" s="6">
        <f>$B$57*COUNTIF(S57:CF57,"e")</f>
        <v>0</v>
      </c>
      <c r="G57" s="6">
        <f>$B$57*COUNTIF(S57:CF57,"z")</f>
        <v>2</v>
      </c>
      <c r="H57" s="6">
        <f t="shared" si="38"/>
        <v>30</v>
      </c>
      <c r="I57" s="6">
        <f t="shared" si="39"/>
        <v>15</v>
      </c>
      <c r="J57" s="6">
        <f t="shared" si="40"/>
        <v>0</v>
      </c>
      <c r="K57" s="6">
        <f t="shared" si="41"/>
        <v>0</v>
      </c>
      <c r="L57" s="6">
        <f t="shared" si="42"/>
        <v>15</v>
      </c>
      <c r="M57" s="6">
        <f t="shared" si="43"/>
        <v>0</v>
      </c>
      <c r="N57" s="6">
        <f t="shared" si="44"/>
        <v>0</v>
      </c>
      <c r="O57" s="6">
        <f t="shared" si="45"/>
        <v>0</v>
      </c>
      <c r="P57" s="7">
        <f t="shared" si="46"/>
        <v>2</v>
      </c>
      <c r="Q57" s="7">
        <f t="shared" si="47"/>
        <v>1</v>
      </c>
      <c r="R57" s="7">
        <f>$B$57*1.2</f>
        <v>1.2</v>
      </c>
      <c r="S57" s="11"/>
      <c r="T57" s="10"/>
      <c r="U57" s="11"/>
      <c r="V57" s="10"/>
      <c r="W57" s="11"/>
      <c r="X57" s="10"/>
      <c r="Y57" s="7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48"/>
        <v>0</v>
      </c>
      <c r="AJ57" s="11"/>
      <c r="AK57" s="10"/>
      <c r="AL57" s="11"/>
      <c r="AM57" s="10"/>
      <c r="AN57" s="11"/>
      <c r="AO57" s="10"/>
      <c r="AP57" s="7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9"/>
        <v>0</v>
      </c>
      <c r="BA57" s="11">
        <f>$B$57*15</f>
        <v>15</v>
      </c>
      <c r="BB57" s="10" t="s">
        <v>53</v>
      </c>
      <c r="BC57" s="11"/>
      <c r="BD57" s="10"/>
      <c r="BE57" s="11"/>
      <c r="BF57" s="10"/>
      <c r="BG57" s="7">
        <f>$B$57*1</f>
        <v>1</v>
      </c>
      <c r="BH57" s="11">
        <f>$B$57*15</f>
        <v>15</v>
      </c>
      <c r="BI57" s="10" t="s">
        <v>53</v>
      </c>
      <c r="BJ57" s="11"/>
      <c r="BK57" s="10"/>
      <c r="BL57" s="11"/>
      <c r="BM57" s="10"/>
      <c r="BN57" s="11"/>
      <c r="BO57" s="10"/>
      <c r="BP57" s="7">
        <f>$B$57*1</f>
        <v>1</v>
      </c>
      <c r="BQ57" s="7">
        <f t="shared" si="50"/>
        <v>2</v>
      </c>
      <c r="BR57" s="11"/>
      <c r="BS57" s="10"/>
      <c r="BT57" s="11"/>
      <c r="BU57" s="10"/>
      <c r="BV57" s="11"/>
      <c r="BW57" s="10"/>
      <c r="BX57" s="7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1"/>
        <v>0</v>
      </c>
    </row>
    <row r="58" spans="1:86" x14ac:dyDescent="0.25">
      <c r="A58" s="6"/>
      <c r="B58" s="6"/>
      <c r="C58" s="6"/>
      <c r="D58" s="6" t="s">
        <v>287</v>
      </c>
      <c r="E58" s="3" t="s">
        <v>288</v>
      </c>
      <c r="F58" s="6">
        <f t="shared" ref="F58:F67" si="52">COUNTIF(S58:CF58,"e")</f>
        <v>0</v>
      </c>
      <c r="G58" s="6">
        <f t="shared" ref="G58:G67" si="53">COUNTIF(S58:CF58,"z")</f>
        <v>2</v>
      </c>
      <c r="H58" s="6">
        <f t="shared" si="38"/>
        <v>20</v>
      </c>
      <c r="I58" s="6">
        <f t="shared" si="39"/>
        <v>10</v>
      </c>
      <c r="J58" s="6">
        <f t="shared" si="40"/>
        <v>0</v>
      </c>
      <c r="K58" s="6">
        <f t="shared" si="41"/>
        <v>0</v>
      </c>
      <c r="L58" s="6">
        <f t="shared" si="42"/>
        <v>10</v>
      </c>
      <c r="M58" s="6">
        <f t="shared" si="43"/>
        <v>0</v>
      </c>
      <c r="N58" s="6">
        <f t="shared" si="44"/>
        <v>0</v>
      </c>
      <c r="O58" s="6">
        <f t="shared" si="45"/>
        <v>0</v>
      </c>
      <c r="P58" s="7">
        <f t="shared" si="46"/>
        <v>1</v>
      </c>
      <c r="Q58" s="7">
        <f t="shared" si="47"/>
        <v>0.5</v>
      </c>
      <c r="R58" s="7">
        <v>0.77</v>
      </c>
      <c r="S58" s="11"/>
      <c r="T58" s="10"/>
      <c r="U58" s="11"/>
      <c r="V58" s="10"/>
      <c r="W58" s="11"/>
      <c r="X58" s="10"/>
      <c r="Y58" s="7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8"/>
        <v>0</v>
      </c>
      <c r="AJ58" s="11"/>
      <c r="AK58" s="10"/>
      <c r="AL58" s="11"/>
      <c r="AM58" s="10"/>
      <c r="AN58" s="11"/>
      <c r="AO58" s="10"/>
      <c r="AP58" s="7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9"/>
        <v>0</v>
      </c>
      <c r="BA58" s="11">
        <v>10</v>
      </c>
      <c r="BB58" s="10" t="s">
        <v>53</v>
      </c>
      <c r="BC58" s="11"/>
      <c r="BD58" s="10"/>
      <c r="BE58" s="11"/>
      <c r="BF58" s="10"/>
      <c r="BG58" s="7">
        <v>0.5</v>
      </c>
      <c r="BH58" s="11">
        <v>10</v>
      </c>
      <c r="BI58" s="10" t="s">
        <v>53</v>
      </c>
      <c r="BJ58" s="11"/>
      <c r="BK58" s="10"/>
      <c r="BL58" s="11"/>
      <c r="BM58" s="10"/>
      <c r="BN58" s="11"/>
      <c r="BO58" s="10"/>
      <c r="BP58" s="7">
        <v>0.5</v>
      </c>
      <c r="BQ58" s="7">
        <f t="shared" si="50"/>
        <v>1</v>
      </c>
      <c r="BR58" s="11"/>
      <c r="BS58" s="10"/>
      <c r="BT58" s="11"/>
      <c r="BU58" s="10"/>
      <c r="BV58" s="11"/>
      <c r="BW58" s="10"/>
      <c r="BX58" s="7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1"/>
        <v>0</v>
      </c>
    </row>
    <row r="59" spans="1:86" x14ac:dyDescent="0.25">
      <c r="A59" s="6"/>
      <c r="B59" s="6"/>
      <c r="C59" s="6"/>
      <c r="D59" s="6" t="s">
        <v>289</v>
      </c>
      <c r="E59" s="3" t="s">
        <v>290</v>
      </c>
      <c r="F59" s="6">
        <f t="shared" si="52"/>
        <v>0</v>
      </c>
      <c r="G59" s="6">
        <f t="shared" si="53"/>
        <v>2</v>
      </c>
      <c r="H59" s="6">
        <f t="shared" si="38"/>
        <v>20</v>
      </c>
      <c r="I59" s="6">
        <f t="shared" si="39"/>
        <v>10</v>
      </c>
      <c r="J59" s="6">
        <f t="shared" si="40"/>
        <v>10</v>
      </c>
      <c r="K59" s="6">
        <f t="shared" si="41"/>
        <v>0</v>
      </c>
      <c r="L59" s="6">
        <f t="shared" si="42"/>
        <v>0</v>
      </c>
      <c r="M59" s="6">
        <f t="shared" si="43"/>
        <v>0</v>
      </c>
      <c r="N59" s="6">
        <f t="shared" si="44"/>
        <v>0</v>
      </c>
      <c r="O59" s="6">
        <f t="shared" si="45"/>
        <v>0</v>
      </c>
      <c r="P59" s="7">
        <f t="shared" si="46"/>
        <v>1</v>
      </c>
      <c r="Q59" s="7">
        <f t="shared" si="47"/>
        <v>0</v>
      </c>
      <c r="R59" s="7">
        <v>0.83</v>
      </c>
      <c r="S59" s="11"/>
      <c r="T59" s="10"/>
      <c r="U59" s="11"/>
      <c r="V59" s="10"/>
      <c r="W59" s="11"/>
      <c r="X59" s="10"/>
      <c r="Y59" s="7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8"/>
        <v>0</v>
      </c>
      <c r="AJ59" s="11">
        <v>10</v>
      </c>
      <c r="AK59" s="10" t="s">
        <v>53</v>
      </c>
      <c r="AL59" s="11">
        <v>10</v>
      </c>
      <c r="AM59" s="10" t="s">
        <v>53</v>
      </c>
      <c r="AN59" s="11"/>
      <c r="AO59" s="10"/>
      <c r="AP59" s="7">
        <v>1</v>
      </c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9"/>
        <v>1</v>
      </c>
      <c r="BA59" s="11"/>
      <c r="BB59" s="10"/>
      <c r="BC59" s="11"/>
      <c r="BD59" s="10"/>
      <c r="BE59" s="11"/>
      <c r="BF59" s="10"/>
      <c r="BG59" s="7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0"/>
        <v>0</v>
      </c>
      <c r="BR59" s="11"/>
      <c r="BS59" s="10"/>
      <c r="BT59" s="11"/>
      <c r="BU59" s="10"/>
      <c r="BV59" s="11"/>
      <c r="BW59" s="10"/>
      <c r="BX59" s="7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1"/>
        <v>0</v>
      </c>
    </row>
    <row r="60" spans="1:86" x14ac:dyDescent="0.25">
      <c r="A60" s="6"/>
      <c r="B60" s="6"/>
      <c r="C60" s="6"/>
      <c r="D60" s="6" t="s">
        <v>291</v>
      </c>
      <c r="E60" s="3" t="s">
        <v>292</v>
      </c>
      <c r="F60" s="6">
        <f t="shared" si="52"/>
        <v>0</v>
      </c>
      <c r="G60" s="6">
        <f t="shared" si="53"/>
        <v>2</v>
      </c>
      <c r="H60" s="6">
        <f t="shared" si="38"/>
        <v>30</v>
      </c>
      <c r="I60" s="6">
        <f t="shared" si="39"/>
        <v>15</v>
      </c>
      <c r="J60" s="6">
        <f t="shared" si="40"/>
        <v>0</v>
      </c>
      <c r="K60" s="6">
        <f t="shared" si="41"/>
        <v>0</v>
      </c>
      <c r="L60" s="6">
        <f t="shared" si="42"/>
        <v>15</v>
      </c>
      <c r="M60" s="6">
        <f t="shared" si="43"/>
        <v>0</v>
      </c>
      <c r="N60" s="6">
        <f t="shared" si="44"/>
        <v>0</v>
      </c>
      <c r="O60" s="6">
        <f t="shared" si="45"/>
        <v>0</v>
      </c>
      <c r="P60" s="7">
        <f t="shared" si="46"/>
        <v>1</v>
      </c>
      <c r="Q60" s="7">
        <f t="shared" si="47"/>
        <v>0.5</v>
      </c>
      <c r="R60" s="7">
        <v>1</v>
      </c>
      <c r="S60" s="11"/>
      <c r="T60" s="10"/>
      <c r="U60" s="11"/>
      <c r="V60" s="10"/>
      <c r="W60" s="11"/>
      <c r="X60" s="10"/>
      <c r="Y60" s="7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8"/>
        <v>0</v>
      </c>
      <c r="AJ60" s="11">
        <v>15</v>
      </c>
      <c r="AK60" s="10" t="s">
        <v>53</v>
      </c>
      <c r="AL60" s="11"/>
      <c r="AM60" s="10"/>
      <c r="AN60" s="11"/>
      <c r="AO60" s="10"/>
      <c r="AP60" s="7">
        <v>0.5</v>
      </c>
      <c r="AQ60" s="11">
        <v>15</v>
      </c>
      <c r="AR60" s="10" t="s">
        <v>53</v>
      </c>
      <c r="AS60" s="11"/>
      <c r="AT60" s="10"/>
      <c r="AU60" s="11"/>
      <c r="AV60" s="10"/>
      <c r="AW60" s="11"/>
      <c r="AX60" s="10"/>
      <c r="AY60" s="7">
        <v>0.5</v>
      </c>
      <c r="AZ60" s="7">
        <f t="shared" si="49"/>
        <v>1</v>
      </c>
      <c r="BA60" s="11"/>
      <c r="BB60" s="10"/>
      <c r="BC60" s="11"/>
      <c r="BD60" s="10"/>
      <c r="BE60" s="11"/>
      <c r="BF60" s="10"/>
      <c r="BG60" s="7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0"/>
        <v>0</v>
      </c>
      <c r="BR60" s="11"/>
      <c r="BS60" s="10"/>
      <c r="BT60" s="11"/>
      <c r="BU60" s="10"/>
      <c r="BV60" s="11"/>
      <c r="BW60" s="10"/>
      <c r="BX60" s="7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1"/>
        <v>0</v>
      </c>
    </row>
    <row r="61" spans="1:86" x14ac:dyDescent="0.25">
      <c r="A61" s="6"/>
      <c r="B61" s="6"/>
      <c r="C61" s="6"/>
      <c r="D61" s="6" t="s">
        <v>293</v>
      </c>
      <c r="E61" s="3" t="s">
        <v>294</v>
      </c>
      <c r="F61" s="6">
        <f t="shared" si="52"/>
        <v>0</v>
      </c>
      <c r="G61" s="6">
        <f t="shared" si="53"/>
        <v>2</v>
      </c>
      <c r="H61" s="6">
        <f t="shared" si="38"/>
        <v>25</v>
      </c>
      <c r="I61" s="6">
        <f t="shared" si="39"/>
        <v>10</v>
      </c>
      <c r="J61" s="6">
        <f t="shared" si="40"/>
        <v>0</v>
      </c>
      <c r="K61" s="6">
        <f t="shared" si="41"/>
        <v>0</v>
      </c>
      <c r="L61" s="6">
        <f t="shared" si="42"/>
        <v>15</v>
      </c>
      <c r="M61" s="6">
        <f t="shared" si="43"/>
        <v>0</v>
      </c>
      <c r="N61" s="6">
        <f t="shared" si="44"/>
        <v>0</v>
      </c>
      <c r="O61" s="6">
        <f t="shared" si="45"/>
        <v>0</v>
      </c>
      <c r="P61" s="7">
        <f t="shared" si="46"/>
        <v>1</v>
      </c>
      <c r="Q61" s="7">
        <f t="shared" si="47"/>
        <v>0.5</v>
      </c>
      <c r="R61" s="7">
        <v>0.83</v>
      </c>
      <c r="S61" s="11"/>
      <c r="T61" s="10"/>
      <c r="U61" s="11"/>
      <c r="V61" s="10"/>
      <c r="W61" s="11"/>
      <c r="X61" s="10"/>
      <c r="Y61" s="7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8"/>
        <v>0</v>
      </c>
      <c r="AJ61" s="11">
        <v>10</v>
      </c>
      <c r="AK61" s="10" t="s">
        <v>53</v>
      </c>
      <c r="AL61" s="11"/>
      <c r="AM61" s="10"/>
      <c r="AN61" s="11"/>
      <c r="AO61" s="10"/>
      <c r="AP61" s="7">
        <v>0.5</v>
      </c>
      <c r="AQ61" s="11">
        <v>15</v>
      </c>
      <c r="AR61" s="10" t="s">
        <v>53</v>
      </c>
      <c r="AS61" s="11"/>
      <c r="AT61" s="10"/>
      <c r="AU61" s="11"/>
      <c r="AV61" s="10"/>
      <c r="AW61" s="11"/>
      <c r="AX61" s="10"/>
      <c r="AY61" s="7">
        <v>0.5</v>
      </c>
      <c r="AZ61" s="7">
        <f t="shared" si="49"/>
        <v>1</v>
      </c>
      <c r="BA61" s="11"/>
      <c r="BB61" s="10"/>
      <c r="BC61" s="11"/>
      <c r="BD61" s="10"/>
      <c r="BE61" s="11"/>
      <c r="BF61" s="10"/>
      <c r="BG61" s="7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0"/>
        <v>0</v>
      </c>
      <c r="BR61" s="11"/>
      <c r="BS61" s="10"/>
      <c r="BT61" s="11"/>
      <c r="BU61" s="10"/>
      <c r="BV61" s="11"/>
      <c r="BW61" s="10"/>
      <c r="BX61" s="7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1"/>
        <v>0</v>
      </c>
    </row>
    <row r="62" spans="1:86" x14ac:dyDescent="0.25">
      <c r="A62" s="6"/>
      <c r="B62" s="6"/>
      <c r="C62" s="6"/>
      <c r="D62" s="6" t="s">
        <v>295</v>
      </c>
      <c r="E62" s="3" t="s">
        <v>296</v>
      </c>
      <c r="F62" s="6">
        <f t="shared" si="52"/>
        <v>0</v>
      </c>
      <c r="G62" s="6">
        <f t="shared" si="53"/>
        <v>2</v>
      </c>
      <c r="H62" s="6">
        <f t="shared" si="38"/>
        <v>30</v>
      </c>
      <c r="I62" s="6">
        <f t="shared" si="39"/>
        <v>15</v>
      </c>
      <c r="J62" s="6">
        <f t="shared" si="40"/>
        <v>15</v>
      </c>
      <c r="K62" s="6">
        <f t="shared" si="41"/>
        <v>0</v>
      </c>
      <c r="L62" s="6">
        <f t="shared" si="42"/>
        <v>0</v>
      </c>
      <c r="M62" s="6">
        <f t="shared" si="43"/>
        <v>0</v>
      </c>
      <c r="N62" s="6">
        <f t="shared" si="44"/>
        <v>0</v>
      </c>
      <c r="O62" s="6">
        <f t="shared" si="45"/>
        <v>0</v>
      </c>
      <c r="P62" s="7">
        <f t="shared" si="46"/>
        <v>2</v>
      </c>
      <c r="Q62" s="7">
        <f t="shared" si="47"/>
        <v>0</v>
      </c>
      <c r="R62" s="7">
        <v>1.34</v>
      </c>
      <c r="S62" s="11"/>
      <c r="T62" s="10"/>
      <c r="U62" s="11"/>
      <c r="V62" s="10"/>
      <c r="W62" s="11"/>
      <c r="X62" s="10"/>
      <c r="Y62" s="7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8"/>
        <v>0</v>
      </c>
      <c r="AJ62" s="11"/>
      <c r="AK62" s="10"/>
      <c r="AL62" s="11"/>
      <c r="AM62" s="10"/>
      <c r="AN62" s="11"/>
      <c r="AO62" s="10"/>
      <c r="AP62" s="7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9"/>
        <v>0</v>
      </c>
      <c r="BA62" s="11"/>
      <c r="BB62" s="10"/>
      <c r="BC62" s="11"/>
      <c r="BD62" s="10"/>
      <c r="BE62" s="11"/>
      <c r="BF62" s="10"/>
      <c r="BG62" s="7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0"/>
        <v>0</v>
      </c>
      <c r="BR62" s="11">
        <v>15</v>
      </c>
      <c r="BS62" s="10" t="s">
        <v>53</v>
      </c>
      <c r="BT62" s="11">
        <v>15</v>
      </c>
      <c r="BU62" s="10" t="s">
        <v>53</v>
      </c>
      <c r="BV62" s="11"/>
      <c r="BW62" s="10"/>
      <c r="BX62" s="7">
        <v>2</v>
      </c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1"/>
        <v>2</v>
      </c>
    </row>
    <row r="63" spans="1:86" x14ac:dyDescent="0.25">
      <c r="A63" s="6"/>
      <c r="B63" s="6"/>
      <c r="C63" s="6"/>
      <c r="D63" s="6" t="s">
        <v>297</v>
      </c>
      <c r="E63" s="3" t="s">
        <v>240</v>
      </c>
      <c r="F63" s="6">
        <f t="shared" si="52"/>
        <v>1</v>
      </c>
      <c r="G63" s="6">
        <f t="shared" si="53"/>
        <v>1</v>
      </c>
      <c r="H63" s="6">
        <f t="shared" si="38"/>
        <v>120</v>
      </c>
      <c r="I63" s="6">
        <f t="shared" si="39"/>
        <v>60</v>
      </c>
      <c r="J63" s="6">
        <f t="shared" si="40"/>
        <v>60</v>
      </c>
      <c r="K63" s="6">
        <f t="shared" si="41"/>
        <v>0</v>
      </c>
      <c r="L63" s="6">
        <f t="shared" si="42"/>
        <v>0</v>
      </c>
      <c r="M63" s="6">
        <f t="shared" si="43"/>
        <v>0</v>
      </c>
      <c r="N63" s="6">
        <f t="shared" si="44"/>
        <v>0</v>
      </c>
      <c r="O63" s="6">
        <f t="shared" si="45"/>
        <v>0</v>
      </c>
      <c r="P63" s="7">
        <f t="shared" si="46"/>
        <v>7</v>
      </c>
      <c r="Q63" s="7">
        <f t="shared" si="47"/>
        <v>0</v>
      </c>
      <c r="R63" s="7">
        <v>4.8</v>
      </c>
      <c r="S63" s="11"/>
      <c r="T63" s="10"/>
      <c r="U63" s="11"/>
      <c r="V63" s="10"/>
      <c r="W63" s="11"/>
      <c r="X63" s="10"/>
      <c r="Y63" s="7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8"/>
        <v>0</v>
      </c>
      <c r="AJ63" s="11"/>
      <c r="AK63" s="10"/>
      <c r="AL63" s="11"/>
      <c r="AM63" s="10"/>
      <c r="AN63" s="11"/>
      <c r="AO63" s="10"/>
      <c r="AP63" s="7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9"/>
        <v>0</v>
      </c>
      <c r="BA63" s="11">
        <v>60</v>
      </c>
      <c r="BB63" s="10" t="s">
        <v>60</v>
      </c>
      <c r="BC63" s="11">
        <v>60</v>
      </c>
      <c r="BD63" s="10" t="s">
        <v>53</v>
      </c>
      <c r="BE63" s="11"/>
      <c r="BF63" s="10"/>
      <c r="BG63" s="7">
        <v>7</v>
      </c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0"/>
        <v>7</v>
      </c>
      <c r="BR63" s="11"/>
      <c r="BS63" s="10"/>
      <c r="BT63" s="11"/>
      <c r="BU63" s="10"/>
      <c r="BV63" s="11"/>
      <c r="BW63" s="10"/>
      <c r="BX63" s="7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1"/>
        <v>0</v>
      </c>
    </row>
    <row r="64" spans="1:86" x14ac:dyDescent="0.25">
      <c r="A64" s="6"/>
      <c r="B64" s="6"/>
      <c r="C64" s="6"/>
      <c r="D64" s="6" t="s">
        <v>298</v>
      </c>
      <c r="E64" s="3" t="s">
        <v>108</v>
      </c>
      <c r="F64" s="6">
        <f t="shared" si="52"/>
        <v>1</v>
      </c>
      <c r="G64" s="6">
        <f t="shared" si="53"/>
        <v>1</v>
      </c>
      <c r="H64" s="6">
        <f t="shared" si="38"/>
        <v>60</v>
      </c>
      <c r="I64" s="6">
        <f t="shared" si="39"/>
        <v>30</v>
      </c>
      <c r="J64" s="6">
        <f t="shared" si="40"/>
        <v>30</v>
      </c>
      <c r="K64" s="6">
        <f t="shared" si="41"/>
        <v>0</v>
      </c>
      <c r="L64" s="6">
        <f t="shared" si="42"/>
        <v>0</v>
      </c>
      <c r="M64" s="6">
        <f t="shared" si="43"/>
        <v>0</v>
      </c>
      <c r="N64" s="6">
        <f t="shared" si="44"/>
        <v>0</v>
      </c>
      <c r="O64" s="6">
        <f t="shared" si="45"/>
        <v>0</v>
      </c>
      <c r="P64" s="7">
        <f t="shared" si="46"/>
        <v>2</v>
      </c>
      <c r="Q64" s="7">
        <f t="shared" si="47"/>
        <v>0</v>
      </c>
      <c r="R64" s="7">
        <v>1.67</v>
      </c>
      <c r="S64" s="11"/>
      <c r="T64" s="10"/>
      <c r="U64" s="11"/>
      <c r="V64" s="10"/>
      <c r="W64" s="11"/>
      <c r="X64" s="10"/>
      <c r="Y64" s="7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48"/>
        <v>0</v>
      </c>
      <c r="AJ64" s="11"/>
      <c r="AK64" s="10"/>
      <c r="AL64" s="11"/>
      <c r="AM64" s="10"/>
      <c r="AN64" s="11"/>
      <c r="AO64" s="10"/>
      <c r="AP64" s="7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49"/>
        <v>0</v>
      </c>
      <c r="BA64" s="11"/>
      <c r="BB64" s="10"/>
      <c r="BC64" s="11"/>
      <c r="BD64" s="10"/>
      <c r="BE64" s="11"/>
      <c r="BF64" s="10"/>
      <c r="BG64" s="7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0"/>
        <v>0</v>
      </c>
      <c r="BR64" s="11">
        <v>30</v>
      </c>
      <c r="BS64" s="10" t="s">
        <v>60</v>
      </c>
      <c r="BT64" s="11">
        <v>30</v>
      </c>
      <c r="BU64" s="10" t="s">
        <v>53</v>
      </c>
      <c r="BV64" s="11"/>
      <c r="BW64" s="10"/>
      <c r="BX64" s="7">
        <v>2</v>
      </c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51"/>
        <v>2</v>
      </c>
    </row>
    <row r="65" spans="1:86" x14ac:dyDescent="0.25">
      <c r="A65" s="6"/>
      <c r="B65" s="6"/>
      <c r="C65" s="6"/>
      <c r="D65" s="6" t="s">
        <v>299</v>
      </c>
      <c r="E65" s="3" t="s">
        <v>300</v>
      </c>
      <c r="F65" s="6">
        <f t="shared" si="52"/>
        <v>0</v>
      </c>
      <c r="G65" s="6">
        <f t="shared" si="53"/>
        <v>3</v>
      </c>
      <c r="H65" s="6">
        <f t="shared" si="38"/>
        <v>45</v>
      </c>
      <c r="I65" s="6">
        <f t="shared" si="39"/>
        <v>15</v>
      </c>
      <c r="J65" s="6">
        <f t="shared" si="40"/>
        <v>15</v>
      </c>
      <c r="K65" s="6">
        <f t="shared" si="41"/>
        <v>0</v>
      </c>
      <c r="L65" s="6">
        <f t="shared" si="42"/>
        <v>15</v>
      </c>
      <c r="M65" s="6">
        <f t="shared" si="43"/>
        <v>0</v>
      </c>
      <c r="N65" s="6">
        <f t="shared" si="44"/>
        <v>0</v>
      </c>
      <c r="O65" s="6">
        <f t="shared" si="45"/>
        <v>0</v>
      </c>
      <c r="P65" s="7">
        <f t="shared" si="46"/>
        <v>2</v>
      </c>
      <c r="Q65" s="7">
        <f t="shared" si="47"/>
        <v>0.5</v>
      </c>
      <c r="R65" s="7">
        <v>1.57</v>
      </c>
      <c r="S65" s="11"/>
      <c r="T65" s="10"/>
      <c r="U65" s="11"/>
      <c r="V65" s="10"/>
      <c r="W65" s="11"/>
      <c r="X65" s="10"/>
      <c r="Y65" s="7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48"/>
        <v>0</v>
      </c>
      <c r="AJ65" s="11"/>
      <c r="AK65" s="10"/>
      <c r="AL65" s="11"/>
      <c r="AM65" s="10"/>
      <c r="AN65" s="11"/>
      <c r="AO65" s="10"/>
      <c r="AP65" s="7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49"/>
        <v>0</v>
      </c>
      <c r="BA65" s="11">
        <v>15</v>
      </c>
      <c r="BB65" s="10" t="s">
        <v>53</v>
      </c>
      <c r="BC65" s="11">
        <v>15</v>
      </c>
      <c r="BD65" s="10" t="s">
        <v>53</v>
      </c>
      <c r="BE65" s="11"/>
      <c r="BF65" s="10"/>
      <c r="BG65" s="7">
        <v>1.5</v>
      </c>
      <c r="BH65" s="11">
        <v>15</v>
      </c>
      <c r="BI65" s="10" t="s">
        <v>53</v>
      </c>
      <c r="BJ65" s="11"/>
      <c r="BK65" s="10"/>
      <c r="BL65" s="11"/>
      <c r="BM65" s="10"/>
      <c r="BN65" s="11"/>
      <c r="BO65" s="10"/>
      <c r="BP65" s="7">
        <v>0.5</v>
      </c>
      <c r="BQ65" s="7">
        <f t="shared" si="50"/>
        <v>2</v>
      </c>
      <c r="BR65" s="11"/>
      <c r="BS65" s="10"/>
      <c r="BT65" s="11"/>
      <c r="BU65" s="10"/>
      <c r="BV65" s="11"/>
      <c r="BW65" s="10"/>
      <c r="BX65" s="7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51"/>
        <v>0</v>
      </c>
    </row>
    <row r="66" spans="1:86" x14ac:dyDescent="0.25">
      <c r="A66" s="6"/>
      <c r="B66" s="6"/>
      <c r="C66" s="6"/>
      <c r="D66" s="6" t="s">
        <v>301</v>
      </c>
      <c r="E66" s="3" t="s">
        <v>302</v>
      </c>
      <c r="F66" s="6">
        <f t="shared" si="52"/>
        <v>0</v>
      </c>
      <c r="G66" s="6">
        <f t="shared" si="53"/>
        <v>1</v>
      </c>
      <c r="H66" s="6">
        <f t="shared" si="38"/>
        <v>30</v>
      </c>
      <c r="I66" s="6">
        <f t="shared" si="39"/>
        <v>0</v>
      </c>
      <c r="J66" s="6">
        <f t="shared" si="40"/>
        <v>0</v>
      </c>
      <c r="K66" s="6">
        <f t="shared" si="41"/>
        <v>0</v>
      </c>
      <c r="L66" s="6">
        <f t="shared" si="42"/>
        <v>30</v>
      </c>
      <c r="M66" s="6">
        <f t="shared" si="43"/>
        <v>0</v>
      </c>
      <c r="N66" s="6">
        <f t="shared" si="44"/>
        <v>0</v>
      </c>
      <c r="O66" s="6">
        <f t="shared" si="45"/>
        <v>0</v>
      </c>
      <c r="P66" s="7">
        <f t="shared" si="46"/>
        <v>1</v>
      </c>
      <c r="Q66" s="7">
        <f t="shared" si="47"/>
        <v>1</v>
      </c>
      <c r="R66" s="7">
        <v>1</v>
      </c>
      <c r="S66" s="11"/>
      <c r="T66" s="10"/>
      <c r="U66" s="11"/>
      <c r="V66" s="10"/>
      <c r="W66" s="11"/>
      <c r="X66" s="10"/>
      <c r="Y66" s="7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48"/>
        <v>0</v>
      </c>
      <c r="AJ66" s="11"/>
      <c r="AK66" s="10"/>
      <c r="AL66" s="11"/>
      <c r="AM66" s="10"/>
      <c r="AN66" s="11"/>
      <c r="AO66" s="10"/>
      <c r="AP66" s="7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49"/>
        <v>0</v>
      </c>
      <c r="BA66" s="11"/>
      <c r="BB66" s="10"/>
      <c r="BC66" s="11"/>
      <c r="BD66" s="10"/>
      <c r="BE66" s="11"/>
      <c r="BF66" s="10"/>
      <c r="BG66" s="7"/>
      <c r="BH66" s="11"/>
      <c r="BI66" s="10"/>
      <c r="BJ66" s="11"/>
      <c r="BK66" s="10"/>
      <c r="BL66" s="11"/>
      <c r="BM66" s="10"/>
      <c r="BN66" s="11"/>
      <c r="BO66" s="10"/>
      <c r="BP66" s="7"/>
      <c r="BQ66" s="7">
        <f t="shared" si="50"/>
        <v>0</v>
      </c>
      <c r="BR66" s="11"/>
      <c r="BS66" s="10"/>
      <c r="BT66" s="11"/>
      <c r="BU66" s="10"/>
      <c r="BV66" s="11"/>
      <c r="BW66" s="10"/>
      <c r="BX66" s="7"/>
      <c r="BY66" s="11">
        <v>30</v>
      </c>
      <c r="BZ66" s="10" t="s">
        <v>53</v>
      </c>
      <c r="CA66" s="11"/>
      <c r="CB66" s="10"/>
      <c r="CC66" s="11"/>
      <c r="CD66" s="10"/>
      <c r="CE66" s="11"/>
      <c r="CF66" s="10"/>
      <c r="CG66" s="7">
        <v>1</v>
      </c>
      <c r="CH66" s="7">
        <f t="shared" si="51"/>
        <v>1</v>
      </c>
    </row>
    <row r="67" spans="1:86" x14ac:dyDescent="0.25">
      <c r="A67" s="6"/>
      <c r="B67" s="6"/>
      <c r="C67" s="6"/>
      <c r="D67" s="6" t="s">
        <v>303</v>
      </c>
      <c r="E67" s="3" t="s">
        <v>104</v>
      </c>
      <c r="F67" s="6">
        <f t="shared" si="52"/>
        <v>0</v>
      </c>
      <c r="G67" s="6">
        <f t="shared" si="53"/>
        <v>2</v>
      </c>
      <c r="H67" s="6">
        <f t="shared" si="38"/>
        <v>30</v>
      </c>
      <c r="I67" s="6">
        <f t="shared" si="39"/>
        <v>15</v>
      </c>
      <c r="J67" s="6">
        <f t="shared" si="40"/>
        <v>15</v>
      </c>
      <c r="K67" s="6">
        <f t="shared" si="41"/>
        <v>0</v>
      </c>
      <c r="L67" s="6">
        <f t="shared" si="42"/>
        <v>0</v>
      </c>
      <c r="M67" s="6">
        <f t="shared" si="43"/>
        <v>0</v>
      </c>
      <c r="N67" s="6">
        <f t="shared" si="44"/>
        <v>0</v>
      </c>
      <c r="O67" s="6">
        <f t="shared" si="45"/>
        <v>0</v>
      </c>
      <c r="P67" s="7">
        <f t="shared" si="46"/>
        <v>2</v>
      </c>
      <c r="Q67" s="7">
        <f t="shared" si="47"/>
        <v>0</v>
      </c>
      <c r="R67" s="7">
        <v>0.77</v>
      </c>
      <c r="S67" s="11"/>
      <c r="T67" s="10"/>
      <c r="U67" s="11"/>
      <c r="V67" s="10"/>
      <c r="W67" s="11"/>
      <c r="X67" s="10"/>
      <c r="Y67" s="7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48"/>
        <v>0</v>
      </c>
      <c r="AJ67" s="11"/>
      <c r="AK67" s="10"/>
      <c r="AL67" s="11"/>
      <c r="AM67" s="10"/>
      <c r="AN67" s="11"/>
      <c r="AO67" s="10"/>
      <c r="AP67" s="7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49"/>
        <v>0</v>
      </c>
      <c r="BA67" s="11">
        <v>15</v>
      </c>
      <c r="BB67" s="10" t="s">
        <v>53</v>
      </c>
      <c r="BC67" s="11">
        <v>15</v>
      </c>
      <c r="BD67" s="10" t="s">
        <v>53</v>
      </c>
      <c r="BE67" s="11"/>
      <c r="BF67" s="10"/>
      <c r="BG67" s="7">
        <v>2</v>
      </c>
      <c r="BH67" s="11"/>
      <c r="BI67" s="10"/>
      <c r="BJ67" s="11"/>
      <c r="BK67" s="10"/>
      <c r="BL67" s="11"/>
      <c r="BM67" s="10"/>
      <c r="BN67" s="11"/>
      <c r="BO67" s="10"/>
      <c r="BP67" s="7"/>
      <c r="BQ67" s="7">
        <f t="shared" si="50"/>
        <v>2</v>
      </c>
      <c r="BR67" s="11"/>
      <c r="BS67" s="10"/>
      <c r="BT67" s="11"/>
      <c r="BU67" s="10"/>
      <c r="BV67" s="11"/>
      <c r="BW67" s="10"/>
      <c r="BX67" s="7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51"/>
        <v>0</v>
      </c>
    </row>
    <row r="68" spans="1:86" ht="16.05" customHeight="1" x14ac:dyDescent="0.25">
      <c r="A68" s="6"/>
      <c r="B68" s="6"/>
      <c r="C68" s="6"/>
      <c r="D68" s="6"/>
      <c r="E68" s="6" t="s">
        <v>73</v>
      </c>
      <c r="F68" s="6">
        <f t="shared" ref="F68:AK68" si="54">SUM(F50:F67)</f>
        <v>2</v>
      </c>
      <c r="G68" s="6">
        <f t="shared" si="54"/>
        <v>34</v>
      </c>
      <c r="H68" s="6">
        <f t="shared" si="54"/>
        <v>640</v>
      </c>
      <c r="I68" s="6">
        <f t="shared" si="54"/>
        <v>295</v>
      </c>
      <c r="J68" s="6">
        <f t="shared" si="54"/>
        <v>215</v>
      </c>
      <c r="K68" s="6">
        <f t="shared" si="54"/>
        <v>0</v>
      </c>
      <c r="L68" s="6">
        <f t="shared" si="54"/>
        <v>130</v>
      </c>
      <c r="M68" s="6">
        <f t="shared" si="54"/>
        <v>0</v>
      </c>
      <c r="N68" s="6">
        <f t="shared" si="54"/>
        <v>0</v>
      </c>
      <c r="O68" s="6">
        <f t="shared" si="54"/>
        <v>0</v>
      </c>
      <c r="P68" s="7">
        <f t="shared" si="54"/>
        <v>35</v>
      </c>
      <c r="Q68" s="7">
        <f t="shared" si="54"/>
        <v>6</v>
      </c>
      <c r="R68" s="7">
        <f t="shared" si="54"/>
        <v>22.27</v>
      </c>
      <c r="S68" s="11">
        <f t="shared" si="54"/>
        <v>0</v>
      </c>
      <c r="T68" s="10">
        <f t="shared" si="54"/>
        <v>0</v>
      </c>
      <c r="U68" s="11">
        <f t="shared" si="54"/>
        <v>0</v>
      </c>
      <c r="V68" s="10">
        <f t="shared" si="54"/>
        <v>0</v>
      </c>
      <c r="W68" s="11">
        <f t="shared" si="54"/>
        <v>0</v>
      </c>
      <c r="X68" s="10">
        <f t="shared" si="54"/>
        <v>0</v>
      </c>
      <c r="Y68" s="7">
        <f t="shared" si="54"/>
        <v>0</v>
      </c>
      <c r="Z68" s="11">
        <f t="shared" si="54"/>
        <v>0</v>
      </c>
      <c r="AA68" s="10">
        <f t="shared" si="54"/>
        <v>0</v>
      </c>
      <c r="AB68" s="11">
        <f t="shared" si="54"/>
        <v>0</v>
      </c>
      <c r="AC68" s="10">
        <f t="shared" si="54"/>
        <v>0</v>
      </c>
      <c r="AD68" s="11">
        <f t="shared" si="54"/>
        <v>0</v>
      </c>
      <c r="AE68" s="10">
        <f t="shared" si="54"/>
        <v>0</v>
      </c>
      <c r="AF68" s="11">
        <f t="shared" si="54"/>
        <v>0</v>
      </c>
      <c r="AG68" s="10">
        <f t="shared" si="54"/>
        <v>0</v>
      </c>
      <c r="AH68" s="7">
        <f t="shared" si="54"/>
        <v>0</v>
      </c>
      <c r="AI68" s="7">
        <f t="shared" si="54"/>
        <v>0</v>
      </c>
      <c r="AJ68" s="11">
        <f t="shared" si="54"/>
        <v>60</v>
      </c>
      <c r="AK68" s="10">
        <f t="shared" si="54"/>
        <v>0</v>
      </c>
      <c r="AL68" s="11">
        <f t="shared" ref="AL68:BQ68" si="55">SUM(AL50:AL67)</f>
        <v>35</v>
      </c>
      <c r="AM68" s="10">
        <f t="shared" si="55"/>
        <v>0</v>
      </c>
      <c r="AN68" s="11">
        <f t="shared" si="55"/>
        <v>0</v>
      </c>
      <c r="AO68" s="10">
        <f t="shared" si="55"/>
        <v>0</v>
      </c>
      <c r="AP68" s="7">
        <f t="shared" si="55"/>
        <v>5</v>
      </c>
      <c r="AQ68" s="11">
        <f t="shared" si="55"/>
        <v>30</v>
      </c>
      <c r="AR68" s="10">
        <f t="shared" si="55"/>
        <v>0</v>
      </c>
      <c r="AS68" s="11">
        <f t="shared" si="55"/>
        <v>0</v>
      </c>
      <c r="AT68" s="10">
        <f t="shared" si="55"/>
        <v>0</v>
      </c>
      <c r="AU68" s="11">
        <f t="shared" si="55"/>
        <v>0</v>
      </c>
      <c r="AV68" s="10">
        <f t="shared" si="55"/>
        <v>0</v>
      </c>
      <c r="AW68" s="11">
        <f t="shared" si="55"/>
        <v>0</v>
      </c>
      <c r="AX68" s="10">
        <f t="shared" si="55"/>
        <v>0</v>
      </c>
      <c r="AY68" s="7">
        <f t="shared" si="55"/>
        <v>1</v>
      </c>
      <c r="AZ68" s="7">
        <f t="shared" si="55"/>
        <v>6</v>
      </c>
      <c r="BA68" s="11">
        <f t="shared" si="55"/>
        <v>190</v>
      </c>
      <c r="BB68" s="10">
        <f t="shared" si="55"/>
        <v>0</v>
      </c>
      <c r="BC68" s="11">
        <f t="shared" si="55"/>
        <v>135</v>
      </c>
      <c r="BD68" s="10">
        <f t="shared" si="55"/>
        <v>0</v>
      </c>
      <c r="BE68" s="11">
        <f t="shared" si="55"/>
        <v>0</v>
      </c>
      <c r="BF68" s="10">
        <f t="shared" si="55"/>
        <v>0</v>
      </c>
      <c r="BG68" s="7">
        <f t="shared" si="55"/>
        <v>20</v>
      </c>
      <c r="BH68" s="11">
        <f t="shared" si="55"/>
        <v>70</v>
      </c>
      <c r="BI68" s="10">
        <f t="shared" si="55"/>
        <v>0</v>
      </c>
      <c r="BJ68" s="11">
        <f t="shared" si="55"/>
        <v>0</v>
      </c>
      <c r="BK68" s="10">
        <f t="shared" si="55"/>
        <v>0</v>
      </c>
      <c r="BL68" s="11">
        <f t="shared" si="55"/>
        <v>0</v>
      </c>
      <c r="BM68" s="10">
        <f t="shared" si="55"/>
        <v>0</v>
      </c>
      <c r="BN68" s="11">
        <f t="shared" si="55"/>
        <v>0</v>
      </c>
      <c r="BO68" s="10">
        <f t="shared" si="55"/>
        <v>0</v>
      </c>
      <c r="BP68" s="7">
        <f t="shared" si="55"/>
        <v>4</v>
      </c>
      <c r="BQ68" s="7">
        <f t="shared" si="55"/>
        <v>24</v>
      </c>
      <c r="BR68" s="11">
        <f t="shared" ref="BR68:CH68" si="56">SUM(BR50:BR67)</f>
        <v>45</v>
      </c>
      <c r="BS68" s="10">
        <f t="shared" si="56"/>
        <v>0</v>
      </c>
      <c r="BT68" s="11">
        <f t="shared" si="56"/>
        <v>45</v>
      </c>
      <c r="BU68" s="10">
        <f t="shared" si="56"/>
        <v>0</v>
      </c>
      <c r="BV68" s="11">
        <f t="shared" si="56"/>
        <v>0</v>
      </c>
      <c r="BW68" s="10">
        <f t="shared" si="56"/>
        <v>0</v>
      </c>
      <c r="BX68" s="7">
        <f t="shared" si="56"/>
        <v>4</v>
      </c>
      <c r="BY68" s="11">
        <f t="shared" si="56"/>
        <v>30</v>
      </c>
      <c r="BZ68" s="10">
        <f t="shared" si="56"/>
        <v>0</v>
      </c>
      <c r="CA68" s="11">
        <f t="shared" si="56"/>
        <v>0</v>
      </c>
      <c r="CB68" s="10">
        <f t="shared" si="56"/>
        <v>0</v>
      </c>
      <c r="CC68" s="11">
        <f t="shared" si="56"/>
        <v>0</v>
      </c>
      <c r="CD68" s="10">
        <f t="shared" si="56"/>
        <v>0</v>
      </c>
      <c r="CE68" s="11">
        <f t="shared" si="56"/>
        <v>0</v>
      </c>
      <c r="CF68" s="10">
        <f t="shared" si="56"/>
        <v>0</v>
      </c>
      <c r="CG68" s="7">
        <f t="shared" si="56"/>
        <v>1</v>
      </c>
      <c r="CH68" s="7">
        <f t="shared" si="56"/>
        <v>5</v>
      </c>
    </row>
    <row r="69" spans="1:86" ht="20.100000000000001" customHeight="1" x14ac:dyDescent="0.25">
      <c r="A69" s="14" t="s">
        <v>109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4"/>
      <c r="CH69" s="15"/>
    </row>
    <row r="70" spans="1:86" x14ac:dyDescent="0.25">
      <c r="A70" s="13">
        <v>8</v>
      </c>
      <c r="B70" s="13">
        <v>1</v>
      </c>
      <c r="C70" s="13"/>
      <c r="D70" s="6" t="s">
        <v>110</v>
      </c>
      <c r="E70" s="3" t="s">
        <v>111</v>
      </c>
      <c r="F70" s="6">
        <f t="shared" ref="F70:F106" si="57">COUNTIF(S70:CF70,"e")</f>
        <v>0</v>
      </c>
      <c r="G70" s="6">
        <f t="shared" ref="G70:G106" si="58">COUNTIF(S70:CF70,"z")</f>
        <v>1</v>
      </c>
      <c r="H70" s="6">
        <f t="shared" ref="H70:H106" si="59">SUM(I70:O70)</f>
        <v>30</v>
      </c>
      <c r="I70" s="6">
        <f t="shared" ref="I70:I106" si="60">S70+AJ70+BA70+BR70</f>
        <v>0</v>
      </c>
      <c r="J70" s="6">
        <f t="shared" ref="J70:J106" si="61">U70+AL70+BC70+BT70</f>
        <v>0</v>
      </c>
      <c r="K70" s="6">
        <f t="shared" ref="K70:K106" si="62">W70+AN70+BE70+BV70</f>
        <v>0</v>
      </c>
      <c r="L70" s="6">
        <f t="shared" ref="L70:L106" si="63">Z70+AQ70+BH70+BY70</f>
        <v>30</v>
      </c>
      <c r="M70" s="6">
        <f t="shared" ref="M70:M106" si="64">AB70+AS70+BJ70+CA70</f>
        <v>0</v>
      </c>
      <c r="N70" s="6">
        <f t="shared" ref="N70:N106" si="65">AD70+AU70+BL70+CC70</f>
        <v>0</v>
      </c>
      <c r="O70" s="6">
        <f t="shared" ref="O70:O106" si="66">AF70+AW70+BN70+CE70</f>
        <v>0</v>
      </c>
      <c r="P70" s="7">
        <f t="shared" ref="P70:P106" si="67">AI70+AZ70+BQ70+CH70</f>
        <v>3</v>
      </c>
      <c r="Q70" s="7">
        <f t="shared" ref="Q70:Q106" si="68">AH70+AY70+BP70+CG70</f>
        <v>3</v>
      </c>
      <c r="R70" s="7">
        <v>1.5</v>
      </c>
      <c r="S70" s="11"/>
      <c r="T70" s="10"/>
      <c r="U70" s="11"/>
      <c r="V70" s="10"/>
      <c r="W70" s="11"/>
      <c r="X70" s="10"/>
      <c r="Y70" s="7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ref="AI70:AI106" si="69">Y70+AH70</f>
        <v>0</v>
      </c>
      <c r="AJ70" s="11"/>
      <c r="AK70" s="10"/>
      <c r="AL70" s="11"/>
      <c r="AM70" s="10"/>
      <c r="AN70" s="11"/>
      <c r="AO70" s="10"/>
      <c r="AP70" s="7"/>
      <c r="AQ70" s="11">
        <v>30</v>
      </c>
      <c r="AR70" s="10" t="s">
        <v>53</v>
      </c>
      <c r="AS70" s="11"/>
      <c r="AT70" s="10"/>
      <c r="AU70" s="11"/>
      <c r="AV70" s="10"/>
      <c r="AW70" s="11"/>
      <c r="AX70" s="10"/>
      <c r="AY70" s="7">
        <v>3</v>
      </c>
      <c r="AZ70" s="7">
        <f t="shared" ref="AZ70:AZ106" si="70">AP70+AY70</f>
        <v>3</v>
      </c>
      <c r="BA70" s="11"/>
      <c r="BB70" s="10"/>
      <c r="BC70" s="11"/>
      <c r="BD70" s="10"/>
      <c r="BE70" s="11"/>
      <c r="BF70" s="10"/>
      <c r="BG70" s="7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 t="shared" ref="BQ70:BQ106" si="71">BG70+BP70</f>
        <v>0</v>
      </c>
      <c r="BR70" s="11"/>
      <c r="BS70" s="10"/>
      <c r="BT70" s="11"/>
      <c r="BU70" s="10"/>
      <c r="BV70" s="11"/>
      <c r="BW70" s="10"/>
      <c r="BX70" s="7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ref="CH70:CH106" si="72">BX70+CG70</f>
        <v>0</v>
      </c>
    </row>
    <row r="71" spans="1:86" x14ac:dyDescent="0.25">
      <c r="A71" s="13">
        <v>8</v>
      </c>
      <c r="B71" s="13">
        <v>1</v>
      </c>
      <c r="C71" s="13"/>
      <c r="D71" s="6" t="s">
        <v>112</v>
      </c>
      <c r="E71" s="3" t="s">
        <v>113</v>
      </c>
      <c r="F71" s="6">
        <f t="shared" si="57"/>
        <v>0</v>
      </c>
      <c r="G71" s="6">
        <f t="shared" si="58"/>
        <v>1</v>
      </c>
      <c r="H71" s="6">
        <f t="shared" si="59"/>
        <v>30</v>
      </c>
      <c r="I71" s="6">
        <f t="shared" si="60"/>
        <v>0</v>
      </c>
      <c r="J71" s="6">
        <f t="shared" si="61"/>
        <v>0</v>
      </c>
      <c r="K71" s="6">
        <f t="shared" si="62"/>
        <v>0</v>
      </c>
      <c r="L71" s="6">
        <f t="shared" si="63"/>
        <v>30</v>
      </c>
      <c r="M71" s="6">
        <f t="shared" si="64"/>
        <v>0</v>
      </c>
      <c r="N71" s="6">
        <f t="shared" si="65"/>
        <v>0</v>
      </c>
      <c r="O71" s="6">
        <f t="shared" si="66"/>
        <v>0</v>
      </c>
      <c r="P71" s="7">
        <f t="shared" si="67"/>
        <v>3</v>
      </c>
      <c r="Q71" s="7">
        <f t="shared" si="68"/>
        <v>3</v>
      </c>
      <c r="R71" s="7">
        <v>1.5</v>
      </c>
      <c r="S71" s="11"/>
      <c r="T71" s="10"/>
      <c r="U71" s="11"/>
      <c r="V71" s="10"/>
      <c r="W71" s="11"/>
      <c r="X71" s="10"/>
      <c r="Y71" s="7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69"/>
        <v>0</v>
      </c>
      <c r="AJ71" s="11"/>
      <c r="AK71" s="10"/>
      <c r="AL71" s="11"/>
      <c r="AM71" s="10"/>
      <c r="AN71" s="11"/>
      <c r="AO71" s="10"/>
      <c r="AP71" s="7"/>
      <c r="AQ71" s="11">
        <v>30</v>
      </c>
      <c r="AR71" s="10" t="s">
        <v>53</v>
      </c>
      <c r="AS71" s="11"/>
      <c r="AT71" s="10"/>
      <c r="AU71" s="11"/>
      <c r="AV71" s="10"/>
      <c r="AW71" s="11"/>
      <c r="AX71" s="10"/>
      <c r="AY71" s="7">
        <v>3</v>
      </c>
      <c r="AZ71" s="7">
        <f t="shared" si="70"/>
        <v>3</v>
      </c>
      <c r="BA71" s="11"/>
      <c r="BB71" s="10"/>
      <c r="BC71" s="11"/>
      <c r="BD71" s="10"/>
      <c r="BE71" s="11"/>
      <c r="BF71" s="10"/>
      <c r="BG71" s="7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 t="shared" si="71"/>
        <v>0</v>
      </c>
      <c r="BR71" s="11"/>
      <c r="BS71" s="10"/>
      <c r="BT71" s="11"/>
      <c r="BU71" s="10"/>
      <c r="BV71" s="11"/>
      <c r="BW71" s="10"/>
      <c r="BX71" s="7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72"/>
        <v>0</v>
      </c>
    </row>
    <row r="72" spans="1:86" x14ac:dyDescent="0.25">
      <c r="A72" s="13">
        <v>1</v>
      </c>
      <c r="B72" s="13">
        <v>3</v>
      </c>
      <c r="C72" s="13"/>
      <c r="D72" s="6" t="s">
        <v>114</v>
      </c>
      <c r="E72" s="3" t="s">
        <v>115</v>
      </c>
      <c r="F72" s="6">
        <f t="shared" si="57"/>
        <v>0</v>
      </c>
      <c r="G72" s="6">
        <f t="shared" si="58"/>
        <v>1</v>
      </c>
      <c r="H72" s="6">
        <f t="shared" si="59"/>
        <v>15</v>
      </c>
      <c r="I72" s="6">
        <f t="shared" si="60"/>
        <v>15</v>
      </c>
      <c r="J72" s="6">
        <f t="shared" si="61"/>
        <v>0</v>
      </c>
      <c r="K72" s="6">
        <f t="shared" si="62"/>
        <v>0</v>
      </c>
      <c r="L72" s="6">
        <f t="shared" si="63"/>
        <v>0</v>
      </c>
      <c r="M72" s="6">
        <f t="shared" si="64"/>
        <v>0</v>
      </c>
      <c r="N72" s="6">
        <f t="shared" si="65"/>
        <v>0</v>
      </c>
      <c r="O72" s="6">
        <f t="shared" si="66"/>
        <v>0</v>
      </c>
      <c r="P72" s="7">
        <f t="shared" si="67"/>
        <v>1</v>
      </c>
      <c r="Q72" s="7">
        <f t="shared" si="68"/>
        <v>0</v>
      </c>
      <c r="R72" s="7">
        <v>0.6</v>
      </c>
      <c r="S72" s="11"/>
      <c r="T72" s="10"/>
      <c r="U72" s="11"/>
      <c r="V72" s="10"/>
      <c r="W72" s="11"/>
      <c r="X72" s="10"/>
      <c r="Y72" s="7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69"/>
        <v>0</v>
      </c>
      <c r="AJ72" s="11">
        <v>15</v>
      </c>
      <c r="AK72" s="10" t="s">
        <v>53</v>
      </c>
      <c r="AL72" s="11"/>
      <c r="AM72" s="10"/>
      <c r="AN72" s="11"/>
      <c r="AO72" s="10"/>
      <c r="AP72" s="7">
        <v>1</v>
      </c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70"/>
        <v>1</v>
      </c>
      <c r="BA72" s="11"/>
      <c r="BB72" s="10"/>
      <c r="BC72" s="11"/>
      <c r="BD72" s="10"/>
      <c r="BE72" s="11"/>
      <c r="BF72" s="10"/>
      <c r="BG72" s="7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 t="shared" si="71"/>
        <v>0</v>
      </c>
      <c r="BR72" s="11"/>
      <c r="BS72" s="10"/>
      <c r="BT72" s="11"/>
      <c r="BU72" s="10"/>
      <c r="BV72" s="11"/>
      <c r="BW72" s="10"/>
      <c r="BX72" s="7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72"/>
        <v>0</v>
      </c>
    </row>
    <row r="73" spans="1:86" x14ac:dyDescent="0.25">
      <c r="A73" s="13">
        <v>1</v>
      </c>
      <c r="B73" s="13">
        <v>3</v>
      </c>
      <c r="C73" s="13"/>
      <c r="D73" s="6" t="s">
        <v>116</v>
      </c>
      <c r="E73" s="3" t="s">
        <v>117</v>
      </c>
      <c r="F73" s="6">
        <f t="shared" si="57"/>
        <v>0</v>
      </c>
      <c r="G73" s="6">
        <f t="shared" si="58"/>
        <v>1</v>
      </c>
      <c r="H73" s="6">
        <f t="shared" si="59"/>
        <v>15</v>
      </c>
      <c r="I73" s="6">
        <f t="shared" si="60"/>
        <v>15</v>
      </c>
      <c r="J73" s="6">
        <f t="shared" si="61"/>
        <v>0</v>
      </c>
      <c r="K73" s="6">
        <f t="shared" si="62"/>
        <v>0</v>
      </c>
      <c r="L73" s="6">
        <f t="shared" si="63"/>
        <v>0</v>
      </c>
      <c r="M73" s="6">
        <f t="shared" si="64"/>
        <v>0</v>
      </c>
      <c r="N73" s="6">
        <f t="shared" si="65"/>
        <v>0</v>
      </c>
      <c r="O73" s="6">
        <f t="shared" si="66"/>
        <v>0</v>
      </c>
      <c r="P73" s="7">
        <f t="shared" si="67"/>
        <v>1</v>
      </c>
      <c r="Q73" s="7">
        <f t="shared" si="68"/>
        <v>0</v>
      </c>
      <c r="R73" s="7">
        <v>0.6</v>
      </c>
      <c r="S73" s="11"/>
      <c r="T73" s="10"/>
      <c r="U73" s="11"/>
      <c r="V73" s="10"/>
      <c r="W73" s="11"/>
      <c r="X73" s="10"/>
      <c r="Y73" s="7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 t="shared" si="69"/>
        <v>0</v>
      </c>
      <c r="AJ73" s="11">
        <v>15</v>
      </c>
      <c r="AK73" s="10" t="s">
        <v>53</v>
      </c>
      <c r="AL73" s="11"/>
      <c r="AM73" s="10"/>
      <c r="AN73" s="11"/>
      <c r="AO73" s="10"/>
      <c r="AP73" s="7">
        <v>1</v>
      </c>
      <c r="AQ73" s="11"/>
      <c r="AR73" s="10"/>
      <c r="AS73" s="11"/>
      <c r="AT73" s="10"/>
      <c r="AU73" s="11"/>
      <c r="AV73" s="10"/>
      <c r="AW73" s="11"/>
      <c r="AX73" s="10"/>
      <c r="AY73" s="7"/>
      <c r="AZ73" s="7">
        <f t="shared" si="70"/>
        <v>1</v>
      </c>
      <c r="BA73" s="11"/>
      <c r="BB73" s="10"/>
      <c r="BC73" s="11"/>
      <c r="BD73" s="10"/>
      <c r="BE73" s="11"/>
      <c r="BF73" s="10"/>
      <c r="BG73" s="7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 t="shared" si="71"/>
        <v>0</v>
      </c>
      <c r="BR73" s="11"/>
      <c r="BS73" s="10"/>
      <c r="BT73" s="11"/>
      <c r="BU73" s="10"/>
      <c r="BV73" s="11"/>
      <c r="BW73" s="10"/>
      <c r="BX73" s="7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 t="shared" si="72"/>
        <v>0</v>
      </c>
    </row>
    <row r="74" spans="1:86" x14ac:dyDescent="0.25">
      <c r="A74" s="13">
        <v>1</v>
      </c>
      <c r="B74" s="13">
        <v>3</v>
      </c>
      <c r="C74" s="13"/>
      <c r="D74" s="6" t="s">
        <v>118</v>
      </c>
      <c r="E74" s="3" t="s">
        <v>119</v>
      </c>
      <c r="F74" s="6">
        <f t="shared" si="57"/>
        <v>0</v>
      </c>
      <c r="G74" s="6">
        <f t="shared" si="58"/>
        <v>1</v>
      </c>
      <c r="H74" s="6">
        <f t="shared" si="59"/>
        <v>15</v>
      </c>
      <c r="I74" s="6">
        <f t="shared" si="60"/>
        <v>15</v>
      </c>
      <c r="J74" s="6">
        <f t="shared" si="61"/>
        <v>0</v>
      </c>
      <c r="K74" s="6">
        <f t="shared" si="62"/>
        <v>0</v>
      </c>
      <c r="L74" s="6">
        <f t="shared" si="63"/>
        <v>0</v>
      </c>
      <c r="M74" s="6">
        <f t="shared" si="64"/>
        <v>0</v>
      </c>
      <c r="N74" s="6">
        <f t="shared" si="65"/>
        <v>0</v>
      </c>
      <c r="O74" s="6">
        <f t="shared" si="66"/>
        <v>0</v>
      </c>
      <c r="P74" s="7">
        <f t="shared" si="67"/>
        <v>1</v>
      </c>
      <c r="Q74" s="7">
        <f t="shared" si="68"/>
        <v>0</v>
      </c>
      <c r="R74" s="7">
        <v>0.6</v>
      </c>
      <c r="S74" s="11"/>
      <c r="T74" s="10"/>
      <c r="U74" s="11"/>
      <c r="V74" s="10"/>
      <c r="W74" s="11"/>
      <c r="X74" s="10"/>
      <c r="Y74" s="7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 t="shared" si="69"/>
        <v>0</v>
      </c>
      <c r="AJ74" s="11">
        <v>15</v>
      </c>
      <c r="AK74" s="10" t="s">
        <v>53</v>
      </c>
      <c r="AL74" s="11"/>
      <c r="AM74" s="10"/>
      <c r="AN74" s="11"/>
      <c r="AO74" s="10"/>
      <c r="AP74" s="7">
        <v>1</v>
      </c>
      <c r="AQ74" s="11"/>
      <c r="AR74" s="10"/>
      <c r="AS74" s="11"/>
      <c r="AT74" s="10"/>
      <c r="AU74" s="11"/>
      <c r="AV74" s="10"/>
      <c r="AW74" s="11"/>
      <c r="AX74" s="10"/>
      <c r="AY74" s="7"/>
      <c r="AZ74" s="7">
        <f t="shared" si="70"/>
        <v>1</v>
      </c>
      <c r="BA74" s="11"/>
      <c r="BB74" s="10"/>
      <c r="BC74" s="11"/>
      <c r="BD74" s="10"/>
      <c r="BE74" s="11"/>
      <c r="BF74" s="10"/>
      <c r="BG74" s="7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 t="shared" si="71"/>
        <v>0</v>
      </c>
      <c r="BR74" s="11"/>
      <c r="BS74" s="10"/>
      <c r="BT74" s="11"/>
      <c r="BU74" s="10"/>
      <c r="BV74" s="11"/>
      <c r="BW74" s="10"/>
      <c r="BX74" s="7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 t="shared" si="72"/>
        <v>0</v>
      </c>
    </row>
    <row r="75" spans="1:86" x14ac:dyDescent="0.25">
      <c r="A75" s="13">
        <v>1</v>
      </c>
      <c r="B75" s="13">
        <v>3</v>
      </c>
      <c r="C75" s="13"/>
      <c r="D75" s="6" t="s">
        <v>120</v>
      </c>
      <c r="E75" s="3" t="s">
        <v>121</v>
      </c>
      <c r="F75" s="6">
        <f t="shared" si="57"/>
        <v>0</v>
      </c>
      <c r="G75" s="6">
        <f t="shared" si="58"/>
        <v>1</v>
      </c>
      <c r="H75" s="6">
        <f t="shared" si="59"/>
        <v>15</v>
      </c>
      <c r="I75" s="6">
        <f t="shared" si="60"/>
        <v>15</v>
      </c>
      <c r="J75" s="6">
        <f t="shared" si="61"/>
        <v>0</v>
      </c>
      <c r="K75" s="6">
        <f t="shared" si="62"/>
        <v>0</v>
      </c>
      <c r="L75" s="6">
        <f t="shared" si="63"/>
        <v>0</v>
      </c>
      <c r="M75" s="6">
        <f t="shared" si="64"/>
        <v>0</v>
      </c>
      <c r="N75" s="6">
        <f t="shared" si="65"/>
        <v>0</v>
      </c>
      <c r="O75" s="6">
        <f t="shared" si="66"/>
        <v>0</v>
      </c>
      <c r="P75" s="7">
        <f t="shared" si="67"/>
        <v>1</v>
      </c>
      <c r="Q75" s="7">
        <f t="shared" si="68"/>
        <v>0</v>
      </c>
      <c r="R75" s="7">
        <v>0.6</v>
      </c>
      <c r="S75" s="11"/>
      <c r="T75" s="10"/>
      <c r="U75" s="11"/>
      <c r="V75" s="10"/>
      <c r="W75" s="11"/>
      <c r="X75" s="10"/>
      <c r="Y75" s="7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 t="shared" si="69"/>
        <v>0</v>
      </c>
      <c r="AJ75" s="11">
        <v>15</v>
      </c>
      <c r="AK75" s="10" t="s">
        <v>53</v>
      </c>
      <c r="AL75" s="11"/>
      <c r="AM75" s="10"/>
      <c r="AN75" s="11"/>
      <c r="AO75" s="10"/>
      <c r="AP75" s="7">
        <v>1</v>
      </c>
      <c r="AQ75" s="11"/>
      <c r="AR75" s="10"/>
      <c r="AS75" s="11"/>
      <c r="AT75" s="10"/>
      <c r="AU75" s="11"/>
      <c r="AV75" s="10"/>
      <c r="AW75" s="11"/>
      <c r="AX75" s="10"/>
      <c r="AY75" s="7"/>
      <c r="AZ75" s="7">
        <f t="shared" si="70"/>
        <v>1</v>
      </c>
      <c r="BA75" s="11"/>
      <c r="BB75" s="10"/>
      <c r="BC75" s="11"/>
      <c r="BD75" s="10"/>
      <c r="BE75" s="11"/>
      <c r="BF75" s="10"/>
      <c r="BG75" s="7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 t="shared" si="71"/>
        <v>0</v>
      </c>
      <c r="BR75" s="11"/>
      <c r="BS75" s="10"/>
      <c r="BT75" s="11"/>
      <c r="BU75" s="10"/>
      <c r="BV75" s="11"/>
      <c r="BW75" s="10"/>
      <c r="BX75" s="7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 t="shared" si="72"/>
        <v>0</v>
      </c>
    </row>
    <row r="76" spans="1:86" x14ac:dyDescent="0.25">
      <c r="A76" s="13">
        <v>1</v>
      </c>
      <c r="B76" s="13">
        <v>3</v>
      </c>
      <c r="C76" s="13"/>
      <c r="D76" s="6" t="s">
        <v>122</v>
      </c>
      <c r="E76" s="3" t="s">
        <v>123</v>
      </c>
      <c r="F76" s="6">
        <f t="shared" si="57"/>
        <v>0</v>
      </c>
      <c r="G76" s="6">
        <f t="shared" si="58"/>
        <v>1</v>
      </c>
      <c r="H76" s="6">
        <f t="shared" si="59"/>
        <v>15</v>
      </c>
      <c r="I76" s="6">
        <f t="shared" si="60"/>
        <v>15</v>
      </c>
      <c r="J76" s="6">
        <f t="shared" si="61"/>
        <v>0</v>
      </c>
      <c r="K76" s="6">
        <f t="shared" si="62"/>
        <v>0</v>
      </c>
      <c r="L76" s="6">
        <f t="shared" si="63"/>
        <v>0</v>
      </c>
      <c r="M76" s="6">
        <f t="shared" si="64"/>
        <v>0</v>
      </c>
      <c r="N76" s="6">
        <f t="shared" si="65"/>
        <v>0</v>
      </c>
      <c r="O76" s="6">
        <f t="shared" si="66"/>
        <v>0</v>
      </c>
      <c r="P76" s="7">
        <f t="shared" si="67"/>
        <v>1</v>
      </c>
      <c r="Q76" s="7">
        <f t="shared" si="68"/>
        <v>0</v>
      </c>
      <c r="R76" s="7">
        <v>0.6</v>
      </c>
      <c r="S76" s="11"/>
      <c r="T76" s="10"/>
      <c r="U76" s="11"/>
      <c r="V76" s="10"/>
      <c r="W76" s="11"/>
      <c r="X76" s="10"/>
      <c r="Y76" s="7"/>
      <c r="Z76" s="11"/>
      <c r="AA76" s="10"/>
      <c r="AB76" s="11"/>
      <c r="AC76" s="10"/>
      <c r="AD76" s="11"/>
      <c r="AE76" s="10"/>
      <c r="AF76" s="11"/>
      <c r="AG76" s="10"/>
      <c r="AH76" s="7"/>
      <c r="AI76" s="7">
        <f t="shared" si="69"/>
        <v>0</v>
      </c>
      <c r="AJ76" s="11">
        <v>15</v>
      </c>
      <c r="AK76" s="10" t="s">
        <v>53</v>
      </c>
      <c r="AL76" s="11"/>
      <c r="AM76" s="10"/>
      <c r="AN76" s="11"/>
      <c r="AO76" s="10"/>
      <c r="AP76" s="7">
        <v>1</v>
      </c>
      <c r="AQ76" s="11"/>
      <c r="AR76" s="10"/>
      <c r="AS76" s="11"/>
      <c r="AT76" s="10"/>
      <c r="AU76" s="11"/>
      <c r="AV76" s="10"/>
      <c r="AW76" s="11"/>
      <c r="AX76" s="10"/>
      <c r="AY76" s="7"/>
      <c r="AZ76" s="7">
        <f t="shared" si="70"/>
        <v>1</v>
      </c>
      <c r="BA76" s="11"/>
      <c r="BB76" s="10"/>
      <c r="BC76" s="11"/>
      <c r="BD76" s="10"/>
      <c r="BE76" s="11"/>
      <c r="BF76" s="10"/>
      <c r="BG76" s="7"/>
      <c r="BH76" s="11"/>
      <c r="BI76" s="10"/>
      <c r="BJ76" s="11"/>
      <c r="BK76" s="10"/>
      <c r="BL76" s="11"/>
      <c r="BM76" s="10"/>
      <c r="BN76" s="11"/>
      <c r="BO76" s="10"/>
      <c r="BP76" s="7"/>
      <c r="BQ76" s="7">
        <f t="shared" si="71"/>
        <v>0</v>
      </c>
      <c r="BR76" s="11"/>
      <c r="BS76" s="10"/>
      <c r="BT76" s="11"/>
      <c r="BU76" s="10"/>
      <c r="BV76" s="11"/>
      <c r="BW76" s="10"/>
      <c r="BX76" s="7"/>
      <c r="BY76" s="11"/>
      <c r="BZ76" s="10"/>
      <c r="CA76" s="11"/>
      <c r="CB76" s="10"/>
      <c r="CC76" s="11"/>
      <c r="CD76" s="10"/>
      <c r="CE76" s="11"/>
      <c r="CF76" s="10"/>
      <c r="CG76" s="7"/>
      <c r="CH76" s="7">
        <f t="shared" si="72"/>
        <v>0</v>
      </c>
    </row>
    <row r="77" spans="1:86" x14ac:dyDescent="0.25">
      <c r="A77" s="13">
        <v>1</v>
      </c>
      <c r="B77" s="13">
        <v>3</v>
      </c>
      <c r="C77" s="13"/>
      <c r="D77" s="6" t="s">
        <v>124</v>
      </c>
      <c r="E77" s="3" t="s">
        <v>125</v>
      </c>
      <c r="F77" s="6">
        <f t="shared" si="57"/>
        <v>0</v>
      </c>
      <c r="G77" s="6">
        <f t="shared" si="58"/>
        <v>1</v>
      </c>
      <c r="H77" s="6">
        <f t="shared" si="59"/>
        <v>15</v>
      </c>
      <c r="I77" s="6">
        <f t="shared" si="60"/>
        <v>15</v>
      </c>
      <c r="J77" s="6">
        <f t="shared" si="61"/>
        <v>0</v>
      </c>
      <c r="K77" s="6">
        <f t="shared" si="62"/>
        <v>0</v>
      </c>
      <c r="L77" s="6">
        <f t="shared" si="63"/>
        <v>0</v>
      </c>
      <c r="M77" s="6">
        <f t="shared" si="64"/>
        <v>0</v>
      </c>
      <c r="N77" s="6">
        <f t="shared" si="65"/>
        <v>0</v>
      </c>
      <c r="O77" s="6">
        <f t="shared" si="66"/>
        <v>0</v>
      </c>
      <c r="P77" s="7">
        <f t="shared" si="67"/>
        <v>1</v>
      </c>
      <c r="Q77" s="7">
        <f t="shared" si="68"/>
        <v>0</v>
      </c>
      <c r="R77" s="7">
        <v>0.6</v>
      </c>
      <c r="S77" s="11"/>
      <c r="T77" s="10"/>
      <c r="U77" s="11"/>
      <c r="V77" s="10"/>
      <c r="W77" s="11"/>
      <c r="X77" s="10"/>
      <c r="Y77" s="7"/>
      <c r="Z77" s="11"/>
      <c r="AA77" s="10"/>
      <c r="AB77" s="11"/>
      <c r="AC77" s="10"/>
      <c r="AD77" s="11"/>
      <c r="AE77" s="10"/>
      <c r="AF77" s="11"/>
      <c r="AG77" s="10"/>
      <c r="AH77" s="7"/>
      <c r="AI77" s="7">
        <f t="shared" si="69"/>
        <v>0</v>
      </c>
      <c r="AJ77" s="11">
        <v>15</v>
      </c>
      <c r="AK77" s="10" t="s">
        <v>53</v>
      </c>
      <c r="AL77" s="11"/>
      <c r="AM77" s="10"/>
      <c r="AN77" s="11"/>
      <c r="AO77" s="10"/>
      <c r="AP77" s="7">
        <v>1</v>
      </c>
      <c r="AQ77" s="11"/>
      <c r="AR77" s="10"/>
      <c r="AS77" s="11"/>
      <c r="AT77" s="10"/>
      <c r="AU77" s="11"/>
      <c r="AV77" s="10"/>
      <c r="AW77" s="11"/>
      <c r="AX77" s="10"/>
      <c r="AY77" s="7"/>
      <c r="AZ77" s="7">
        <f t="shared" si="70"/>
        <v>1</v>
      </c>
      <c r="BA77" s="11"/>
      <c r="BB77" s="10"/>
      <c r="BC77" s="11"/>
      <c r="BD77" s="10"/>
      <c r="BE77" s="11"/>
      <c r="BF77" s="10"/>
      <c r="BG77" s="7"/>
      <c r="BH77" s="11"/>
      <c r="BI77" s="10"/>
      <c r="BJ77" s="11"/>
      <c r="BK77" s="10"/>
      <c r="BL77" s="11"/>
      <c r="BM77" s="10"/>
      <c r="BN77" s="11"/>
      <c r="BO77" s="10"/>
      <c r="BP77" s="7"/>
      <c r="BQ77" s="7">
        <f t="shared" si="71"/>
        <v>0</v>
      </c>
      <c r="BR77" s="11"/>
      <c r="BS77" s="10"/>
      <c r="BT77" s="11"/>
      <c r="BU77" s="10"/>
      <c r="BV77" s="11"/>
      <c r="BW77" s="10"/>
      <c r="BX77" s="7"/>
      <c r="BY77" s="11"/>
      <c r="BZ77" s="10"/>
      <c r="CA77" s="11"/>
      <c r="CB77" s="10"/>
      <c r="CC77" s="11"/>
      <c r="CD77" s="10"/>
      <c r="CE77" s="11"/>
      <c r="CF77" s="10"/>
      <c r="CG77" s="7"/>
      <c r="CH77" s="7">
        <f t="shared" si="72"/>
        <v>0</v>
      </c>
    </row>
    <row r="78" spans="1:86" x14ac:dyDescent="0.25">
      <c r="A78" s="13">
        <v>2</v>
      </c>
      <c r="B78" s="13">
        <v>1</v>
      </c>
      <c r="C78" s="13"/>
      <c r="D78" s="6" t="s">
        <v>312</v>
      </c>
      <c r="E78" s="3" t="s">
        <v>165</v>
      </c>
      <c r="F78" s="6">
        <f t="shared" si="57"/>
        <v>0</v>
      </c>
      <c r="G78" s="6">
        <f t="shared" si="58"/>
        <v>2</v>
      </c>
      <c r="H78" s="6">
        <f t="shared" si="59"/>
        <v>30</v>
      </c>
      <c r="I78" s="6">
        <f t="shared" si="60"/>
        <v>15</v>
      </c>
      <c r="J78" s="6">
        <f t="shared" si="61"/>
        <v>15</v>
      </c>
      <c r="K78" s="6">
        <f t="shared" si="62"/>
        <v>0</v>
      </c>
      <c r="L78" s="6">
        <f t="shared" si="63"/>
        <v>0</v>
      </c>
      <c r="M78" s="6">
        <f t="shared" si="64"/>
        <v>0</v>
      </c>
      <c r="N78" s="6">
        <f t="shared" si="65"/>
        <v>0</v>
      </c>
      <c r="O78" s="6">
        <f t="shared" si="66"/>
        <v>0</v>
      </c>
      <c r="P78" s="7">
        <f t="shared" si="67"/>
        <v>2</v>
      </c>
      <c r="Q78" s="7">
        <f t="shared" si="68"/>
        <v>0</v>
      </c>
      <c r="R78" s="7">
        <v>0.83</v>
      </c>
      <c r="S78" s="11"/>
      <c r="T78" s="10"/>
      <c r="U78" s="11"/>
      <c r="V78" s="10"/>
      <c r="W78" s="11"/>
      <c r="X78" s="10"/>
      <c r="Y78" s="7"/>
      <c r="Z78" s="11"/>
      <c r="AA78" s="10"/>
      <c r="AB78" s="11"/>
      <c r="AC78" s="10"/>
      <c r="AD78" s="11"/>
      <c r="AE78" s="10"/>
      <c r="AF78" s="11"/>
      <c r="AG78" s="10"/>
      <c r="AH78" s="7"/>
      <c r="AI78" s="7">
        <f t="shared" si="69"/>
        <v>0</v>
      </c>
      <c r="AJ78" s="11">
        <v>15</v>
      </c>
      <c r="AK78" s="10" t="s">
        <v>53</v>
      </c>
      <c r="AL78" s="11">
        <v>15</v>
      </c>
      <c r="AM78" s="10" t="s">
        <v>53</v>
      </c>
      <c r="AN78" s="11"/>
      <c r="AO78" s="10"/>
      <c r="AP78" s="7">
        <v>2</v>
      </c>
      <c r="AQ78" s="11"/>
      <c r="AR78" s="10"/>
      <c r="AS78" s="11"/>
      <c r="AT78" s="10"/>
      <c r="AU78" s="11"/>
      <c r="AV78" s="10"/>
      <c r="AW78" s="11"/>
      <c r="AX78" s="10"/>
      <c r="AY78" s="7"/>
      <c r="AZ78" s="7">
        <f t="shared" si="70"/>
        <v>2</v>
      </c>
      <c r="BA78" s="11"/>
      <c r="BB78" s="10"/>
      <c r="BC78" s="11"/>
      <c r="BD78" s="10"/>
      <c r="BE78" s="11"/>
      <c r="BF78" s="10"/>
      <c r="BG78" s="7"/>
      <c r="BH78" s="11"/>
      <c r="BI78" s="10"/>
      <c r="BJ78" s="11"/>
      <c r="BK78" s="10"/>
      <c r="BL78" s="11"/>
      <c r="BM78" s="10"/>
      <c r="BN78" s="11"/>
      <c r="BO78" s="10"/>
      <c r="BP78" s="7"/>
      <c r="BQ78" s="7">
        <f t="shared" si="71"/>
        <v>0</v>
      </c>
      <c r="BR78" s="11"/>
      <c r="BS78" s="10"/>
      <c r="BT78" s="11"/>
      <c r="BU78" s="10"/>
      <c r="BV78" s="11"/>
      <c r="BW78" s="10"/>
      <c r="BX78" s="7"/>
      <c r="BY78" s="11"/>
      <c r="BZ78" s="10"/>
      <c r="CA78" s="11"/>
      <c r="CB78" s="10"/>
      <c r="CC78" s="11"/>
      <c r="CD78" s="10"/>
      <c r="CE78" s="11"/>
      <c r="CF78" s="10"/>
      <c r="CG78" s="7"/>
      <c r="CH78" s="7">
        <f t="shared" si="72"/>
        <v>0</v>
      </c>
    </row>
    <row r="79" spans="1:86" x14ac:dyDescent="0.25">
      <c r="A79" s="13">
        <v>2</v>
      </c>
      <c r="B79" s="13">
        <v>1</v>
      </c>
      <c r="C79" s="13"/>
      <c r="D79" s="6" t="s">
        <v>313</v>
      </c>
      <c r="E79" s="3" t="s">
        <v>248</v>
      </c>
      <c r="F79" s="6">
        <f t="shared" si="57"/>
        <v>0</v>
      </c>
      <c r="G79" s="6">
        <f t="shared" si="58"/>
        <v>2</v>
      </c>
      <c r="H79" s="6">
        <f t="shared" si="59"/>
        <v>30</v>
      </c>
      <c r="I79" s="6">
        <f t="shared" si="60"/>
        <v>15</v>
      </c>
      <c r="J79" s="6">
        <f t="shared" si="61"/>
        <v>15</v>
      </c>
      <c r="K79" s="6">
        <f t="shared" si="62"/>
        <v>0</v>
      </c>
      <c r="L79" s="6">
        <f t="shared" si="63"/>
        <v>0</v>
      </c>
      <c r="M79" s="6">
        <f t="shared" si="64"/>
        <v>0</v>
      </c>
      <c r="N79" s="6">
        <f t="shared" si="65"/>
        <v>0</v>
      </c>
      <c r="O79" s="6">
        <f t="shared" si="66"/>
        <v>0</v>
      </c>
      <c r="P79" s="7">
        <f t="shared" si="67"/>
        <v>2</v>
      </c>
      <c r="Q79" s="7">
        <f t="shared" si="68"/>
        <v>0</v>
      </c>
      <c r="R79" s="7">
        <v>1.2</v>
      </c>
      <c r="S79" s="11"/>
      <c r="T79" s="10"/>
      <c r="U79" s="11"/>
      <c r="V79" s="10"/>
      <c r="W79" s="11"/>
      <c r="X79" s="10"/>
      <c r="Y79" s="7"/>
      <c r="Z79" s="11"/>
      <c r="AA79" s="10"/>
      <c r="AB79" s="11"/>
      <c r="AC79" s="10"/>
      <c r="AD79" s="11"/>
      <c r="AE79" s="10"/>
      <c r="AF79" s="11"/>
      <c r="AG79" s="10"/>
      <c r="AH79" s="7"/>
      <c r="AI79" s="7">
        <f t="shared" si="69"/>
        <v>0</v>
      </c>
      <c r="AJ79" s="11">
        <v>15</v>
      </c>
      <c r="AK79" s="10" t="s">
        <v>53</v>
      </c>
      <c r="AL79" s="11">
        <v>15</v>
      </c>
      <c r="AM79" s="10" t="s">
        <v>53</v>
      </c>
      <c r="AN79" s="11"/>
      <c r="AO79" s="10"/>
      <c r="AP79" s="7">
        <v>2</v>
      </c>
      <c r="AQ79" s="11"/>
      <c r="AR79" s="10"/>
      <c r="AS79" s="11"/>
      <c r="AT79" s="10"/>
      <c r="AU79" s="11"/>
      <c r="AV79" s="10"/>
      <c r="AW79" s="11"/>
      <c r="AX79" s="10"/>
      <c r="AY79" s="7"/>
      <c r="AZ79" s="7">
        <f t="shared" si="70"/>
        <v>2</v>
      </c>
      <c r="BA79" s="11"/>
      <c r="BB79" s="10"/>
      <c r="BC79" s="11"/>
      <c r="BD79" s="10"/>
      <c r="BE79" s="11"/>
      <c r="BF79" s="10"/>
      <c r="BG79" s="7"/>
      <c r="BH79" s="11"/>
      <c r="BI79" s="10"/>
      <c r="BJ79" s="11"/>
      <c r="BK79" s="10"/>
      <c r="BL79" s="11"/>
      <c r="BM79" s="10"/>
      <c r="BN79" s="11"/>
      <c r="BO79" s="10"/>
      <c r="BP79" s="7"/>
      <c r="BQ79" s="7">
        <f t="shared" si="71"/>
        <v>0</v>
      </c>
      <c r="BR79" s="11"/>
      <c r="BS79" s="10"/>
      <c r="BT79" s="11"/>
      <c r="BU79" s="10"/>
      <c r="BV79" s="11"/>
      <c r="BW79" s="10"/>
      <c r="BX79" s="7"/>
      <c r="BY79" s="11"/>
      <c r="BZ79" s="10"/>
      <c r="CA79" s="11"/>
      <c r="CB79" s="10"/>
      <c r="CC79" s="11"/>
      <c r="CD79" s="10"/>
      <c r="CE79" s="11"/>
      <c r="CF79" s="10"/>
      <c r="CG79" s="7"/>
      <c r="CH79" s="7">
        <f t="shared" si="72"/>
        <v>0</v>
      </c>
    </row>
    <row r="80" spans="1:86" x14ac:dyDescent="0.25">
      <c r="A80" s="13">
        <v>2</v>
      </c>
      <c r="B80" s="13">
        <v>1</v>
      </c>
      <c r="C80" s="13"/>
      <c r="D80" s="6" t="s">
        <v>314</v>
      </c>
      <c r="E80" s="3" t="s">
        <v>250</v>
      </c>
      <c r="F80" s="6">
        <f t="shared" si="57"/>
        <v>0</v>
      </c>
      <c r="G80" s="6">
        <f t="shared" si="58"/>
        <v>2</v>
      </c>
      <c r="H80" s="6">
        <f t="shared" si="59"/>
        <v>30</v>
      </c>
      <c r="I80" s="6">
        <f t="shared" si="60"/>
        <v>15</v>
      </c>
      <c r="J80" s="6">
        <f t="shared" si="61"/>
        <v>15</v>
      </c>
      <c r="K80" s="6">
        <f t="shared" si="62"/>
        <v>0</v>
      </c>
      <c r="L80" s="6">
        <f t="shared" si="63"/>
        <v>0</v>
      </c>
      <c r="M80" s="6">
        <f t="shared" si="64"/>
        <v>0</v>
      </c>
      <c r="N80" s="6">
        <f t="shared" si="65"/>
        <v>0</v>
      </c>
      <c r="O80" s="6">
        <f t="shared" si="66"/>
        <v>0</v>
      </c>
      <c r="P80" s="7">
        <f t="shared" si="67"/>
        <v>2</v>
      </c>
      <c r="Q80" s="7">
        <f t="shared" si="68"/>
        <v>0</v>
      </c>
      <c r="R80" s="7">
        <v>1.17</v>
      </c>
      <c r="S80" s="11"/>
      <c r="T80" s="10"/>
      <c r="U80" s="11"/>
      <c r="V80" s="10"/>
      <c r="W80" s="11"/>
      <c r="X80" s="10"/>
      <c r="Y80" s="7"/>
      <c r="Z80" s="11"/>
      <c r="AA80" s="10"/>
      <c r="AB80" s="11"/>
      <c r="AC80" s="10"/>
      <c r="AD80" s="11"/>
      <c r="AE80" s="10"/>
      <c r="AF80" s="11"/>
      <c r="AG80" s="10"/>
      <c r="AH80" s="7"/>
      <c r="AI80" s="7">
        <f t="shared" si="69"/>
        <v>0</v>
      </c>
      <c r="AJ80" s="11">
        <v>15</v>
      </c>
      <c r="AK80" s="10" t="s">
        <v>53</v>
      </c>
      <c r="AL80" s="11">
        <v>15</v>
      </c>
      <c r="AM80" s="10" t="s">
        <v>53</v>
      </c>
      <c r="AN80" s="11"/>
      <c r="AO80" s="10"/>
      <c r="AP80" s="7">
        <v>2</v>
      </c>
      <c r="AQ80" s="11"/>
      <c r="AR80" s="10"/>
      <c r="AS80" s="11"/>
      <c r="AT80" s="10"/>
      <c r="AU80" s="11"/>
      <c r="AV80" s="10"/>
      <c r="AW80" s="11"/>
      <c r="AX80" s="10"/>
      <c r="AY80" s="7"/>
      <c r="AZ80" s="7">
        <f t="shared" si="70"/>
        <v>2</v>
      </c>
      <c r="BA80" s="11"/>
      <c r="BB80" s="10"/>
      <c r="BC80" s="11"/>
      <c r="BD80" s="10"/>
      <c r="BE80" s="11"/>
      <c r="BF80" s="10"/>
      <c r="BG80" s="7"/>
      <c r="BH80" s="11"/>
      <c r="BI80" s="10"/>
      <c r="BJ80" s="11"/>
      <c r="BK80" s="10"/>
      <c r="BL80" s="11"/>
      <c r="BM80" s="10"/>
      <c r="BN80" s="11"/>
      <c r="BO80" s="10"/>
      <c r="BP80" s="7"/>
      <c r="BQ80" s="7">
        <f t="shared" si="71"/>
        <v>0</v>
      </c>
      <c r="BR80" s="11"/>
      <c r="BS80" s="10"/>
      <c r="BT80" s="11"/>
      <c r="BU80" s="10"/>
      <c r="BV80" s="11"/>
      <c r="BW80" s="10"/>
      <c r="BX80" s="7"/>
      <c r="BY80" s="11"/>
      <c r="BZ80" s="10"/>
      <c r="CA80" s="11"/>
      <c r="CB80" s="10"/>
      <c r="CC80" s="11"/>
      <c r="CD80" s="10"/>
      <c r="CE80" s="11"/>
      <c r="CF80" s="10"/>
      <c r="CG80" s="7"/>
      <c r="CH80" s="7">
        <f t="shared" si="72"/>
        <v>0</v>
      </c>
    </row>
    <row r="81" spans="1:86" x14ac:dyDescent="0.25">
      <c r="A81" s="13">
        <v>2</v>
      </c>
      <c r="B81" s="13">
        <v>1</v>
      </c>
      <c r="C81" s="13"/>
      <c r="D81" s="6" t="s">
        <v>315</v>
      </c>
      <c r="E81" s="3" t="s">
        <v>252</v>
      </c>
      <c r="F81" s="6">
        <f t="shared" si="57"/>
        <v>0</v>
      </c>
      <c r="G81" s="6">
        <f t="shared" si="58"/>
        <v>2</v>
      </c>
      <c r="H81" s="6">
        <f t="shared" si="59"/>
        <v>30</v>
      </c>
      <c r="I81" s="6">
        <f t="shared" si="60"/>
        <v>15</v>
      </c>
      <c r="J81" s="6">
        <f t="shared" si="61"/>
        <v>15</v>
      </c>
      <c r="K81" s="6">
        <f t="shared" si="62"/>
        <v>0</v>
      </c>
      <c r="L81" s="6">
        <f t="shared" si="63"/>
        <v>0</v>
      </c>
      <c r="M81" s="6">
        <f t="shared" si="64"/>
        <v>0</v>
      </c>
      <c r="N81" s="6">
        <f t="shared" si="65"/>
        <v>0</v>
      </c>
      <c r="O81" s="6">
        <f t="shared" si="66"/>
        <v>0</v>
      </c>
      <c r="P81" s="7">
        <f t="shared" si="67"/>
        <v>2</v>
      </c>
      <c r="Q81" s="7">
        <f t="shared" si="68"/>
        <v>0</v>
      </c>
      <c r="R81" s="7">
        <v>1.43</v>
      </c>
      <c r="S81" s="11"/>
      <c r="T81" s="10"/>
      <c r="U81" s="11"/>
      <c r="V81" s="10"/>
      <c r="W81" s="11"/>
      <c r="X81" s="10"/>
      <c r="Y81" s="7"/>
      <c r="Z81" s="11"/>
      <c r="AA81" s="10"/>
      <c r="AB81" s="11"/>
      <c r="AC81" s="10"/>
      <c r="AD81" s="11"/>
      <c r="AE81" s="10"/>
      <c r="AF81" s="11"/>
      <c r="AG81" s="10"/>
      <c r="AH81" s="7"/>
      <c r="AI81" s="7">
        <f t="shared" si="69"/>
        <v>0</v>
      </c>
      <c r="AJ81" s="11">
        <v>15</v>
      </c>
      <c r="AK81" s="10" t="s">
        <v>53</v>
      </c>
      <c r="AL81" s="11">
        <v>15</v>
      </c>
      <c r="AM81" s="10" t="s">
        <v>53</v>
      </c>
      <c r="AN81" s="11"/>
      <c r="AO81" s="10"/>
      <c r="AP81" s="7">
        <v>2</v>
      </c>
      <c r="AQ81" s="11"/>
      <c r="AR81" s="10"/>
      <c r="AS81" s="11"/>
      <c r="AT81" s="10"/>
      <c r="AU81" s="11"/>
      <c r="AV81" s="10"/>
      <c r="AW81" s="11"/>
      <c r="AX81" s="10"/>
      <c r="AY81" s="7"/>
      <c r="AZ81" s="7">
        <f t="shared" si="70"/>
        <v>2</v>
      </c>
      <c r="BA81" s="11"/>
      <c r="BB81" s="10"/>
      <c r="BC81" s="11"/>
      <c r="BD81" s="10"/>
      <c r="BE81" s="11"/>
      <c r="BF81" s="10"/>
      <c r="BG81" s="7"/>
      <c r="BH81" s="11"/>
      <c r="BI81" s="10"/>
      <c r="BJ81" s="11"/>
      <c r="BK81" s="10"/>
      <c r="BL81" s="11"/>
      <c r="BM81" s="10"/>
      <c r="BN81" s="11"/>
      <c r="BO81" s="10"/>
      <c r="BP81" s="7"/>
      <c r="BQ81" s="7">
        <f t="shared" si="71"/>
        <v>0</v>
      </c>
      <c r="BR81" s="11"/>
      <c r="BS81" s="10"/>
      <c r="BT81" s="11"/>
      <c r="BU81" s="10"/>
      <c r="BV81" s="11"/>
      <c r="BW81" s="10"/>
      <c r="BX81" s="7"/>
      <c r="BY81" s="11"/>
      <c r="BZ81" s="10"/>
      <c r="CA81" s="11"/>
      <c r="CB81" s="10"/>
      <c r="CC81" s="11"/>
      <c r="CD81" s="10"/>
      <c r="CE81" s="11"/>
      <c r="CF81" s="10"/>
      <c r="CG81" s="7"/>
      <c r="CH81" s="7">
        <f t="shared" si="72"/>
        <v>0</v>
      </c>
    </row>
    <row r="82" spans="1:86" x14ac:dyDescent="0.25">
      <c r="A82" s="13">
        <v>2</v>
      </c>
      <c r="B82" s="13">
        <v>1</v>
      </c>
      <c r="C82" s="13"/>
      <c r="D82" s="6" t="s">
        <v>316</v>
      </c>
      <c r="E82" s="3" t="s">
        <v>129</v>
      </c>
      <c r="F82" s="6">
        <f t="shared" si="57"/>
        <v>0</v>
      </c>
      <c r="G82" s="6">
        <f t="shared" si="58"/>
        <v>2</v>
      </c>
      <c r="H82" s="6">
        <f t="shared" si="59"/>
        <v>30</v>
      </c>
      <c r="I82" s="6">
        <f t="shared" si="60"/>
        <v>15</v>
      </c>
      <c r="J82" s="6">
        <f t="shared" si="61"/>
        <v>15</v>
      </c>
      <c r="K82" s="6">
        <f t="shared" si="62"/>
        <v>0</v>
      </c>
      <c r="L82" s="6">
        <f t="shared" si="63"/>
        <v>0</v>
      </c>
      <c r="M82" s="6">
        <f t="shared" si="64"/>
        <v>0</v>
      </c>
      <c r="N82" s="6">
        <f t="shared" si="65"/>
        <v>0</v>
      </c>
      <c r="O82" s="6">
        <f t="shared" si="66"/>
        <v>0</v>
      </c>
      <c r="P82" s="7">
        <f t="shared" si="67"/>
        <v>2</v>
      </c>
      <c r="Q82" s="7">
        <f t="shared" si="68"/>
        <v>0</v>
      </c>
      <c r="R82" s="7">
        <v>1.2</v>
      </c>
      <c r="S82" s="11"/>
      <c r="T82" s="10"/>
      <c r="U82" s="11"/>
      <c r="V82" s="10"/>
      <c r="W82" s="11"/>
      <c r="X82" s="10"/>
      <c r="Y82" s="7"/>
      <c r="Z82" s="11"/>
      <c r="AA82" s="10"/>
      <c r="AB82" s="11"/>
      <c r="AC82" s="10"/>
      <c r="AD82" s="11"/>
      <c r="AE82" s="10"/>
      <c r="AF82" s="11"/>
      <c r="AG82" s="10"/>
      <c r="AH82" s="7"/>
      <c r="AI82" s="7">
        <f t="shared" si="69"/>
        <v>0</v>
      </c>
      <c r="AJ82" s="11">
        <v>15</v>
      </c>
      <c r="AK82" s="10" t="s">
        <v>53</v>
      </c>
      <c r="AL82" s="11">
        <v>15</v>
      </c>
      <c r="AM82" s="10" t="s">
        <v>53</v>
      </c>
      <c r="AN82" s="11"/>
      <c r="AO82" s="10"/>
      <c r="AP82" s="7">
        <v>2</v>
      </c>
      <c r="AQ82" s="11"/>
      <c r="AR82" s="10"/>
      <c r="AS82" s="11"/>
      <c r="AT82" s="10"/>
      <c r="AU82" s="11"/>
      <c r="AV82" s="10"/>
      <c r="AW82" s="11"/>
      <c r="AX82" s="10"/>
      <c r="AY82" s="7"/>
      <c r="AZ82" s="7">
        <f t="shared" si="70"/>
        <v>2</v>
      </c>
      <c r="BA82" s="11"/>
      <c r="BB82" s="10"/>
      <c r="BC82" s="11"/>
      <c r="BD82" s="10"/>
      <c r="BE82" s="11"/>
      <c r="BF82" s="10"/>
      <c r="BG82" s="7"/>
      <c r="BH82" s="11"/>
      <c r="BI82" s="10"/>
      <c r="BJ82" s="11"/>
      <c r="BK82" s="10"/>
      <c r="BL82" s="11"/>
      <c r="BM82" s="10"/>
      <c r="BN82" s="11"/>
      <c r="BO82" s="10"/>
      <c r="BP82" s="7"/>
      <c r="BQ82" s="7">
        <f t="shared" si="71"/>
        <v>0</v>
      </c>
      <c r="BR82" s="11"/>
      <c r="BS82" s="10"/>
      <c r="BT82" s="11"/>
      <c r="BU82" s="10"/>
      <c r="BV82" s="11"/>
      <c r="BW82" s="10"/>
      <c r="BX82" s="7"/>
      <c r="BY82" s="11"/>
      <c r="BZ82" s="10"/>
      <c r="CA82" s="11"/>
      <c r="CB82" s="10"/>
      <c r="CC82" s="11"/>
      <c r="CD82" s="10"/>
      <c r="CE82" s="11"/>
      <c r="CF82" s="10"/>
      <c r="CG82" s="7"/>
      <c r="CH82" s="7">
        <f t="shared" si="72"/>
        <v>0</v>
      </c>
    </row>
    <row r="83" spans="1:86" x14ac:dyDescent="0.25">
      <c r="A83" s="13">
        <v>2</v>
      </c>
      <c r="B83" s="13">
        <v>1</v>
      </c>
      <c r="C83" s="13"/>
      <c r="D83" s="6" t="s">
        <v>317</v>
      </c>
      <c r="E83" s="3" t="s">
        <v>254</v>
      </c>
      <c r="F83" s="6">
        <f t="shared" si="57"/>
        <v>0</v>
      </c>
      <c r="G83" s="6">
        <f t="shared" si="58"/>
        <v>2</v>
      </c>
      <c r="H83" s="6">
        <f t="shared" si="59"/>
        <v>30</v>
      </c>
      <c r="I83" s="6">
        <f t="shared" si="60"/>
        <v>15</v>
      </c>
      <c r="J83" s="6">
        <f t="shared" si="61"/>
        <v>15</v>
      </c>
      <c r="K83" s="6">
        <f t="shared" si="62"/>
        <v>0</v>
      </c>
      <c r="L83" s="6">
        <f t="shared" si="63"/>
        <v>0</v>
      </c>
      <c r="M83" s="6">
        <f t="shared" si="64"/>
        <v>0</v>
      </c>
      <c r="N83" s="6">
        <f t="shared" si="65"/>
        <v>0</v>
      </c>
      <c r="O83" s="6">
        <f t="shared" si="66"/>
        <v>0</v>
      </c>
      <c r="P83" s="7">
        <f t="shared" si="67"/>
        <v>2</v>
      </c>
      <c r="Q83" s="7">
        <f t="shared" si="68"/>
        <v>0</v>
      </c>
      <c r="R83" s="7">
        <v>1.2</v>
      </c>
      <c r="S83" s="11"/>
      <c r="T83" s="10"/>
      <c r="U83" s="11"/>
      <c r="V83" s="10"/>
      <c r="W83" s="11"/>
      <c r="X83" s="10"/>
      <c r="Y83" s="7"/>
      <c r="Z83" s="11"/>
      <c r="AA83" s="10"/>
      <c r="AB83" s="11"/>
      <c r="AC83" s="10"/>
      <c r="AD83" s="11"/>
      <c r="AE83" s="10"/>
      <c r="AF83" s="11"/>
      <c r="AG83" s="10"/>
      <c r="AH83" s="7"/>
      <c r="AI83" s="7">
        <f t="shared" si="69"/>
        <v>0</v>
      </c>
      <c r="AJ83" s="11">
        <v>15</v>
      </c>
      <c r="AK83" s="10" t="s">
        <v>53</v>
      </c>
      <c r="AL83" s="11">
        <v>15</v>
      </c>
      <c r="AM83" s="10" t="s">
        <v>53</v>
      </c>
      <c r="AN83" s="11"/>
      <c r="AO83" s="10"/>
      <c r="AP83" s="7">
        <v>2</v>
      </c>
      <c r="AQ83" s="11"/>
      <c r="AR83" s="10"/>
      <c r="AS83" s="11"/>
      <c r="AT83" s="10"/>
      <c r="AU83" s="11"/>
      <c r="AV83" s="10"/>
      <c r="AW83" s="11"/>
      <c r="AX83" s="10"/>
      <c r="AY83" s="7"/>
      <c r="AZ83" s="7">
        <f t="shared" si="70"/>
        <v>2</v>
      </c>
      <c r="BA83" s="11"/>
      <c r="BB83" s="10"/>
      <c r="BC83" s="11"/>
      <c r="BD83" s="10"/>
      <c r="BE83" s="11"/>
      <c r="BF83" s="10"/>
      <c r="BG83" s="7"/>
      <c r="BH83" s="11"/>
      <c r="BI83" s="10"/>
      <c r="BJ83" s="11"/>
      <c r="BK83" s="10"/>
      <c r="BL83" s="11"/>
      <c r="BM83" s="10"/>
      <c r="BN83" s="11"/>
      <c r="BO83" s="10"/>
      <c r="BP83" s="7"/>
      <c r="BQ83" s="7">
        <f t="shared" si="71"/>
        <v>0</v>
      </c>
      <c r="BR83" s="11"/>
      <c r="BS83" s="10"/>
      <c r="BT83" s="11"/>
      <c r="BU83" s="10"/>
      <c r="BV83" s="11"/>
      <c r="BW83" s="10"/>
      <c r="BX83" s="7"/>
      <c r="BY83" s="11"/>
      <c r="BZ83" s="10"/>
      <c r="CA83" s="11"/>
      <c r="CB83" s="10"/>
      <c r="CC83" s="11"/>
      <c r="CD83" s="10"/>
      <c r="CE83" s="11"/>
      <c r="CF83" s="10"/>
      <c r="CG83" s="7"/>
      <c r="CH83" s="7">
        <f t="shared" si="72"/>
        <v>0</v>
      </c>
    </row>
    <row r="84" spans="1:86" x14ac:dyDescent="0.25">
      <c r="A84" s="13">
        <v>3</v>
      </c>
      <c r="B84" s="13">
        <v>1</v>
      </c>
      <c r="C84" s="13"/>
      <c r="D84" s="6" t="s">
        <v>318</v>
      </c>
      <c r="E84" s="3" t="s">
        <v>319</v>
      </c>
      <c r="F84" s="6">
        <f t="shared" si="57"/>
        <v>0</v>
      </c>
      <c r="G84" s="6">
        <f t="shared" si="58"/>
        <v>2</v>
      </c>
      <c r="H84" s="6">
        <f t="shared" si="59"/>
        <v>30</v>
      </c>
      <c r="I84" s="6">
        <f t="shared" si="60"/>
        <v>15</v>
      </c>
      <c r="J84" s="6">
        <f t="shared" si="61"/>
        <v>15</v>
      </c>
      <c r="K84" s="6">
        <f t="shared" si="62"/>
        <v>0</v>
      </c>
      <c r="L84" s="6">
        <f t="shared" si="63"/>
        <v>0</v>
      </c>
      <c r="M84" s="6">
        <f t="shared" si="64"/>
        <v>0</v>
      </c>
      <c r="N84" s="6">
        <f t="shared" si="65"/>
        <v>0</v>
      </c>
      <c r="O84" s="6">
        <f t="shared" si="66"/>
        <v>0</v>
      </c>
      <c r="P84" s="7">
        <f t="shared" si="67"/>
        <v>2</v>
      </c>
      <c r="Q84" s="7">
        <f t="shared" si="68"/>
        <v>0</v>
      </c>
      <c r="R84" s="7">
        <v>0.6</v>
      </c>
      <c r="S84" s="11"/>
      <c r="T84" s="10"/>
      <c r="U84" s="11"/>
      <c r="V84" s="10"/>
      <c r="W84" s="11"/>
      <c r="X84" s="10"/>
      <c r="Y84" s="7"/>
      <c r="Z84" s="11"/>
      <c r="AA84" s="10"/>
      <c r="AB84" s="11"/>
      <c r="AC84" s="10"/>
      <c r="AD84" s="11"/>
      <c r="AE84" s="10"/>
      <c r="AF84" s="11"/>
      <c r="AG84" s="10"/>
      <c r="AH84" s="7"/>
      <c r="AI84" s="7">
        <f t="shared" si="69"/>
        <v>0</v>
      </c>
      <c r="AJ84" s="11"/>
      <c r="AK84" s="10"/>
      <c r="AL84" s="11"/>
      <c r="AM84" s="10"/>
      <c r="AN84" s="11"/>
      <c r="AO84" s="10"/>
      <c r="AP84" s="7"/>
      <c r="AQ84" s="11"/>
      <c r="AR84" s="10"/>
      <c r="AS84" s="11"/>
      <c r="AT84" s="10"/>
      <c r="AU84" s="11"/>
      <c r="AV84" s="10"/>
      <c r="AW84" s="11"/>
      <c r="AX84" s="10"/>
      <c r="AY84" s="7"/>
      <c r="AZ84" s="7">
        <f t="shared" si="70"/>
        <v>0</v>
      </c>
      <c r="BA84" s="11">
        <v>15</v>
      </c>
      <c r="BB84" s="10" t="s">
        <v>53</v>
      </c>
      <c r="BC84" s="11">
        <v>15</v>
      </c>
      <c r="BD84" s="10" t="s">
        <v>53</v>
      </c>
      <c r="BE84" s="11"/>
      <c r="BF84" s="10"/>
      <c r="BG84" s="7">
        <v>2</v>
      </c>
      <c r="BH84" s="11"/>
      <c r="BI84" s="10"/>
      <c r="BJ84" s="11"/>
      <c r="BK84" s="10"/>
      <c r="BL84" s="11"/>
      <c r="BM84" s="10"/>
      <c r="BN84" s="11"/>
      <c r="BO84" s="10"/>
      <c r="BP84" s="7"/>
      <c r="BQ84" s="7">
        <f t="shared" si="71"/>
        <v>2</v>
      </c>
      <c r="BR84" s="11"/>
      <c r="BS84" s="10"/>
      <c r="BT84" s="11"/>
      <c r="BU84" s="10"/>
      <c r="BV84" s="11"/>
      <c r="BW84" s="10"/>
      <c r="BX84" s="7"/>
      <c r="BY84" s="11"/>
      <c r="BZ84" s="10"/>
      <c r="CA84" s="11"/>
      <c r="CB84" s="10"/>
      <c r="CC84" s="11"/>
      <c r="CD84" s="10"/>
      <c r="CE84" s="11"/>
      <c r="CF84" s="10"/>
      <c r="CG84" s="7"/>
      <c r="CH84" s="7">
        <f t="shared" si="72"/>
        <v>0</v>
      </c>
    </row>
    <row r="85" spans="1:86" x14ac:dyDescent="0.25">
      <c r="A85" s="13">
        <v>3</v>
      </c>
      <c r="B85" s="13">
        <v>1</v>
      </c>
      <c r="C85" s="13"/>
      <c r="D85" s="6" t="s">
        <v>320</v>
      </c>
      <c r="E85" s="3" t="s">
        <v>321</v>
      </c>
      <c r="F85" s="6">
        <f t="shared" si="57"/>
        <v>0</v>
      </c>
      <c r="G85" s="6">
        <f t="shared" si="58"/>
        <v>2</v>
      </c>
      <c r="H85" s="6">
        <f t="shared" si="59"/>
        <v>30</v>
      </c>
      <c r="I85" s="6">
        <f t="shared" si="60"/>
        <v>15</v>
      </c>
      <c r="J85" s="6">
        <f t="shared" si="61"/>
        <v>15</v>
      </c>
      <c r="K85" s="6">
        <f t="shared" si="62"/>
        <v>0</v>
      </c>
      <c r="L85" s="6">
        <f t="shared" si="63"/>
        <v>0</v>
      </c>
      <c r="M85" s="6">
        <f t="shared" si="64"/>
        <v>0</v>
      </c>
      <c r="N85" s="6">
        <f t="shared" si="65"/>
        <v>0</v>
      </c>
      <c r="O85" s="6">
        <f t="shared" si="66"/>
        <v>0</v>
      </c>
      <c r="P85" s="7">
        <f t="shared" si="67"/>
        <v>2</v>
      </c>
      <c r="Q85" s="7">
        <f t="shared" si="68"/>
        <v>0</v>
      </c>
      <c r="R85" s="7">
        <v>1.1299999999999999</v>
      </c>
      <c r="S85" s="11"/>
      <c r="T85" s="10"/>
      <c r="U85" s="11"/>
      <c r="V85" s="10"/>
      <c r="W85" s="11"/>
      <c r="X85" s="10"/>
      <c r="Y85" s="7"/>
      <c r="Z85" s="11"/>
      <c r="AA85" s="10"/>
      <c r="AB85" s="11"/>
      <c r="AC85" s="10"/>
      <c r="AD85" s="11"/>
      <c r="AE85" s="10"/>
      <c r="AF85" s="11"/>
      <c r="AG85" s="10"/>
      <c r="AH85" s="7"/>
      <c r="AI85" s="7">
        <f t="shared" si="69"/>
        <v>0</v>
      </c>
      <c r="AJ85" s="11"/>
      <c r="AK85" s="10"/>
      <c r="AL85" s="11"/>
      <c r="AM85" s="10"/>
      <c r="AN85" s="11"/>
      <c r="AO85" s="10"/>
      <c r="AP85" s="7"/>
      <c r="AQ85" s="11"/>
      <c r="AR85" s="10"/>
      <c r="AS85" s="11"/>
      <c r="AT85" s="10"/>
      <c r="AU85" s="11"/>
      <c r="AV85" s="10"/>
      <c r="AW85" s="11"/>
      <c r="AX85" s="10"/>
      <c r="AY85" s="7"/>
      <c r="AZ85" s="7">
        <f t="shared" si="70"/>
        <v>0</v>
      </c>
      <c r="BA85" s="11">
        <v>15</v>
      </c>
      <c r="BB85" s="10" t="s">
        <v>53</v>
      </c>
      <c r="BC85" s="11">
        <v>15</v>
      </c>
      <c r="BD85" s="10" t="s">
        <v>53</v>
      </c>
      <c r="BE85" s="11"/>
      <c r="BF85" s="10"/>
      <c r="BG85" s="7">
        <v>2</v>
      </c>
      <c r="BH85" s="11"/>
      <c r="BI85" s="10"/>
      <c r="BJ85" s="11"/>
      <c r="BK85" s="10"/>
      <c r="BL85" s="11"/>
      <c r="BM85" s="10"/>
      <c r="BN85" s="11"/>
      <c r="BO85" s="10"/>
      <c r="BP85" s="7"/>
      <c r="BQ85" s="7">
        <f t="shared" si="71"/>
        <v>2</v>
      </c>
      <c r="BR85" s="11"/>
      <c r="BS85" s="10"/>
      <c r="BT85" s="11"/>
      <c r="BU85" s="10"/>
      <c r="BV85" s="11"/>
      <c r="BW85" s="10"/>
      <c r="BX85" s="7"/>
      <c r="BY85" s="11"/>
      <c r="BZ85" s="10"/>
      <c r="CA85" s="11"/>
      <c r="CB85" s="10"/>
      <c r="CC85" s="11"/>
      <c r="CD85" s="10"/>
      <c r="CE85" s="11"/>
      <c r="CF85" s="10"/>
      <c r="CG85" s="7"/>
      <c r="CH85" s="7">
        <f t="shared" si="72"/>
        <v>0</v>
      </c>
    </row>
    <row r="86" spans="1:86" x14ac:dyDescent="0.25">
      <c r="A86" s="13">
        <v>3</v>
      </c>
      <c r="B86" s="13">
        <v>1</v>
      </c>
      <c r="C86" s="13"/>
      <c r="D86" s="6" t="s">
        <v>322</v>
      </c>
      <c r="E86" s="3" t="s">
        <v>323</v>
      </c>
      <c r="F86" s="6">
        <f t="shared" si="57"/>
        <v>0</v>
      </c>
      <c r="G86" s="6">
        <f t="shared" si="58"/>
        <v>2</v>
      </c>
      <c r="H86" s="6">
        <f t="shared" si="59"/>
        <v>30</v>
      </c>
      <c r="I86" s="6">
        <f t="shared" si="60"/>
        <v>15</v>
      </c>
      <c r="J86" s="6">
        <f t="shared" si="61"/>
        <v>0</v>
      </c>
      <c r="K86" s="6">
        <f t="shared" si="62"/>
        <v>0</v>
      </c>
      <c r="L86" s="6">
        <f t="shared" si="63"/>
        <v>15</v>
      </c>
      <c r="M86" s="6">
        <f t="shared" si="64"/>
        <v>0</v>
      </c>
      <c r="N86" s="6">
        <f t="shared" si="65"/>
        <v>0</v>
      </c>
      <c r="O86" s="6">
        <f t="shared" si="66"/>
        <v>0</v>
      </c>
      <c r="P86" s="7">
        <f t="shared" si="67"/>
        <v>2</v>
      </c>
      <c r="Q86" s="7">
        <f t="shared" si="68"/>
        <v>1</v>
      </c>
      <c r="R86" s="7">
        <v>1.2</v>
      </c>
      <c r="S86" s="11"/>
      <c r="T86" s="10"/>
      <c r="U86" s="11"/>
      <c r="V86" s="10"/>
      <c r="W86" s="11"/>
      <c r="X86" s="10"/>
      <c r="Y86" s="7"/>
      <c r="Z86" s="11"/>
      <c r="AA86" s="10"/>
      <c r="AB86" s="11"/>
      <c r="AC86" s="10"/>
      <c r="AD86" s="11"/>
      <c r="AE86" s="10"/>
      <c r="AF86" s="11"/>
      <c r="AG86" s="10"/>
      <c r="AH86" s="7"/>
      <c r="AI86" s="7">
        <f t="shared" si="69"/>
        <v>0</v>
      </c>
      <c r="AJ86" s="11"/>
      <c r="AK86" s="10"/>
      <c r="AL86" s="11"/>
      <c r="AM86" s="10"/>
      <c r="AN86" s="11"/>
      <c r="AO86" s="10"/>
      <c r="AP86" s="7"/>
      <c r="AQ86" s="11"/>
      <c r="AR86" s="10"/>
      <c r="AS86" s="11"/>
      <c r="AT86" s="10"/>
      <c r="AU86" s="11"/>
      <c r="AV86" s="10"/>
      <c r="AW86" s="11"/>
      <c r="AX86" s="10"/>
      <c r="AY86" s="7"/>
      <c r="AZ86" s="7">
        <f t="shared" si="70"/>
        <v>0</v>
      </c>
      <c r="BA86" s="11">
        <v>15</v>
      </c>
      <c r="BB86" s="10" t="s">
        <v>53</v>
      </c>
      <c r="BC86" s="11"/>
      <c r="BD86" s="10"/>
      <c r="BE86" s="11"/>
      <c r="BF86" s="10"/>
      <c r="BG86" s="7">
        <v>1</v>
      </c>
      <c r="BH86" s="11">
        <v>15</v>
      </c>
      <c r="BI86" s="10" t="s">
        <v>53</v>
      </c>
      <c r="BJ86" s="11"/>
      <c r="BK86" s="10"/>
      <c r="BL86" s="11"/>
      <c r="BM86" s="10"/>
      <c r="BN86" s="11"/>
      <c r="BO86" s="10"/>
      <c r="BP86" s="7">
        <v>1</v>
      </c>
      <c r="BQ86" s="7">
        <f t="shared" si="71"/>
        <v>2</v>
      </c>
      <c r="BR86" s="11"/>
      <c r="BS86" s="10"/>
      <c r="BT86" s="11"/>
      <c r="BU86" s="10"/>
      <c r="BV86" s="11"/>
      <c r="BW86" s="10"/>
      <c r="BX86" s="7"/>
      <c r="BY86" s="11"/>
      <c r="BZ86" s="10"/>
      <c r="CA86" s="11"/>
      <c r="CB86" s="10"/>
      <c r="CC86" s="11"/>
      <c r="CD86" s="10"/>
      <c r="CE86" s="11"/>
      <c r="CF86" s="10"/>
      <c r="CG86" s="7"/>
      <c r="CH86" s="7">
        <f t="shared" si="72"/>
        <v>0</v>
      </c>
    </row>
    <row r="87" spans="1:86" x14ac:dyDescent="0.25">
      <c r="A87" s="13">
        <v>3</v>
      </c>
      <c r="B87" s="13">
        <v>1</v>
      </c>
      <c r="C87" s="13"/>
      <c r="D87" s="6" t="s">
        <v>324</v>
      </c>
      <c r="E87" s="3" t="s">
        <v>169</v>
      </c>
      <c r="F87" s="6">
        <f t="shared" si="57"/>
        <v>0</v>
      </c>
      <c r="G87" s="6">
        <f t="shared" si="58"/>
        <v>2</v>
      </c>
      <c r="H87" s="6">
        <f t="shared" si="59"/>
        <v>30</v>
      </c>
      <c r="I87" s="6">
        <f t="shared" si="60"/>
        <v>15</v>
      </c>
      <c r="J87" s="6">
        <f t="shared" si="61"/>
        <v>0</v>
      </c>
      <c r="K87" s="6">
        <f t="shared" si="62"/>
        <v>0</v>
      </c>
      <c r="L87" s="6">
        <f t="shared" si="63"/>
        <v>15</v>
      </c>
      <c r="M87" s="6">
        <f t="shared" si="64"/>
        <v>0</v>
      </c>
      <c r="N87" s="6">
        <f t="shared" si="65"/>
        <v>0</v>
      </c>
      <c r="O87" s="6">
        <f t="shared" si="66"/>
        <v>0</v>
      </c>
      <c r="P87" s="7">
        <f t="shared" si="67"/>
        <v>2</v>
      </c>
      <c r="Q87" s="7">
        <f t="shared" si="68"/>
        <v>1</v>
      </c>
      <c r="R87" s="7">
        <v>1</v>
      </c>
      <c r="S87" s="11"/>
      <c r="T87" s="10"/>
      <c r="U87" s="11"/>
      <c r="V87" s="10"/>
      <c r="W87" s="11"/>
      <c r="X87" s="10"/>
      <c r="Y87" s="7"/>
      <c r="Z87" s="11"/>
      <c r="AA87" s="10"/>
      <c r="AB87" s="11"/>
      <c r="AC87" s="10"/>
      <c r="AD87" s="11"/>
      <c r="AE87" s="10"/>
      <c r="AF87" s="11"/>
      <c r="AG87" s="10"/>
      <c r="AH87" s="7"/>
      <c r="AI87" s="7">
        <f t="shared" si="69"/>
        <v>0</v>
      </c>
      <c r="AJ87" s="11"/>
      <c r="AK87" s="10"/>
      <c r="AL87" s="11"/>
      <c r="AM87" s="10"/>
      <c r="AN87" s="11"/>
      <c r="AO87" s="10"/>
      <c r="AP87" s="7"/>
      <c r="AQ87" s="11"/>
      <c r="AR87" s="10"/>
      <c r="AS87" s="11"/>
      <c r="AT87" s="10"/>
      <c r="AU87" s="11"/>
      <c r="AV87" s="10"/>
      <c r="AW87" s="11"/>
      <c r="AX87" s="10"/>
      <c r="AY87" s="7"/>
      <c r="AZ87" s="7">
        <f t="shared" si="70"/>
        <v>0</v>
      </c>
      <c r="BA87" s="11">
        <v>15</v>
      </c>
      <c r="BB87" s="10" t="s">
        <v>53</v>
      </c>
      <c r="BC87" s="11"/>
      <c r="BD87" s="10"/>
      <c r="BE87" s="11"/>
      <c r="BF87" s="10"/>
      <c r="BG87" s="7">
        <v>1</v>
      </c>
      <c r="BH87" s="11">
        <v>15</v>
      </c>
      <c r="BI87" s="10" t="s">
        <v>53</v>
      </c>
      <c r="BJ87" s="11"/>
      <c r="BK87" s="10"/>
      <c r="BL87" s="11"/>
      <c r="BM87" s="10"/>
      <c r="BN87" s="11"/>
      <c r="BO87" s="10"/>
      <c r="BP87" s="7">
        <v>1</v>
      </c>
      <c r="BQ87" s="7">
        <f t="shared" si="71"/>
        <v>2</v>
      </c>
      <c r="BR87" s="11"/>
      <c r="BS87" s="10"/>
      <c r="BT87" s="11"/>
      <c r="BU87" s="10"/>
      <c r="BV87" s="11"/>
      <c r="BW87" s="10"/>
      <c r="BX87" s="7"/>
      <c r="BY87" s="11"/>
      <c r="BZ87" s="10"/>
      <c r="CA87" s="11"/>
      <c r="CB87" s="10"/>
      <c r="CC87" s="11"/>
      <c r="CD87" s="10"/>
      <c r="CE87" s="11"/>
      <c r="CF87" s="10"/>
      <c r="CG87" s="7"/>
      <c r="CH87" s="7">
        <f t="shared" si="72"/>
        <v>0</v>
      </c>
    </row>
    <row r="88" spans="1:86" x14ac:dyDescent="0.25">
      <c r="A88" s="13">
        <v>4</v>
      </c>
      <c r="B88" s="13">
        <v>1</v>
      </c>
      <c r="C88" s="13"/>
      <c r="D88" s="6" t="s">
        <v>325</v>
      </c>
      <c r="E88" s="3" t="s">
        <v>326</v>
      </c>
      <c r="F88" s="6">
        <f t="shared" si="57"/>
        <v>0</v>
      </c>
      <c r="G88" s="6">
        <f t="shared" si="58"/>
        <v>2</v>
      </c>
      <c r="H88" s="6">
        <f t="shared" si="59"/>
        <v>30</v>
      </c>
      <c r="I88" s="6">
        <f t="shared" si="60"/>
        <v>15</v>
      </c>
      <c r="J88" s="6">
        <f t="shared" si="61"/>
        <v>15</v>
      </c>
      <c r="K88" s="6">
        <f t="shared" si="62"/>
        <v>0</v>
      </c>
      <c r="L88" s="6">
        <f t="shared" si="63"/>
        <v>0</v>
      </c>
      <c r="M88" s="6">
        <f t="shared" si="64"/>
        <v>0</v>
      </c>
      <c r="N88" s="6">
        <f t="shared" si="65"/>
        <v>0</v>
      </c>
      <c r="O88" s="6">
        <f t="shared" si="66"/>
        <v>0</v>
      </c>
      <c r="P88" s="7">
        <f t="shared" si="67"/>
        <v>2</v>
      </c>
      <c r="Q88" s="7">
        <f t="shared" si="68"/>
        <v>0</v>
      </c>
      <c r="R88" s="7">
        <v>1.2</v>
      </c>
      <c r="S88" s="11"/>
      <c r="T88" s="10"/>
      <c r="U88" s="11"/>
      <c r="V88" s="10"/>
      <c r="W88" s="11"/>
      <c r="X88" s="10"/>
      <c r="Y88" s="7"/>
      <c r="Z88" s="11"/>
      <c r="AA88" s="10"/>
      <c r="AB88" s="11"/>
      <c r="AC88" s="10"/>
      <c r="AD88" s="11"/>
      <c r="AE88" s="10"/>
      <c r="AF88" s="11"/>
      <c r="AG88" s="10"/>
      <c r="AH88" s="7"/>
      <c r="AI88" s="7">
        <f t="shared" si="69"/>
        <v>0</v>
      </c>
      <c r="AJ88" s="11"/>
      <c r="AK88" s="10"/>
      <c r="AL88" s="11"/>
      <c r="AM88" s="10"/>
      <c r="AN88" s="11"/>
      <c r="AO88" s="10"/>
      <c r="AP88" s="7"/>
      <c r="AQ88" s="11"/>
      <c r="AR88" s="10"/>
      <c r="AS88" s="11"/>
      <c r="AT88" s="10"/>
      <c r="AU88" s="11"/>
      <c r="AV88" s="10"/>
      <c r="AW88" s="11"/>
      <c r="AX88" s="10"/>
      <c r="AY88" s="7"/>
      <c r="AZ88" s="7">
        <f t="shared" si="70"/>
        <v>0</v>
      </c>
      <c r="BA88" s="11">
        <v>15</v>
      </c>
      <c r="BB88" s="10" t="s">
        <v>53</v>
      </c>
      <c r="BC88" s="11">
        <v>15</v>
      </c>
      <c r="BD88" s="10" t="s">
        <v>53</v>
      </c>
      <c r="BE88" s="11"/>
      <c r="BF88" s="10"/>
      <c r="BG88" s="7">
        <v>2</v>
      </c>
      <c r="BH88" s="11"/>
      <c r="BI88" s="10"/>
      <c r="BJ88" s="11"/>
      <c r="BK88" s="10"/>
      <c r="BL88" s="11"/>
      <c r="BM88" s="10"/>
      <c r="BN88" s="11"/>
      <c r="BO88" s="10"/>
      <c r="BP88" s="7"/>
      <c r="BQ88" s="7">
        <f t="shared" si="71"/>
        <v>2</v>
      </c>
      <c r="BR88" s="11"/>
      <c r="BS88" s="10"/>
      <c r="BT88" s="11"/>
      <c r="BU88" s="10"/>
      <c r="BV88" s="11"/>
      <c r="BW88" s="10"/>
      <c r="BX88" s="7"/>
      <c r="BY88" s="11"/>
      <c r="BZ88" s="10"/>
      <c r="CA88" s="11"/>
      <c r="CB88" s="10"/>
      <c r="CC88" s="11"/>
      <c r="CD88" s="10"/>
      <c r="CE88" s="11"/>
      <c r="CF88" s="10"/>
      <c r="CG88" s="7"/>
      <c r="CH88" s="7">
        <f t="shared" si="72"/>
        <v>0</v>
      </c>
    </row>
    <row r="89" spans="1:86" x14ac:dyDescent="0.25">
      <c r="A89" s="13">
        <v>4</v>
      </c>
      <c r="B89" s="13">
        <v>1</v>
      </c>
      <c r="C89" s="13"/>
      <c r="D89" s="6" t="s">
        <v>327</v>
      </c>
      <c r="E89" s="3" t="s">
        <v>179</v>
      </c>
      <c r="F89" s="6">
        <f t="shared" si="57"/>
        <v>0</v>
      </c>
      <c r="G89" s="6">
        <f t="shared" si="58"/>
        <v>2</v>
      </c>
      <c r="H89" s="6">
        <f t="shared" si="59"/>
        <v>30</v>
      </c>
      <c r="I89" s="6">
        <f t="shared" si="60"/>
        <v>15</v>
      </c>
      <c r="J89" s="6">
        <f t="shared" si="61"/>
        <v>15</v>
      </c>
      <c r="K89" s="6">
        <f t="shared" si="62"/>
        <v>0</v>
      </c>
      <c r="L89" s="6">
        <f t="shared" si="63"/>
        <v>0</v>
      </c>
      <c r="M89" s="6">
        <f t="shared" si="64"/>
        <v>0</v>
      </c>
      <c r="N89" s="6">
        <f t="shared" si="65"/>
        <v>0</v>
      </c>
      <c r="O89" s="6">
        <f t="shared" si="66"/>
        <v>0</v>
      </c>
      <c r="P89" s="7">
        <f t="shared" si="67"/>
        <v>2</v>
      </c>
      <c r="Q89" s="7">
        <f t="shared" si="68"/>
        <v>0</v>
      </c>
      <c r="R89" s="7">
        <v>1.2</v>
      </c>
      <c r="S89" s="11"/>
      <c r="T89" s="10"/>
      <c r="U89" s="11"/>
      <c r="V89" s="10"/>
      <c r="W89" s="11"/>
      <c r="X89" s="10"/>
      <c r="Y89" s="7"/>
      <c r="Z89" s="11"/>
      <c r="AA89" s="10"/>
      <c r="AB89" s="11"/>
      <c r="AC89" s="10"/>
      <c r="AD89" s="11"/>
      <c r="AE89" s="10"/>
      <c r="AF89" s="11"/>
      <c r="AG89" s="10"/>
      <c r="AH89" s="7"/>
      <c r="AI89" s="7">
        <f t="shared" si="69"/>
        <v>0</v>
      </c>
      <c r="AJ89" s="11"/>
      <c r="AK89" s="10"/>
      <c r="AL89" s="11"/>
      <c r="AM89" s="10"/>
      <c r="AN89" s="11"/>
      <c r="AO89" s="10"/>
      <c r="AP89" s="7"/>
      <c r="AQ89" s="11"/>
      <c r="AR89" s="10"/>
      <c r="AS89" s="11"/>
      <c r="AT89" s="10"/>
      <c r="AU89" s="11"/>
      <c r="AV89" s="10"/>
      <c r="AW89" s="11"/>
      <c r="AX89" s="10"/>
      <c r="AY89" s="7"/>
      <c r="AZ89" s="7">
        <f t="shared" si="70"/>
        <v>0</v>
      </c>
      <c r="BA89" s="11">
        <v>15</v>
      </c>
      <c r="BB89" s="10" t="s">
        <v>53</v>
      </c>
      <c r="BC89" s="11">
        <v>15</v>
      </c>
      <c r="BD89" s="10" t="s">
        <v>53</v>
      </c>
      <c r="BE89" s="11"/>
      <c r="BF89" s="10"/>
      <c r="BG89" s="7">
        <v>2</v>
      </c>
      <c r="BH89" s="11"/>
      <c r="BI89" s="10"/>
      <c r="BJ89" s="11"/>
      <c r="BK89" s="10"/>
      <c r="BL89" s="11"/>
      <c r="BM89" s="10"/>
      <c r="BN89" s="11"/>
      <c r="BO89" s="10"/>
      <c r="BP89" s="7"/>
      <c r="BQ89" s="7">
        <f t="shared" si="71"/>
        <v>2</v>
      </c>
      <c r="BR89" s="11"/>
      <c r="BS89" s="10"/>
      <c r="BT89" s="11"/>
      <c r="BU89" s="10"/>
      <c r="BV89" s="11"/>
      <c r="BW89" s="10"/>
      <c r="BX89" s="7"/>
      <c r="BY89" s="11"/>
      <c r="BZ89" s="10"/>
      <c r="CA89" s="11"/>
      <c r="CB89" s="10"/>
      <c r="CC89" s="11"/>
      <c r="CD89" s="10"/>
      <c r="CE89" s="11"/>
      <c r="CF89" s="10"/>
      <c r="CG89" s="7"/>
      <c r="CH89" s="7">
        <f t="shared" si="72"/>
        <v>0</v>
      </c>
    </row>
    <row r="90" spans="1:86" x14ac:dyDescent="0.25">
      <c r="A90" s="13">
        <v>4</v>
      </c>
      <c r="B90" s="13">
        <v>1</v>
      </c>
      <c r="C90" s="13"/>
      <c r="D90" s="6" t="s">
        <v>328</v>
      </c>
      <c r="E90" s="3" t="s">
        <v>329</v>
      </c>
      <c r="F90" s="6">
        <f t="shared" si="57"/>
        <v>0</v>
      </c>
      <c r="G90" s="6">
        <f t="shared" si="58"/>
        <v>2</v>
      </c>
      <c r="H90" s="6">
        <f t="shared" si="59"/>
        <v>30</v>
      </c>
      <c r="I90" s="6">
        <f t="shared" si="60"/>
        <v>15</v>
      </c>
      <c r="J90" s="6">
        <f t="shared" si="61"/>
        <v>15</v>
      </c>
      <c r="K90" s="6">
        <f t="shared" si="62"/>
        <v>0</v>
      </c>
      <c r="L90" s="6">
        <f t="shared" si="63"/>
        <v>0</v>
      </c>
      <c r="M90" s="6">
        <f t="shared" si="64"/>
        <v>0</v>
      </c>
      <c r="N90" s="6">
        <f t="shared" si="65"/>
        <v>0</v>
      </c>
      <c r="O90" s="6">
        <f t="shared" si="66"/>
        <v>0</v>
      </c>
      <c r="P90" s="7">
        <f t="shared" si="67"/>
        <v>2</v>
      </c>
      <c r="Q90" s="7">
        <f t="shared" si="68"/>
        <v>0</v>
      </c>
      <c r="R90" s="7">
        <v>1.2</v>
      </c>
      <c r="S90" s="11"/>
      <c r="T90" s="10"/>
      <c r="U90" s="11"/>
      <c r="V90" s="10"/>
      <c r="W90" s="11"/>
      <c r="X90" s="10"/>
      <c r="Y90" s="7"/>
      <c r="Z90" s="11"/>
      <c r="AA90" s="10"/>
      <c r="AB90" s="11"/>
      <c r="AC90" s="10"/>
      <c r="AD90" s="11"/>
      <c r="AE90" s="10"/>
      <c r="AF90" s="11"/>
      <c r="AG90" s="10"/>
      <c r="AH90" s="7"/>
      <c r="AI90" s="7">
        <f t="shared" si="69"/>
        <v>0</v>
      </c>
      <c r="AJ90" s="11"/>
      <c r="AK90" s="10"/>
      <c r="AL90" s="11"/>
      <c r="AM90" s="10"/>
      <c r="AN90" s="11"/>
      <c r="AO90" s="10"/>
      <c r="AP90" s="7"/>
      <c r="AQ90" s="11"/>
      <c r="AR90" s="10"/>
      <c r="AS90" s="11"/>
      <c r="AT90" s="10"/>
      <c r="AU90" s="11"/>
      <c r="AV90" s="10"/>
      <c r="AW90" s="11"/>
      <c r="AX90" s="10"/>
      <c r="AY90" s="7"/>
      <c r="AZ90" s="7">
        <f t="shared" si="70"/>
        <v>0</v>
      </c>
      <c r="BA90" s="11">
        <v>15</v>
      </c>
      <c r="BB90" s="10" t="s">
        <v>53</v>
      </c>
      <c r="BC90" s="11">
        <v>15</v>
      </c>
      <c r="BD90" s="10" t="s">
        <v>53</v>
      </c>
      <c r="BE90" s="11"/>
      <c r="BF90" s="10"/>
      <c r="BG90" s="7">
        <v>2</v>
      </c>
      <c r="BH90" s="11"/>
      <c r="BI90" s="10"/>
      <c r="BJ90" s="11"/>
      <c r="BK90" s="10"/>
      <c r="BL90" s="11"/>
      <c r="BM90" s="10"/>
      <c r="BN90" s="11"/>
      <c r="BO90" s="10"/>
      <c r="BP90" s="7"/>
      <c r="BQ90" s="7">
        <f t="shared" si="71"/>
        <v>2</v>
      </c>
      <c r="BR90" s="11"/>
      <c r="BS90" s="10"/>
      <c r="BT90" s="11"/>
      <c r="BU90" s="10"/>
      <c r="BV90" s="11"/>
      <c r="BW90" s="10"/>
      <c r="BX90" s="7"/>
      <c r="BY90" s="11"/>
      <c r="BZ90" s="10"/>
      <c r="CA90" s="11"/>
      <c r="CB90" s="10"/>
      <c r="CC90" s="11"/>
      <c r="CD90" s="10"/>
      <c r="CE90" s="11"/>
      <c r="CF90" s="10"/>
      <c r="CG90" s="7"/>
      <c r="CH90" s="7">
        <f t="shared" si="72"/>
        <v>0</v>
      </c>
    </row>
    <row r="91" spans="1:86" x14ac:dyDescent="0.25">
      <c r="A91" s="13">
        <v>4</v>
      </c>
      <c r="B91" s="13">
        <v>1</v>
      </c>
      <c r="C91" s="13"/>
      <c r="D91" s="6" t="s">
        <v>330</v>
      </c>
      <c r="E91" s="3" t="s">
        <v>331</v>
      </c>
      <c r="F91" s="6">
        <f t="shared" si="57"/>
        <v>0</v>
      </c>
      <c r="G91" s="6">
        <f t="shared" si="58"/>
        <v>2</v>
      </c>
      <c r="H91" s="6">
        <f t="shared" si="59"/>
        <v>30</v>
      </c>
      <c r="I91" s="6">
        <f t="shared" si="60"/>
        <v>15</v>
      </c>
      <c r="J91" s="6">
        <f t="shared" si="61"/>
        <v>15</v>
      </c>
      <c r="K91" s="6">
        <f t="shared" si="62"/>
        <v>0</v>
      </c>
      <c r="L91" s="6">
        <f t="shared" si="63"/>
        <v>0</v>
      </c>
      <c r="M91" s="6">
        <f t="shared" si="64"/>
        <v>0</v>
      </c>
      <c r="N91" s="6">
        <f t="shared" si="65"/>
        <v>0</v>
      </c>
      <c r="O91" s="6">
        <f t="shared" si="66"/>
        <v>0</v>
      </c>
      <c r="P91" s="7">
        <f t="shared" si="67"/>
        <v>2</v>
      </c>
      <c r="Q91" s="7">
        <f t="shared" si="68"/>
        <v>0</v>
      </c>
      <c r="R91" s="7">
        <v>1.2</v>
      </c>
      <c r="S91" s="11"/>
      <c r="T91" s="10"/>
      <c r="U91" s="11"/>
      <c r="V91" s="10"/>
      <c r="W91" s="11"/>
      <c r="X91" s="10"/>
      <c r="Y91" s="7"/>
      <c r="Z91" s="11"/>
      <c r="AA91" s="10"/>
      <c r="AB91" s="11"/>
      <c r="AC91" s="10"/>
      <c r="AD91" s="11"/>
      <c r="AE91" s="10"/>
      <c r="AF91" s="11"/>
      <c r="AG91" s="10"/>
      <c r="AH91" s="7"/>
      <c r="AI91" s="7">
        <f t="shared" si="69"/>
        <v>0</v>
      </c>
      <c r="AJ91" s="11"/>
      <c r="AK91" s="10"/>
      <c r="AL91" s="11"/>
      <c r="AM91" s="10"/>
      <c r="AN91" s="11"/>
      <c r="AO91" s="10"/>
      <c r="AP91" s="7"/>
      <c r="AQ91" s="11"/>
      <c r="AR91" s="10"/>
      <c r="AS91" s="11"/>
      <c r="AT91" s="10"/>
      <c r="AU91" s="11"/>
      <c r="AV91" s="10"/>
      <c r="AW91" s="11"/>
      <c r="AX91" s="10"/>
      <c r="AY91" s="7"/>
      <c r="AZ91" s="7">
        <f t="shared" si="70"/>
        <v>0</v>
      </c>
      <c r="BA91" s="11">
        <v>15</v>
      </c>
      <c r="BB91" s="10" t="s">
        <v>53</v>
      </c>
      <c r="BC91" s="11">
        <v>15</v>
      </c>
      <c r="BD91" s="10" t="s">
        <v>53</v>
      </c>
      <c r="BE91" s="11"/>
      <c r="BF91" s="10"/>
      <c r="BG91" s="7">
        <v>2</v>
      </c>
      <c r="BH91" s="11"/>
      <c r="BI91" s="10"/>
      <c r="BJ91" s="11"/>
      <c r="BK91" s="10"/>
      <c r="BL91" s="11"/>
      <c r="BM91" s="10"/>
      <c r="BN91" s="11"/>
      <c r="BO91" s="10"/>
      <c r="BP91" s="7"/>
      <c r="BQ91" s="7">
        <f t="shared" si="71"/>
        <v>2</v>
      </c>
      <c r="BR91" s="11"/>
      <c r="BS91" s="10"/>
      <c r="BT91" s="11"/>
      <c r="BU91" s="10"/>
      <c r="BV91" s="11"/>
      <c r="BW91" s="10"/>
      <c r="BX91" s="7"/>
      <c r="BY91" s="11"/>
      <c r="BZ91" s="10"/>
      <c r="CA91" s="11"/>
      <c r="CB91" s="10"/>
      <c r="CC91" s="11"/>
      <c r="CD91" s="10"/>
      <c r="CE91" s="11"/>
      <c r="CF91" s="10"/>
      <c r="CG91" s="7"/>
      <c r="CH91" s="7">
        <f t="shared" si="72"/>
        <v>0</v>
      </c>
    </row>
    <row r="92" spans="1:86" x14ac:dyDescent="0.25">
      <c r="A92" s="13">
        <v>5</v>
      </c>
      <c r="B92" s="13">
        <v>1</v>
      </c>
      <c r="C92" s="13"/>
      <c r="D92" s="6" t="s">
        <v>305</v>
      </c>
      <c r="E92" s="3" t="s">
        <v>306</v>
      </c>
      <c r="F92" s="6">
        <f t="shared" si="57"/>
        <v>0</v>
      </c>
      <c r="G92" s="6">
        <f t="shared" si="58"/>
        <v>2</v>
      </c>
      <c r="H92" s="6">
        <f t="shared" si="59"/>
        <v>30</v>
      </c>
      <c r="I92" s="6">
        <f t="shared" si="60"/>
        <v>15</v>
      </c>
      <c r="J92" s="6">
        <f t="shared" si="61"/>
        <v>15</v>
      </c>
      <c r="K92" s="6">
        <f t="shared" si="62"/>
        <v>0</v>
      </c>
      <c r="L92" s="6">
        <f t="shared" si="63"/>
        <v>0</v>
      </c>
      <c r="M92" s="6">
        <f t="shared" si="64"/>
        <v>0</v>
      </c>
      <c r="N92" s="6">
        <f t="shared" si="65"/>
        <v>0</v>
      </c>
      <c r="O92" s="6">
        <f t="shared" si="66"/>
        <v>0</v>
      </c>
      <c r="P92" s="7">
        <f t="shared" si="67"/>
        <v>2</v>
      </c>
      <c r="Q92" s="7">
        <f t="shared" si="68"/>
        <v>0</v>
      </c>
      <c r="R92" s="7">
        <v>0.6</v>
      </c>
      <c r="S92" s="11"/>
      <c r="T92" s="10"/>
      <c r="U92" s="11"/>
      <c r="V92" s="10"/>
      <c r="W92" s="11"/>
      <c r="X92" s="10"/>
      <c r="Y92" s="7"/>
      <c r="Z92" s="11"/>
      <c r="AA92" s="10"/>
      <c r="AB92" s="11"/>
      <c r="AC92" s="10"/>
      <c r="AD92" s="11"/>
      <c r="AE92" s="10"/>
      <c r="AF92" s="11"/>
      <c r="AG92" s="10"/>
      <c r="AH92" s="7"/>
      <c r="AI92" s="7">
        <f t="shared" si="69"/>
        <v>0</v>
      </c>
      <c r="AJ92" s="11"/>
      <c r="AK92" s="10"/>
      <c r="AL92" s="11"/>
      <c r="AM92" s="10"/>
      <c r="AN92" s="11"/>
      <c r="AO92" s="10"/>
      <c r="AP92" s="7"/>
      <c r="AQ92" s="11"/>
      <c r="AR92" s="10"/>
      <c r="AS92" s="11"/>
      <c r="AT92" s="10"/>
      <c r="AU92" s="11"/>
      <c r="AV92" s="10"/>
      <c r="AW92" s="11"/>
      <c r="AX92" s="10"/>
      <c r="AY92" s="7"/>
      <c r="AZ92" s="7">
        <f t="shared" si="70"/>
        <v>0</v>
      </c>
      <c r="BA92" s="11">
        <v>15</v>
      </c>
      <c r="BB92" s="10" t="s">
        <v>53</v>
      </c>
      <c r="BC92" s="11">
        <v>15</v>
      </c>
      <c r="BD92" s="10" t="s">
        <v>53</v>
      </c>
      <c r="BE92" s="11"/>
      <c r="BF92" s="10"/>
      <c r="BG92" s="7">
        <v>2</v>
      </c>
      <c r="BH92" s="11"/>
      <c r="BI92" s="10"/>
      <c r="BJ92" s="11"/>
      <c r="BK92" s="10"/>
      <c r="BL92" s="11"/>
      <c r="BM92" s="10"/>
      <c r="BN92" s="11"/>
      <c r="BO92" s="10"/>
      <c r="BP92" s="7"/>
      <c r="BQ92" s="7">
        <f t="shared" si="71"/>
        <v>2</v>
      </c>
      <c r="BR92" s="11"/>
      <c r="BS92" s="10"/>
      <c r="BT92" s="11"/>
      <c r="BU92" s="10"/>
      <c r="BV92" s="11"/>
      <c r="BW92" s="10"/>
      <c r="BX92" s="7"/>
      <c r="BY92" s="11"/>
      <c r="BZ92" s="10"/>
      <c r="CA92" s="11"/>
      <c r="CB92" s="10"/>
      <c r="CC92" s="11"/>
      <c r="CD92" s="10"/>
      <c r="CE92" s="11"/>
      <c r="CF92" s="10"/>
      <c r="CG92" s="7"/>
      <c r="CH92" s="7">
        <f t="shared" si="72"/>
        <v>0</v>
      </c>
    </row>
    <row r="93" spans="1:86" x14ac:dyDescent="0.25">
      <c r="A93" s="13">
        <v>5</v>
      </c>
      <c r="B93" s="13">
        <v>1</v>
      </c>
      <c r="C93" s="13"/>
      <c r="D93" s="6" t="s">
        <v>307</v>
      </c>
      <c r="E93" s="3" t="s">
        <v>308</v>
      </c>
      <c r="F93" s="6">
        <f t="shared" si="57"/>
        <v>0</v>
      </c>
      <c r="G93" s="6">
        <f t="shared" si="58"/>
        <v>2</v>
      </c>
      <c r="H93" s="6">
        <f t="shared" si="59"/>
        <v>30</v>
      </c>
      <c r="I93" s="6">
        <f t="shared" si="60"/>
        <v>15</v>
      </c>
      <c r="J93" s="6">
        <f t="shared" si="61"/>
        <v>15</v>
      </c>
      <c r="K93" s="6">
        <f t="shared" si="62"/>
        <v>0</v>
      </c>
      <c r="L93" s="6">
        <f t="shared" si="63"/>
        <v>0</v>
      </c>
      <c r="M93" s="6">
        <f t="shared" si="64"/>
        <v>0</v>
      </c>
      <c r="N93" s="6">
        <f t="shared" si="65"/>
        <v>0</v>
      </c>
      <c r="O93" s="6">
        <f t="shared" si="66"/>
        <v>0</v>
      </c>
      <c r="P93" s="7">
        <f t="shared" si="67"/>
        <v>2</v>
      </c>
      <c r="Q93" s="7">
        <f t="shared" si="68"/>
        <v>0</v>
      </c>
      <c r="R93" s="7">
        <v>1.2</v>
      </c>
      <c r="S93" s="11"/>
      <c r="T93" s="10"/>
      <c r="U93" s="11"/>
      <c r="V93" s="10"/>
      <c r="W93" s="11"/>
      <c r="X93" s="10"/>
      <c r="Y93" s="7"/>
      <c r="Z93" s="11"/>
      <c r="AA93" s="10"/>
      <c r="AB93" s="11"/>
      <c r="AC93" s="10"/>
      <c r="AD93" s="11"/>
      <c r="AE93" s="10"/>
      <c r="AF93" s="11"/>
      <c r="AG93" s="10"/>
      <c r="AH93" s="7"/>
      <c r="AI93" s="7">
        <f t="shared" si="69"/>
        <v>0</v>
      </c>
      <c r="AJ93" s="11"/>
      <c r="AK93" s="10"/>
      <c r="AL93" s="11"/>
      <c r="AM93" s="10"/>
      <c r="AN93" s="11"/>
      <c r="AO93" s="10"/>
      <c r="AP93" s="7"/>
      <c r="AQ93" s="11"/>
      <c r="AR93" s="10"/>
      <c r="AS93" s="11"/>
      <c r="AT93" s="10"/>
      <c r="AU93" s="11"/>
      <c r="AV93" s="10"/>
      <c r="AW93" s="11"/>
      <c r="AX93" s="10"/>
      <c r="AY93" s="7"/>
      <c r="AZ93" s="7">
        <f t="shared" si="70"/>
        <v>0</v>
      </c>
      <c r="BA93" s="11">
        <v>15</v>
      </c>
      <c r="BB93" s="10" t="s">
        <v>53</v>
      </c>
      <c r="BC93" s="11">
        <v>15</v>
      </c>
      <c r="BD93" s="10" t="s">
        <v>53</v>
      </c>
      <c r="BE93" s="11"/>
      <c r="BF93" s="10"/>
      <c r="BG93" s="7">
        <v>2</v>
      </c>
      <c r="BH93" s="11"/>
      <c r="BI93" s="10"/>
      <c r="BJ93" s="11"/>
      <c r="BK93" s="10"/>
      <c r="BL93" s="11"/>
      <c r="BM93" s="10"/>
      <c r="BN93" s="11"/>
      <c r="BO93" s="10"/>
      <c r="BP93" s="7"/>
      <c r="BQ93" s="7">
        <f t="shared" si="71"/>
        <v>2</v>
      </c>
      <c r="BR93" s="11"/>
      <c r="BS93" s="10"/>
      <c r="BT93" s="11"/>
      <c r="BU93" s="10"/>
      <c r="BV93" s="11"/>
      <c r="BW93" s="10"/>
      <c r="BX93" s="7"/>
      <c r="BY93" s="11"/>
      <c r="BZ93" s="10"/>
      <c r="CA93" s="11"/>
      <c r="CB93" s="10"/>
      <c r="CC93" s="11"/>
      <c r="CD93" s="10"/>
      <c r="CE93" s="11"/>
      <c r="CF93" s="10"/>
      <c r="CG93" s="7"/>
      <c r="CH93" s="7">
        <f t="shared" si="72"/>
        <v>0</v>
      </c>
    </row>
    <row r="94" spans="1:86" x14ac:dyDescent="0.25">
      <c r="A94" s="13">
        <v>5</v>
      </c>
      <c r="B94" s="13">
        <v>1</v>
      </c>
      <c r="C94" s="13"/>
      <c r="D94" s="6" t="s">
        <v>309</v>
      </c>
      <c r="E94" s="3" t="s">
        <v>310</v>
      </c>
      <c r="F94" s="6">
        <f t="shared" si="57"/>
        <v>0</v>
      </c>
      <c r="G94" s="6">
        <f t="shared" si="58"/>
        <v>2</v>
      </c>
      <c r="H94" s="6">
        <f t="shared" si="59"/>
        <v>30</v>
      </c>
      <c r="I94" s="6">
        <f t="shared" si="60"/>
        <v>15</v>
      </c>
      <c r="J94" s="6">
        <f t="shared" si="61"/>
        <v>15</v>
      </c>
      <c r="K94" s="6">
        <f t="shared" si="62"/>
        <v>0</v>
      </c>
      <c r="L94" s="6">
        <f t="shared" si="63"/>
        <v>0</v>
      </c>
      <c r="M94" s="6">
        <f t="shared" si="64"/>
        <v>0</v>
      </c>
      <c r="N94" s="6">
        <f t="shared" si="65"/>
        <v>0</v>
      </c>
      <c r="O94" s="6">
        <f t="shared" si="66"/>
        <v>0</v>
      </c>
      <c r="P94" s="7">
        <f t="shared" si="67"/>
        <v>2</v>
      </c>
      <c r="Q94" s="7">
        <f t="shared" si="68"/>
        <v>0</v>
      </c>
      <c r="R94" s="7">
        <v>1.2</v>
      </c>
      <c r="S94" s="11"/>
      <c r="T94" s="10"/>
      <c r="U94" s="11"/>
      <c r="V94" s="10"/>
      <c r="W94" s="11"/>
      <c r="X94" s="10"/>
      <c r="Y94" s="7"/>
      <c r="Z94" s="11"/>
      <c r="AA94" s="10"/>
      <c r="AB94" s="11"/>
      <c r="AC94" s="10"/>
      <c r="AD94" s="11"/>
      <c r="AE94" s="10"/>
      <c r="AF94" s="11"/>
      <c r="AG94" s="10"/>
      <c r="AH94" s="7"/>
      <c r="AI94" s="7">
        <f t="shared" si="69"/>
        <v>0</v>
      </c>
      <c r="AJ94" s="11"/>
      <c r="AK94" s="10"/>
      <c r="AL94" s="11"/>
      <c r="AM94" s="10"/>
      <c r="AN94" s="11"/>
      <c r="AO94" s="10"/>
      <c r="AP94" s="7"/>
      <c r="AQ94" s="11"/>
      <c r="AR94" s="10"/>
      <c r="AS94" s="11"/>
      <c r="AT94" s="10"/>
      <c r="AU94" s="11"/>
      <c r="AV94" s="10"/>
      <c r="AW94" s="11"/>
      <c r="AX94" s="10"/>
      <c r="AY94" s="7"/>
      <c r="AZ94" s="7">
        <f t="shared" si="70"/>
        <v>0</v>
      </c>
      <c r="BA94" s="11">
        <v>15</v>
      </c>
      <c r="BB94" s="10" t="s">
        <v>53</v>
      </c>
      <c r="BC94" s="11">
        <v>15</v>
      </c>
      <c r="BD94" s="10" t="s">
        <v>53</v>
      </c>
      <c r="BE94" s="11"/>
      <c r="BF94" s="10"/>
      <c r="BG94" s="7">
        <v>2</v>
      </c>
      <c r="BH94" s="11"/>
      <c r="BI94" s="10"/>
      <c r="BJ94" s="11"/>
      <c r="BK94" s="10"/>
      <c r="BL94" s="11"/>
      <c r="BM94" s="10"/>
      <c r="BN94" s="11"/>
      <c r="BO94" s="10"/>
      <c r="BP94" s="7"/>
      <c r="BQ94" s="7">
        <f t="shared" si="71"/>
        <v>2</v>
      </c>
      <c r="BR94" s="11"/>
      <c r="BS94" s="10"/>
      <c r="BT94" s="11"/>
      <c r="BU94" s="10"/>
      <c r="BV94" s="11"/>
      <c r="BW94" s="10"/>
      <c r="BX94" s="7"/>
      <c r="BY94" s="11"/>
      <c r="BZ94" s="10"/>
      <c r="CA94" s="11"/>
      <c r="CB94" s="10"/>
      <c r="CC94" s="11"/>
      <c r="CD94" s="10"/>
      <c r="CE94" s="11"/>
      <c r="CF94" s="10"/>
      <c r="CG94" s="7"/>
      <c r="CH94" s="7">
        <f t="shared" si="72"/>
        <v>0</v>
      </c>
    </row>
    <row r="95" spans="1:86" x14ac:dyDescent="0.25">
      <c r="A95" s="13">
        <v>5</v>
      </c>
      <c r="B95" s="13">
        <v>1</v>
      </c>
      <c r="C95" s="13"/>
      <c r="D95" s="6" t="s">
        <v>311</v>
      </c>
      <c r="E95" s="3" t="s">
        <v>163</v>
      </c>
      <c r="F95" s="6">
        <f t="shared" si="57"/>
        <v>0</v>
      </c>
      <c r="G95" s="6">
        <f t="shared" si="58"/>
        <v>2</v>
      </c>
      <c r="H95" s="6">
        <f t="shared" si="59"/>
        <v>30</v>
      </c>
      <c r="I95" s="6">
        <f t="shared" si="60"/>
        <v>15</v>
      </c>
      <c r="J95" s="6">
        <f t="shared" si="61"/>
        <v>15</v>
      </c>
      <c r="K95" s="6">
        <f t="shared" si="62"/>
        <v>0</v>
      </c>
      <c r="L95" s="6">
        <f t="shared" si="63"/>
        <v>0</v>
      </c>
      <c r="M95" s="6">
        <f t="shared" si="64"/>
        <v>0</v>
      </c>
      <c r="N95" s="6">
        <f t="shared" si="65"/>
        <v>0</v>
      </c>
      <c r="O95" s="6">
        <f t="shared" si="66"/>
        <v>0</v>
      </c>
      <c r="P95" s="7">
        <f t="shared" si="67"/>
        <v>2</v>
      </c>
      <c r="Q95" s="7">
        <f t="shared" si="68"/>
        <v>0</v>
      </c>
      <c r="R95" s="7">
        <v>1.2</v>
      </c>
      <c r="S95" s="11"/>
      <c r="T95" s="10"/>
      <c r="U95" s="11"/>
      <c r="V95" s="10"/>
      <c r="W95" s="11"/>
      <c r="X95" s="10"/>
      <c r="Y95" s="7"/>
      <c r="Z95" s="11"/>
      <c r="AA95" s="10"/>
      <c r="AB95" s="11"/>
      <c r="AC95" s="10"/>
      <c r="AD95" s="11"/>
      <c r="AE95" s="10"/>
      <c r="AF95" s="11"/>
      <c r="AG95" s="10"/>
      <c r="AH95" s="7"/>
      <c r="AI95" s="7">
        <f t="shared" si="69"/>
        <v>0</v>
      </c>
      <c r="AJ95" s="11"/>
      <c r="AK95" s="10"/>
      <c r="AL95" s="11"/>
      <c r="AM95" s="10"/>
      <c r="AN95" s="11"/>
      <c r="AO95" s="10"/>
      <c r="AP95" s="7"/>
      <c r="AQ95" s="11"/>
      <c r="AR95" s="10"/>
      <c r="AS95" s="11"/>
      <c r="AT95" s="10"/>
      <c r="AU95" s="11"/>
      <c r="AV95" s="10"/>
      <c r="AW95" s="11"/>
      <c r="AX95" s="10"/>
      <c r="AY95" s="7"/>
      <c r="AZ95" s="7">
        <f t="shared" si="70"/>
        <v>0</v>
      </c>
      <c r="BA95" s="11">
        <v>15</v>
      </c>
      <c r="BB95" s="10" t="s">
        <v>53</v>
      </c>
      <c r="BC95" s="11">
        <v>15</v>
      </c>
      <c r="BD95" s="10" t="s">
        <v>53</v>
      </c>
      <c r="BE95" s="11"/>
      <c r="BF95" s="10"/>
      <c r="BG95" s="7">
        <v>2</v>
      </c>
      <c r="BH95" s="11"/>
      <c r="BI95" s="10"/>
      <c r="BJ95" s="11"/>
      <c r="BK95" s="10"/>
      <c r="BL95" s="11"/>
      <c r="BM95" s="10"/>
      <c r="BN95" s="11"/>
      <c r="BO95" s="10"/>
      <c r="BP95" s="7"/>
      <c r="BQ95" s="7">
        <f t="shared" si="71"/>
        <v>2</v>
      </c>
      <c r="BR95" s="11"/>
      <c r="BS95" s="10"/>
      <c r="BT95" s="11"/>
      <c r="BU95" s="10"/>
      <c r="BV95" s="11"/>
      <c r="BW95" s="10"/>
      <c r="BX95" s="7"/>
      <c r="BY95" s="11"/>
      <c r="BZ95" s="10"/>
      <c r="CA95" s="11"/>
      <c r="CB95" s="10"/>
      <c r="CC95" s="11"/>
      <c r="CD95" s="10"/>
      <c r="CE95" s="11"/>
      <c r="CF95" s="10"/>
      <c r="CG95" s="7"/>
      <c r="CH95" s="7">
        <f t="shared" si="72"/>
        <v>0</v>
      </c>
    </row>
    <row r="96" spans="1:86" x14ac:dyDescent="0.25">
      <c r="A96" s="13">
        <v>6</v>
      </c>
      <c r="B96" s="13">
        <v>1</v>
      </c>
      <c r="C96" s="13"/>
      <c r="D96" s="6" t="s">
        <v>332</v>
      </c>
      <c r="E96" s="3" t="s">
        <v>333</v>
      </c>
      <c r="F96" s="6">
        <f t="shared" si="57"/>
        <v>0</v>
      </c>
      <c r="G96" s="6">
        <f t="shared" si="58"/>
        <v>2</v>
      </c>
      <c r="H96" s="6">
        <f t="shared" si="59"/>
        <v>30</v>
      </c>
      <c r="I96" s="6">
        <f t="shared" si="60"/>
        <v>15</v>
      </c>
      <c r="J96" s="6">
        <f t="shared" si="61"/>
        <v>0</v>
      </c>
      <c r="K96" s="6">
        <f t="shared" si="62"/>
        <v>0</v>
      </c>
      <c r="L96" s="6">
        <f t="shared" si="63"/>
        <v>15</v>
      </c>
      <c r="M96" s="6">
        <f t="shared" si="64"/>
        <v>0</v>
      </c>
      <c r="N96" s="6">
        <f t="shared" si="65"/>
        <v>0</v>
      </c>
      <c r="O96" s="6">
        <f t="shared" si="66"/>
        <v>0</v>
      </c>
      <c r="P96" s="7">
        <f t="shared" si="67"/>
        <v>2</v>
      </c>
      <c r="Q96" s="7">
        <f t="shared" si="68"/>
        <v>1</v>
      </c>
      <c r="R96" s="7">
        <v>1</v>
      </c>
      <c r="S96" s="11"/>
      <c r="T96" s="10"/>
      <c r="U96" s="11"/>
      <c r="V96" s="10"/>
      <c r="W96" s="11"/>
      <c r="X96" s="10"/>
      <c r="Y96" s="7"/>
      <c r="Z96" s="11"/>
      <c r="AA96" s="10"/>
      <c r="AB96" s="11"/>
      <c r="AC96" s="10"/>
      <c r="AD96" s="11"/>
      <c r="AE96" s="10"/>
      <c r="AF96" s="11"/>
      <c r="AG96" s="10"/>
      <c r="AH96" s="7"/>
      <c r="AI96" s="7">
        <f t="shared" si="69"/>
        <v>0</v>
      </c>
      <c r="AJ96" s="11"/>
      <c r="AK96" s="10"/>
      <c r="AL96" s="11"/>
      <c r="AM96" s="10"/>
      <c r="AN96" s="11"/>
      <c r="AO96" s="10"/>
      <c r="AP96" s="7"/>
      <c r="AQ96" s="11"/>
      <c r="AR96" s="10"/>
      <c r="AS96" s="11"/>
      <c r="AT96" s="10"/>
      <c r="AU96" s="11"/>
      <c r="AV96" s="10"/>
      <c r="AW96" s="11"/>
      <c r="AX96" s="10"/>
      <c r="AY96" s="7"/>
      <c r="AZ96" s="7">
        <f t="shared" si="70"/>
        <v>0</v>
      </c>
      <c r="BA96" s="11">
        <v>15</v>
      </c>
      <c r="BB96" s="10" t="s">
        <v>53</v>
      </c>
      <c r="BC96" s="11"/>
      <c r="BD96" s="10"/>
      <c r="BE96" s="11"/>
      <c r="BF96" s="10"/>
      <c r="BG96" s="7">
        <v>1</v>
      </c>
      <c r="BH96" s="11">
        <v>15</v>
      </c>
      <c r="BI96" s="10" t="s">
        <v>53</v>
      </c>
      <c r="BJ96" s="11"/>
      <c r="BK96" s="10"/>
      <c r="BL96" s="11"/>
      <c r="BM96" s="10"/>
      <c r="BN96" s="11"/>
      <c r="BO96" s="10"/>
      <c r="BP96" s="7">
        <v>1</v>
      </c>
      <c r="BQ96" s="7">
        <f t="shared" si="71"/>
        <v>2</v>
      </c>
      <c r="BR96" s="11"/>
      <c r="BS96" s="10"/>
      <c r="BT96" s="11"/>
      <c r="BU96" s="10"/>
      <c r="BV96" s="11"/>
      <c r="BW96" s="10"/>
      <c r="BX96" s="7"/>
      <c r="BY96" s="11"/>
      <c r="BZ96" s="10"/>
      <c r="CA96" s="11"/>
      <c r="CB96" s="10"/>
      <c r="CC96" s="11"/>
      <c r="CD96" s="10"/>
      <c r="CE96" s="11"/>
      <c r="CF96" s="10"/>
      <c r="CG96" s="7"/>
      <c r="CH96" s="7">
        <f t="shared" si="72"/>
        <v>0</v>
      </c>
    </row>
    <row r="97" spans="1:86" x14ac:dyDescent="0.25">
      <c r="A97" s="13">
        <v>6</v>
      </c>
      <c r="B97" s="13">
        <v>1</v>
      </c>
      <c r="C97" s="13"/>
      <c r="D97" s="6" t="s">
        <v>334</v>
      </c>
      <c r="E97" s="3" t="s">
        <v>335</v>
      </c>
      <c r="F97" s="6">
        <f t="shared" si="57"/>
        <v>0</v>
      </c>
      <c r="G97" s="6">
        <f t="shared" si="58"/>
        <v>2</v>
      </c>
      <c r="H97" s="6">
        <f t="shared" si="59"/>
        <v>30</v>
      </c>
      <c r="I97" s="6">
        <f t="shared" si="60"/>
        <v>15</v>
      </c>
      <c r="J97" s="6">
        <f t="shared" si="61"/>
        <v>0</v>
      </c>
      <c r="K97" s="6">
        <f t="shared" si="62"/>
        <v>0</v>
      </c>
      <c r="L97" s="6">
        <f t="shared" si="63"/>
        <v>15</v>
      </c>
      <c r="M97" s="6">
        <f t="shared" si="64"/>
        <v>0</v>
      </c>
      <c r="N97" s="6">
        <f t="shared" si="65"/>
        <v>0</v>
      </c>
      <c r="O97" s="6">
        <f t="shared" si="66"/>
        <v>0</v>
      </c>
      <c r="P97" s="7">
        <f t="shared" si="67"/>
        <v>2</v>
      </c>
      <c r="Q97" s="7">
        <f t="shared" si="68"/>
        <v>1</v>
      </c>
      <c r="R97" s="7">
        <v>1.33</v>
      </c>
      <c r="S97" s="11"/>
      <c r="T97" s="10"/>
      <c r="U97" s="11"/>
      <c r="V97" s="10"/>
      <c r="W97" s="11"/>
      <c r="X97" s="10"/>
      <c r="Y97" s="7"/>
      <c r="Z97" s="11"/>
      <c r="AA97" s="10"/>
      <c r="AB97" s="11"/>
      <c r="AC97" s="10"/>
      <c r="AD97" s="11"/>
      <c r="AE97" s="10"/>
      <c r="AF97" s="11"/>
      <c r="AG97" s="10"/>
      <c r="AH97" s="7"/>
      <c r="AI97" s="7">
        <f t="shared" si="69"/>
        <v>0</v>
      </c>
      <c r="AJ97" s="11"/>
      <c r="AK97" s="10"/>
      <c r="AL97" s="11"/>
      <c r="AM97" s="10"/>
      <c r="AN97" s="11"/>
      <c r="AO97" s="10"/>
      <c r="AP97" s="7"/>
      <c r="AQ97" s="11"/>
      <c r="AR97" s="10"/>
      <c r="AS97" s="11"/>
      <c r="AT97" s="10"/>
      <c r="AU97" s="11"/>
      <c r="AV97" s="10"/>
      <c r="AW97" s="11"/>
      <c r="AX97" s="10"/>
      <c r="AY97" s="7"/>
      <c r="AZ97" s="7">
        <f t="shared" si="70"/>
        <v>0</v>
      </c>
      <c r="BA97" s="11">
        <v>15</v>
      </c>
      <c r="BB97" s="10" t="s">
        <v>53</v>
      </c>
      <c r="BC97" s="11"/>
      <c r="BD97" s="10"/>
      <c r="BE97" s="11"/>
      <c r="BF97" s="10"/>
      <c r="BG97" s="7">
        <v>1</v>
      </c>
      <c r="BH97" s="11">
        <v>15</v>
      </c>
      <c r="BI97" s="10" t="s">
        <v>53</v>
      </c>
      <c r="BJ97" s="11"/>
      <c r="BK97" s="10"/>
      <c r="BL97" s="11"/>
      <c r="BM97" s="10"/>
      <c r="BN97" s="11"/>
      <c r="BO97" s="10"/>
      <c r="BP97" s="7">
        <v>1</v>
      </c>
      <c r="BQ97" s="7">
        <f t="shared" si="71"/>
        <v>2</v>
      </c>
      <c r="BR97" s="11"/>
      <c r="BS97" s="10"/>
      <c r="BT97" s="11"/>
      <c r="BU97" s="10"/>
      <c r="BV97" s="11"/>
      <c r="BW97" s="10"/>
      <c r="BX97" s="7"/>
      <c r="BY97" s="11"/>
      <c r="BZ97" s="10"/>
      <c r="CA97" s="11"/>
      <c r="CB97" s="10"/>
      <c r="CC97" s="11"/>
      <c r="CD97" s="10"/>
      <c r="CE97" s="11"/>
      <c r="CF97" s="10"/>
      <c r="CG97" s="7"/>
      <c r="CH97" s="7">
        <f t="shared" si="72"/>
        <v>0</v>
      </c>
    </row>
    <row r="98" spans="1:86" x14ac:dyDescent="0.25">
      <c r="A98" s="13">
        <v>6</v>
      </c>
      <c r="B98" s="13">
        <v>1</v>
      </c>
      <c r="C98" s="13"/>
      <c r="D98" s="6" t="s">
        <v>336</v>
      </c>
      <c r="E98" s="3" t="s">
        <v>337</v>
      </c>
      <c r="F98" s="6">
        <f t="shared" si="57"/>
        <v>0</v>
      </c>
      <c r="G98" s="6">
        <f t="shared" si="58"/>
        <v>2</v>
      </c>
      <c r="H98" s="6">
        <f t="shared" si="59"/>
        <v>30</v>
      </c>
      <c r="I98" s="6">
        <f t="shared" si="60"/>
        <v>15</v>
      </c>
      <c r="J98" s="6">
        <f t="shared" si="61"/>
        <v>0</v>
      </c>
      <c r="K98" s="6">
        <f t="shared" si="62"/>
        <v>0</v>
      </c>
      <c r="L98" s="6">
        <f t="shared" si="63"/>
        <v>15</v>
      </c>
      <c r="M98" s="6">
        <f t="shared" si="64"/>
        <v>0</v>
      </c>
      <c r="N98" s="6">
        <f t="shared" si="65"/>
        <v>0</v>
      </c>
      <c r="O98" s="6">
        <f t="shared" si="66"/>
        <v>0</v>
      </c>
      <c r="P98" s="7">
        <f t="shared" si="67"/>
        <v>2</v>
      </c>
      <c r="Q98" s="7">
        <f t="shared" si="68"/>
        <v>1</v>
      </c>
      <c r="R98" s="7">
        <v>1</v>
      </c>
      <c r="S98" s="11"/>
      <c r="T98" s="10"/>
      <c r="U98" s="11"/>
      <c r="V98" s="10"/>
      <c r="W98" s="11"/>
      <c r="X98" s="10"/>
      <c r="Y98" s="7"/>
      <c r="Z98" s="11"/>
      <c r="AA98" s="10"/>
      <c r="AB98" s="11"/>
      <c r="AC98" s="10"/>
      <c r="AD98" s="11"/>
      <c r="AE98" s="10"/>
      <c r="AF98" s="11"/>
      <c r="AG98" s="10"/>
      <c r="AH98" s="7"/>
      <c r="AI98" s="7">
        <f t="shared" si="69"/>
        <v>0</v>
      </c>
      <c r="AJ98" s="11"/>
      <c r="AK98" s="10"/>
      <c r="AL98" s="11"/>
      <c r="AM98" s="10"/>
      <c r="AN98" s="11"/>
      <c r="AO98" s="10"/>
      <c r="AP98" s="7"/>
      <c r="AQ98" s="11"/>
      <c r="AR98" s="10"/>
      <c r="AS98" s="11"/>
      <c r="AT98" s="10"/>
      <c r="AU98" s="11"/>
      <c r="AV98" s="10"/>
      <c r="AW98" s="11"/>
      <c r="AX98" s="10"/>
      <c r="AY98" s="7"/>
      <c r="AZ98" s="7">
        <f t="shared" si="70"/>
        <v>0</v>
      </c>
      <c r="BA98" s="11">
        <v>15</v>
      </c>
      <c r="BB98" s="10" t="s">
        <v>53</v>
      </c>
      <c r="BC98" s="11"/>
      <c r="BD98" s="10"/>
      <c r="BE98" s="11"/>
      <c r="BF98" s="10"/>
      <c r="BG98" s="7">
        <v>1</v>
      </c>
      <c r="BH98" s="11">
        <v>15</v>
      </c>
      <c r="BI98" s="10" t="s">
        <v>53</v>
      </c>
      <c r="BJ98" s="11"/>
      <c r="BK98" s="10"/>
      <c r="BL98" s="11"/>
      <c r="BM98" s="10"/>
      <c r="BN98" s="11"/>
      <c r="BO98" s="10"/>
      <c r="BP98" s="7">
        <v>1</v>
      </c>
      <c r="BQ98" s="7">
        <f t="shared" si="71"/>
        <v>2</v>
      </c>
      <c r="BR98" s="11"/>
      <c r="BS98" s="10"/>
      <c r="BT98" s="11"/>
      <c r="BU98" s="10"/>
      <c r="BV98" s="11"/>
      <c r="BW98" s="10"/>
      <c r="BX98" s="7"/>
      <c r="BY98" s="11"/>
      <c r="BZ98" s="10"/>
      <c r="CA98" s="11"/>
      <c r="CB98" s="10"/>
      <c r="CC98" s="11"/>
      <c r="CD98" s="10"/>
      <c r="CE98" s="11"/>
      <c r="CF98" s="10"/>
      <c r="CG98" s="7"/>
      <c r="CH98" s="7">
        <f t="shared" si="72"/>
        <v>0</v>
      </c>
    </row>
    <row r="99" spans="1:86" x14ac:dyDescent="0.25">
      <c r="A99" s="13">
        <v>7</v>
      </c>
      <c r="B99" s="13">
        <v>1</v>
      </c>
      <c r="C99" s="13"/>
      <c r="D99" s="6" t="s">
        <v>338</v>
      </c>
      <c r="E99" s="3" t="s">
        <v>339</v>
      </c>
      <c r="F99" s="6">
        <f t="shared" si="57"/>
        <v>0</v>
      </c>
      <c r="G99" s="6">
        <f t="shared" si="58"/>
        <v>2</v>
      </c>
      <c r="H99" s="6">
        <f t="shared" si="59"/>
        <v>30</v>
      </c>
      <c r="I99" s="6">
        <f t="shared" si="60"/>
        <v>15</v>
      </c>
      <c r="J99" s="6">
        <f t="shared" si="61"/>
        <v>0</v>
      </c>
      <c r="K99" s="6">
        <f t="shared" si="62"/>
        <v>0</v>
      </c>
      <c r="L99" s="6">
        <f t="shared" si="63"/>
        <v>15</v>
      </c>
      <c r="M99" s="6">
        <f t="shared" si="64"/>
        <v>0</v>
      </c>
      <c r="N99" s="6">
        <f t="shared" si="65"/>
        <v>0</v>
      </c>
      <c r="O99" s="6">
        <f t="shared" si="66"/>
        <v>0</v>
      </c>
      <c r="P99" s="7">
        <f t="shared" si="67"/>
        <v>2</v>
      </c>
      <c r="Q99" s="7">
        <f t="shared" si="68"/>
        <v>1</v>
      </c>
      <c r="R99" s="7">
        <v>1.46</v>
      </c>
      <c r="S99" s="11"/>
      <c r="T99" s="10"/>
      <c r="U99" s="11"/>
      <c r="V99" s="10"/>
      <c r="W99" s="11"/>
      <c r="X99" s="10"/>
      <c r="Y99" s="7"/>
      <c r="Z99" s="11"/>
      <c r="AA99" s="10"/>
      <c r="AB99" s="11"/>
      <c r="AC99" s="10"/>
      <c r="AD99" s="11"/>
      <c r="AE99" s="10"/>
      <c r="AF99" s="11"/>
      <c r="AG99" s="10"/>
      <c r="AH99" s="7"/>
      <c r="AI99" s="7">
        <f t="shared" si="69"/>
        <v>0</v>
      </c>
      <c r="AJ99" s="11"/>
      <c r="AK99" s="10"/>
      <c r="AL99" s="11"/>
      <c r="AM99" s="10"/>
      <c r="AN99" s="11"/>
      <c r="AO99" s="10"/>
      <c r="AP99" s="7"/>
      <c r="AQ99" s="11"/>
      <c r="AR99" s="10"/>
      <c r="AS99" s="11"/>
      <c r="AT99" s="10"/>
      <c r="AU99" s="11"/>
      <c r="AV99" s="10"/>
      <c r="AW99" s="11"/>
      <c r="AX99" s="10"/>
      <c r="AY99" s="7"/>
      <c r="AZ99" s="7">
        <f t="shared" si="70"/>
        <v>0</v>
      </c>
      <c r="BA99" s="11">
        <v>15</v>
      </c>
      <c r="BB99" s="10" t="s">
        <v>53</v>
      </c>
      <c r="BC99" s="11"/>
      <c r="BD99" s="10"/>
      <c r="BE99" s="11"/>
      <c r="BF99" s="10"/>
      <c r="BG99" s="7">
        <v>1</v>
      </c>
      <c r="BH99" s="11">
        <v>15</v>
      </c>
      <c r="BI99" s="10" t="s">
        <v>53</v>
      </c>
      <c r="BJ99" s="11"/>
      <c r="BK99" s="10"/>
      <c r="BL99" s="11"/>
      <c r="BM99" s="10"/>
      <c r="BN99" s="11"/>
      <c r="BO99" s="10"/>
      <c r="BP99" s="7">
        <v>1</v>
      </c>
      <c r="BQ99" s="7">
        <f t="shared" si="71"/>
        <v>2</v>
      </c>
      <c r="BR99" s="11"/>
      <c r="BS99" s="10"/>
      <c r="BT99" s="11"/>
      <c r="BU99" s="10"/>
      <c r="BV99" s="11"/>
      <c r="BW99" s="10"/>
      <c r="BX99" s="7"/>
      <c r="BY99" s="11"/>
      <c r="BZ99" s="10"/>
      <c r="CA99" s="11"/>
      <c r="CB99" s="10"/>
      <c r="CC99" s="11"/>
      <c r="CD99" s="10"/>
      <c r="CE99" s="11"/>
      <c r="CF99" s="10"/>
      <c r="CG99" s="7"/>
      <c r="CH99" s="7">
        <f t="shared" si="72"/>
        <v>0</v>
      </c>
    </row>
    <row r="100" spans="1:86" x14ac:dyDescent="0.25">
      <c r="A100" s="13">
        <v>7</v>
      </c>
      <c r="B100" s="13">
        <v>1</v>
      </c>
      <c r="C100" s="13"/>
      <c r="D100" s="6" t="s">
        <v>340</v>
      </c>
      <c r="E100" s="3" t="s">
        <v>341</v>
      </c>
      <c r="F100" s="6">
        <f t="shared" si="57"/>
        <v>0</v>
      </c>
      <c r="G100" s="6">
        <f t="shared" si="58"/>
        <v>2</v>
      </c>
      <c r="H100" s="6">
        <f t="shared" si="59"/>
        <v>30</v>
      </c>
      <c r="I100" s="6">
        <f t="shared" si="60"/>
        <v>15</v>
      </c>
      <c r="J100" s="6">
        <f t="shared" si="61"/>
        <v>0</v>
      </c>
      <c r="K100" s="6">
        <f t="shared" si="62"/>
        <v>0</v>
      </c>
      <c r="L100" s="6">
        <f t="shared" si="63"/>
        <v>15</v>
      </c>
      <c r="M100" s="6">
        <f t="shared" si="64"/>
        <v>0</v>
      </c>
      <c r="N100" s="6">
        <f t="shared" si="65"/>
        <v>0</v>
      </c>
      <c r="O100" s="6">
        <f t="shared" si="66"/>
        <v>0</v>
      </c>
      <c r="P100" s="7">
        <f t="shared" si="67"/>
        <v>2</v>
      </c>
      <c r="Q100" s="7">
        <f t="shared" si="68"/>
        <v>1</v>
      </c>
      <c r="R100" s="7">
        <v>0.67</v>
      </c>
      <c r="S100" s="11"/>
      <c r="T100" s="10"/>
      <c r="U100" s="11"/>
      <c r="V100" s="10"/>
      <c r="W100" s="11"/>
      <c r="X100" s="10"/>
      <c r="Y100" s="7"/>
      <c r="Z100" s="11"/>
      <c r="AA100" s="10"/>
      <c r="AB100" s="11"/>
      <c r="AC100" s="10"/>
      <c r="AD100" s="11"/>
      <c r="AE100" s="10"/>
      <c r="AF100" s="11"/>
      <c r="AG100" s="10"/>
      <c r="AH100" s="7"/>
      <c r="AI100" s="7">
        <f t="shared" si="69"/>
        <v>0</v>
      </c>
      <c r="AJ100" s="11"/>
      <c r="AK100" s="10"/>
      <c r="AL100" s="11"/>
      <c r="AM100" s="10"/>
      <c r="AN100" s="11"/>
      <c r="AO100" s="10"/>
      <c r="AP100" s="7"/>
      <c r="AQ100" s="11"/>
      <c r="AR100" s="10"/>
      <c r="AS100" s="11"/>
      <c r="AT100" s="10"/>
      <c r="AU100" s="11"/>
      <c r="AV100" s="10"/>
      <c r="AW100" s="11"/>
      <c r="AX100" s="10"/>
      <c r="AY100" s="7"/>
      <c r="AZ100" s="7">
        <f t="shared" si="70"/>
        <v>0</v>
      </c>
      <c r="BA100" s="11">
        <v>15</v>
      </c>
      <c r="BB100" s="10" t="s">
        <v>53</v>
      </c>
      <c r="BC100" s="11"/>
      <c r="BD100" s="10"/>
      <c r="BE100" s="11"/>
      <c r="BF100" s="10"/>
      <c r="BG100" s="7">
        <v>1</v>
      </c>
      <c r="BH100" s="11">
        <v>15</v>
      </c>
      <c r="BI100" s="10" t="s">
        <v>53</v>
      </c>
      <c r="BJ100" s="11"/>
      <c r="BK100" s="10"/>
      <c r="BL100" s="11"/>
      <c r="BM100" s="10"/>
      <c r="BN100" s="11"/>
      <c r="BO100" s="10"/>
      <c r="BP100" s="7">
        <v>1</v>
      </c>
      <c r="BQ100" s="7">
        <f t="shared" si="71"/>
        <v>2</v>
      </c>
      <c r="BR100" s="11"/>
      <c r="BS100" s="10"/>
      <c r="BT100" s="11"/>
      <c r="BU100" s="10"/>
      <c r="BV100" s="11"/>
      <c r="BW100" s="10"/>
      <c r="BX100" s="7"/>
      <c r="BY100" s="11"/>
      <c r="BZ100" s="10"/>
      <c r="CA100" s="11"/>
      <c r="CB100" s="10"/>
      <c r="CC100" s="11"/>
      <c r="CD100" s="10"/>
      <c r="CE100" s="11"/>
      <c r="CF100" s="10"/>
      <c r="CG100" s="7"/>
      <c r="CH100" s="7">
        <f t="shared" si="72"/>
        <v>0</v>
      </c>
    </row>
    <row r="101" spans="1:86" x14ac:dyDescent="0.25">
      <c r="A101" s="13">
        <v>7</v>
      </c>
      <c r="B101" s="13">
        <v>1</v>
      </c>
      <c r="C101" s="13"/>
      <c r="D101" s="6" t="s">
        <v>342</v>
      </c>
      <c r="E101" s="3" t="s">
        <v>343</v>
      </c>
      <c r="F101" s="6">
        <f t="shared" si="57"/>
        <v>0</v>
      </c>
      <c r="G101" s="6">
        <f t="shared" si="58"/>
        <v>2</v>
      </c>
      <c r="H101" s="6">
        <f t="shared" si="59"/>
        <v>30</v>
      </c>
      <c r="I101" s="6">
        <f t="shared" si="60"/>
        <v>15</v>
      </c>
      <c r="J101" s="6">
        <f t="shared" si="61"/>
        <v>0</v>
      </c>
      <c r="K101" s="6">
        <f t="shared" si="62"/>
        <v>0</v>
      </c>
      <c r="L101" s="6">
        <f t="shared" si="63"/>
        <v>15</v>
      </c>
      <c r="M101" s="6">
        <f t="shared" si="64"/>
        <v>0</v>
      </c>
      <c r="N101" s="6">
        <f t="shared" si="65"/>
        <v>0</v>
      </c>
      <c r="O101" s="6">
        <f t="shared" si="66"/>
        <v>0</v>
      </c>
      <c r="P101" s="7">
        <f t="shared" si="67"/>
        <v>2</v>
      </c>
      <c r="Q101" s="7">
        <f t="shared" si="68"/>
        <v>1</v>
      </c>
      <c r="R101" s="7">
        <v>1.26</v>
      </c>
      <c r="S101" s="11"/>
      <c r="T101" s="10"/>
      <c r="U101" s="11"/>
      <c r="V101" s="10"/>
      <c r="W101" s="11"/>
      <c r="X101" s="10"/>
      <c r="Y101" s="7"/>
      <c r="Z101" s="11"/>
      <c r="AA101" s="10"/>
      <c r="AB101" s="11"/>
      <c r="AC101" s="10"/>
      <c r="AD101" s="11"/>
      <c r="AE101" s="10"/>
      <c r="AF101" s="11"/>
      <c r="AG101" s="10"/>
      <c r="AH101" s="7"/>
      <c r="AI101" s="7">
        <f t="shared" si="69"/>
        <v>0</v>
      </c>
      <c r="AJ101" s="11"/>
      <c r="AK101" s="10"/>
      <c r="AL101" s="11"/>
      <c r="AM101" s="10"/>
      <c r="AN101" s="11"/>
      <c r="AO101" s="10"/>
      <c r="AP101" s="7"/>
      <c r="AQ101" s="11"/>
      <c r="AR101" s="10"/>
      <c r="AS101" s="11"/>
      <c r="AT101" s="10"/>
      <c r="AU101" s="11"/>
      <c r="AV101" s="10"/>
      <c r="AW101" s="11"/>
      <c r="AX101" s="10"/>
      <c r="AY101" s="7"/>
      <c r="AZ101" s="7">
        <f t="shared" si="70"/>
        <v>0</v>
      </c>
      <c r="BA101" s="11">
        <v>15</v>
      </c>
      <c r="BB101" s="10" t="s">
        <v>53</v>
      </c>
      <c r="BC101" s="11"/>
      <c r="BD101" s="10"/>
      <c r="BE101" s="11"/>
      <c r="BF101" s="10"/>
      <c r="BG101" s="7">
        <v>1</v>
      </c>
      <c r="BH101" s="11">
        <v>15</v>
      </c>
      <c r="BI101" s="10" t="s">
        <v>53</v>
      </c>
      <c r="BJ101" s="11"/>
      <c r="BK101" s="10"/>
      <c r="BL101" s="11"/>
      <c r="BM101" s="10"/>
      <c r="BN101" s="11"/>
      <c r="BO101" s="10"/>
      <c r="BP101" s="7">
        <v>1</v>
      </c>
      <c r="BQ101" s="7">
        <f t="shared" si="71"/>
        <v>2</v>
      </c>
      <c r="BR101" s="11"/>
      <c r="BS101" s="10"/>
      <c r="BT101" s="11"/>
      <c r="BU101" s="10"/>
      <c r="BV101" s="11"/>
      <c r="BW101" s="10"/>
      <c r="BX101" s="7"/>
      <c r="BY101" s="11"/>
      <c r="BZ101" s="10"/>
      <c r="CA101" s="11"/>
      <c r="CB101" s="10"/>
      <c r="CC101" s="11"/>
      <c r="CD101" s="10"/>
      <c r="CE101" s="11"/>
      <c r="CF101" s="10"/>
      <c r="CG101" s="7"/>
      <c r="CH101" s="7">
        <f t="shared" si="72"/>
        <v>0</v>
      </c>
    </row>
    <row r="102" spans="1:86" x14ac:dyDescent="0.25">
      <c r="A102" s="13">
        <v>7</v>
      </c>
      <c r="B102" s="13">
        <v>1</v>
      </c>
      <c r="C102" s="13"/>
      <c r="D102" s="6" t="s">
        <v>344</v>
      </c>
      <c r="E102" s="3" t="s">
        <v>345</v>
      </c>
      <c r="F102" s="6">
        <f t="shared" si="57"/>
        <v>0</v>
      </c>
      <c r="G102" s="6">
        <f t="shared" si="58"/>
        <v>2</v>
      </c>
      <c r="H102" s="6">
        <f t="shared" si="59"/>
        <v>30</v>
      </c>
      <c r="I102" s="6">
        <f t="shared" si="60"/>
        <v>15</v>
      </c>
      <c r="J102" s="6">
        <f t="shared" si="61"/>
        <v>0</v>
      </c>
      <c r="K102" s="6">
        <f t="shared" si="62"/>
        <v>0</v>
      </c>
      <c r="L102" s="6">
        <f t="shared" si="63"/>
        <v>15</v>
      </c>
      <c r="M102" s="6">
        <f t="shared" si="64"/>
        <v>0</v>
      </c>
      <c r="N102" s="6">
        <f t="shared" si="65"/>
        <v>0</v>
      </c>
      <c r="O102" s="6">
        <f t="shared" si="66"/>
        <v>0</v>
      </c>
      <c r="P102" s="7">
        <f t="shared" si="67"/>
        <v>2</v>
      </c>
      <c r="Q102" s="7">
        <f t="shared" si="68"/>
        <v>1</v>
      </c>
      <c r="R102" s="7">
        <v>1.36</v>
      </c>
      <c r="S102" s="11"/>
      <c r="T102" s="10"/>
      <c r="U102" s="11"/>
      <c r="V102" s="10"/>
      <c r="W102" s="11"/>
      <c r="X102" s="10"/>
      <c r="Y102" s="7"/>
      <c r="Z102" s="11"/>
      <c r="AA102" s="10"/>
      <c r="AB102" s="11"/>
      <c r="AC102" s="10"/>
      <c r="AD102" s="11"/>
      <c r="AE102" s="10"/>
      <c r="AF102" s="11"/>
      <c r="AG102" s="10"/>
      <c r="AH102" s="7"/>
      <c r="AI102" s="7">
        <f t="shared" si="69"/>
        <v>0</v>
      </c>
      <c r="AJ102" s="11"/>
      <c r="AK102" s="10"/>
      <c r="AL102" s="11"/>
      <c r="AM102" s="10"/>
      <c r="AN102" s="11"/>
      <c r="AO102" s="10"/>
      <c r="AP102" s="7"/>
      <c r="AQ102" s="11"/>
      <c r="AR102" s="10"/>
      <c r="AS102" s="11"/>
      <c r="AT102" s="10"/>
      <c r="AU102" s="11"/>
      <c r="AV102" s="10"/>
      <c r="AW102" s="11"/>
      <c r="AX102" s="10"/>
      <c r="AY102" s="7"/>
      <c r="AZ102" s="7">
        <f t="shared" si="70"/>
        <v>0</v>
      </c>
      <c r="BA102" s="11">
        <v>15</v>
      </c>
      <c r="BB102" s="10" t="s">
        <v>53</v>
      </c>
      <c r="BC102" s="11"/>
      <c r="BD102" s="10"/>
      <c r="BE102" s="11"/>
      <c r="BF102" s="10"/>
      <c r="BG102" s="7">
        <v>1</v>
      </c>
      <c r="BH102" s="11">
        <v>15</v>
      </c>
      <c r="BI102" s="10" t="s">
        <v>53</v>
      </c>
      <c r="BJ102" s="11"/>
      <c r="BK102" s="10"/>
      <c r="BL102" s="11"/>
      <c r="BM102" s="10"/>
      <c r="BN102" s="11"/>
      <c r="BO102" s="10"/>
      <c r="BP102" s="7">
        <v>1</v>
      </c>
      <c r="BQ102" s="7">
        <f t="shared" si="71"/>
        <v>2</v>
      </c>
      <c r="BR102" s="11"/>
      <c r="BS102" s="10"/>
      <c r="BT102" s="11"/>
      <c r="BU102" s="10"/>
      <c r="BV102" s="11"/>
      <c r="BW102" s="10"/>
      <c r="BX102" s="7"/>
      <c r="BY102" s="11"/>
      <c r="BZ102" s="10"/>
      <c r="CA102" s="11"/>
      <c r="CB102" s="10"/>
      <c r="CC102" s="11"/>
      <c r="CD102" s="10"/>
      <c r="CE102" s="11"/>
      <c r="CF102" s="10"/>
      <c r="CG102" s="7"/>
      <c r="CH102" s="7">
        <f t="shared" si="72"/>
        <v>0</v>
      </c>
    </row>
    <row r="103" spans="1:86" x14ac:dyDescent="0.25">
      <c r="A103" s="13">
        <v>7</v>
      </c>
      <c r="B103" s="13">
        <v>1</v>
      </c>
      <c r="C103" s="13"/>
      <c r="D103" s="6" t="s">
        <v>346</v>
      </c>
      <c r="E103" s="3" t="s">
        <v>347</v>
      </c>
      <c r="F103" s="6">
        <f t="shared" si="57"/>
        <v>0</v>
      </c>
      <c r="G103" s="6">
        <f t="shared" si="58"/>
        <v>2</v>
      </c>
      <c r="H103" s="6">
        <f t="shared" si="59"/>
        <v>30</v>
      </c>
      <c r="I103" s="6">
        <f t="shared" si="60"/>
        <v>15</v>
      </c>
      <c r="J103" s="6">
        <f t="shared" si="61"/>
        <v>0</v>
      </c>
      <c r="K103" s="6">
        <f t="shared" si="62"/>
        <v>0</v>
      </c>
      <c r="L103" s="6">
        <f t="shared" si="63"/>
        <v>15</v>
      </c>
      <c r="M103" s="6">
        <f t="shared" si="64"/>
        <v>0</v>
      </c>
      <c r="N103" s="6">
        <f t="shared" si="65"/>
        <v>0</v>
      </c>
      <c r="O103" s="6">
        <f t="shared" si="66"/>
        <v>0</v>
      </c>
      <c r="P103" s="7">
        <f t="shared" si="67"/>
        <v>2</v>
      </c>
      <c r="Q103" s="7">
        <f t="shared" si="68"/>
        <v>1</v>
      </c>
      <c r="R103" s="7">
        <v>1</v>
      </c>
      <c r="S103" s="11"/>
      <c r="T103" s="10"/>
      <c r="U103" s="11"/>
      <c r="V103" s="10"/>
      <c r="W103" s="11"/>
      <c r="X103" s="10"/>
      <c r="Y103" s="7"/>
      <c r="Z103" s="11"/>
      <c r="AA103" s="10"/>
      <c r="AB103" s="11"/>
      <c r="AC103" s="10"/>
      <c r="AD103" s="11"/>
      <c r="AE103" s="10"/>
      <c r="AF103" s="11"/>
      <c r="AG103" s="10"/>
      <c r="AH103" s="7"/>
      <c r="AI103" s="7">
        <f t="shared" si="69"/>
        <v>0</v>
      </c>
      <c r="AJ103" s="11"/>
      <c r="AK103" s="10"/>
      <c r="AL103" s="11"/>
      <c r="AM103" s="10"/>
      <c r="AN103" s="11"/>
      <c r="AO103" s="10"/>
      <c r="AP103" s="7"/>
      <c r="AQ103" s="11"/>
      <c r="AR103" s="10"/>
      <c r="AS103" s="11"/>
      <c r="AT103" s="10"/>
      <c r="AU103" s="11"/>
      <c r="AV103" s="10"/>
      <c r="AW103" s="11"/>
      <c r="AX103" s="10"/>
      <c r="AY103" s="7"/>
      <c r="AZ103" s="7">
        <f t="shared" si="70"/>
        <v>0</v>
      </c>
      <c r="BA103" s="11">
        <v>15</v>
      </c>
      <c r="BB103" s="10" t="s">
        <v>53</v>
      </c>
      <c r="BC103" s="11"/>
      <c r="BD103" s="10"/>
      <c r="BE103" s="11"/>
      <c r="BF103" s="10"/>
      <c r="BG103" s="7">
        <v>1</v>
      </c>
      <c r="BH103" s="11">
        <v>15</v>
      </c>
      <c r="BI103" s="10" t="s">
        <v>53</v>
      </c>
      <c r="BJ103" s="11"/>
      <c r="BK103" s="10"/>
      <c r="BL103" s="11"/>
      <c r="BM103" s="10"/>
      <c r="BN103" s="11"/>
      <c r="BO103" s="10"/>
      <c r="BP103" s="7">
        <v>1</v>
      </c>
      <c r="BQ103" s="7">
        <f t="shared" si="71"/>
        <v>2</v>
      </c>
      <c r="BR103" s="11"/>
      <c r="BS103" s="10"/>
      <c r="BT103" s="11"/>
      <c r="BU103" s="10"/>
      <c r="BV103" s="11"/>
      <c r="BW103" s="10"/>
      <c r="BX103" s="7"/>
      <c r="BY103" s="11"/>
      <c r="BZ103" s="10"/>
      <c r="CA103" s="11"/>
      <c r="CB103" s="10"/>
      <c r="CC103" s="11"/>
      <c r="CD103" s="10"/>
      <c r="CE103" s="11"/>
      <c r="CF103" s="10"/>
      <c r="CG103" s="7"/>
      <c r="CH103" s="7">
        <f t="shared" si="72"/>
        <v>0</v>
      </c>
    </row>
    <row r="104" spans="1:86" x14ac:dyDescent="0.25">
      <c r="A104" s="13">
        <v>8</v>
      </c>
      <c r="B104" s="13">
        <v>1</v>
      </c>
      <c r="C104" s="13"/>
      <c r="D104" s="6" t="s">
        <v>348</v>
      </c>
      <c r="E104" s="3" t="s">
        <v>349</v>
      </c>
      <c r="F104" s="6">
        <f t="shared" si="57"/>
        <v>0</v>
      </c>
      <c r="G104" s="6">
        <f t="shared" si="58"/>
        <v>2</v>
      </c>
      <c r="H104" s="6">
        <f t="shared" si="59"/>
        <v>30</v>
      </c>
      <c r="I104" s="6">
        <f t="shared" si="60"/>
        <v>15</v>
      </c>
      <c r="J104" s="6">
        <f t="shared" si="61"/>
        <v>0</v>
      </c>
      <c r="K104" s="6">
        <f t="shared" si="62"/>
        <v>0</v>
      </c>
      <c r="L104" s="6">
        <f t="shared" si="63"/>
        <v>15</v>
      </c>
      <c r="M104" s="6">
        <f t="shared" si="64"/>
        <v>0</v>
      </c>
      <c r="N104" s="6">
        <f t="shared" si="65"/>
        <v>0</v>
      </c>
      <c r="O104" s="6">
        <f t="shared" si="66"/>
        <v>0</v>
      </c>
      <c r="P104" s="7">
        <f t="shared" si="67"/>
        <v>2</v>
      </c>
      <c r="Q104" s="7">
        <f t="shared" si="68"/>
        <v>1</v>
      </c>
      <c r="R104" s="7">
        <v>1.2</v>
      </c>
      <c r="S104" s="11"/>
      <c r="T104" s="10"/>
      <c r="U104" s="11"/>
      <c r="V104" s="10"/>
      <c r="W104" s="11"/>
      <c r="X104" s="10"/>
      <c r="Y104" s="7"/>
      <c r="Z104" s="11"/>
      <c r="AA104" s="10"/>
      <c r="AB104" s="11"/>
      <c r="AC104" s="10"/>
      <c r="AD104" s="11"/>
      <c r="AE104" s="10"/>
      <c r="AF104" s="11"/>
      <c r="AG104" s="10"/>
      <c r="AH104" s="7"/>
      <c r="AI104" s="7">
        <f t="shared" si="69"/>
        <v>0</v>
      </c>
      <c r="AJ104" s="11"/>
      <c r="AK104" s="10"/>
      <c r="AL104" s="11"/>
      <c r="AM104" s="10"/>
      <c r="AN104" s="11"/>
      <c r="AO104" s="10"/>
      <c r="AP104" s="7"/>
      <c r="AQ104" s="11"/>
      <c r="AR104" s="10"/>
      <c r="AS104" s="11"/>
      <c r="AT104" s="10"/>
      <c r="AU104" s="11"/>
      <c r="AV104" s="10"/>
      <c r="AW104" s="11"/>
      <c r="AX104" s="10"/>
      <c r="AY104" s="7"/>
      <c r="AZ104" s="7">
        <f t="shared" si="70"/>
        <v>0</v>
      </c>
      <c r="BA104" s="11">
        <v>15</v>
      </c>
      <c r="BB104" s="10" t="s">
        <v>53</v>
      </c>
      <c r="BC104" s="11"/>
      <c r="BD104" s="10"/>
      <c r="BE104" s="11"/>
      <c r="BF104" s="10"/>
      <c r="BG104" s="7">
        <v>1</v>
      </c>
      <c r="BH104" s="11">
        <v>15</v>
      </c>
      <c r="BI104" s="10" t="s">
        <v>53</v>
      </c>
      <c r="BJ104" s="11"/>
      <c r="BK104" s="10"/>
      <c r="BL104" s="11"/>
      <c r="BM104" s="10"/>
      <c r="BN104" s="11"/>
      <c r="BO104" s="10"/>
      <c r="BP104" s="7">
        <v>1</v>
      </c>
      <c r="BQ104" s="7">
        <f t="shared" si="71"/>
        <v>2</v>
      </c>
      <c r="BR104" s="11"/>
      <c r="BS104" s="10"/>
      <c r="BT104" s="11"/>
      <c r="BU104" s="10"/>
      <c r="BV104" s="11"/>
      <c r="BW104" s="10"/>
      <c r="BX104" s="7"/>
      <c r="BY104" s="11"/>
      <c r="BZ104" s="10"/>
      <c r="CA104" s="11"/>
      <c r="CB104" s="10"/>
      <c r="CC104" s="11"/>
      <c r="CD104" s="10"/>
      <c r="CE104" s="11"/>
      <c r="CF104" s="10"/>
      <c r="CG104" s="7"/>
      <c r="CH104" s="7">
        <f t="shared" si="72"/>
        <v>0</v>
      </c>
    </row>
    <row r="105" spans="1:86" x14ac:dyDescent="0.25">
      <c r="A105" s="13">
        <v>8</v>
      </c>
      <c r="B105" s="13">
        <v>1</v>
      </c>
      <c r="C105" s="13"/>
      <c r="D105" s="6" t="s">
        <v>350</v>
      </c>
      <c r="E105" s="3" t="s">
        <v>351</v>
      </c>
      <c r="F105" s="6">
        <f t="shared" si="57"/>
        <v>0</v>
      </c>
      <c r="G105" s="6">
        <f t="shared" si="58"/>
        <v>2</v>
      </c>
      <c r="H105" s="6">
        <f t="shared" si="59"/>
        <v>30</v>
      </c>
      <c r="I105" s="6">
        <f t="shared" si="60"/>
        <v>15</v>
      </c>
      <c r="J105" s="6">
        <f t="shared" si="61"/>
        <v>0</v>
      </c>
      <c r="K105" s="6">
        <f t="shared" si="62"/>
        <v>0</v>
      </c>
      <c r="L105" s="6">
        <f t="shared" si="63"/>
        <v>15</v>
      </c>
      <c r="M105" s="6">
        <f t="shared" si="64"/>
        <v>0</v>
      </c>
      <c r="N105" s="6">
        <f t="shared" si="65"/>
        <v>0</v>
      </c>
      <c r="O105" s="6">
        <f t="shared" si="66"/>
        <v>0</v>
      </c>
      <c r="P105" s="7">
        <f t="shared" si="67"/>
        <v>2</v>
      </c>
      <c r="Q105" s="7">
        <f t="shared" si="68"/>
        <v>1</v>
      </c>
      <c r="R105" s="7">
        <v>1.2</v>
      </c>
      <c r="S105" s="11"/>
      <c r="T105" s="10"/>
      <c r="U105" s="11"/>
      <c r="V105" s="10"/>
      <c r="W105" s="11"/>
      <c r="X105" s="10"/>
      <c r="Y105" s="7"/>
      <c r="Z105" s="11"/>
      <c r="AA105" s="10"/>
      <c r="AB105" s="11"/>
      <c r="AC105" s="10"/>
      <c r="AD105" s="11"/>
      <c r="AE105" s="10"/>
      <c r="AF105" s="11"/>
      <c r="AG105" s="10"/>
      <c r="AH105" s="7"/>
      <c r="AI105" s="7">
        <f t="shared" si="69"/>
        <v>0</v>
      </c>
      <c r="AJ105" s="11"/>
      <c r="AK105" s="10"/>
      <c r="AL105" s="11"/>
      <c r="AM105" s="10"/>
      <c r="AN105" s="11"/>
      <c r="AO105" s="10"/>
      <c r="AP105" s="7"/>
      <c r="AQ105" s="11"/>
      <c r="AR105" s="10"/>
      <c r="AS105" s="11"/>
      <c r="AT105" s="10"/>
      <c r="AU105" s="11"/>
      <c r="AV105" s="10"/>
      <c r="AW105" s="11"/>
      <c r="AX105" s="10"/>
      <c r="AY105" s="7"/>
      <c r="AZ105" s="7">
        <f t="shared" si="70"/>
        <v>0</v>
      </c>
      <c r="BA105" s="11">
        <v>15</v>
      </c>
      <c r="BB105" s="10" t="s">
        <v>53</v>
      </c>
      <c r="BC105" s="11"/>
      <c r="BD105" s="10"/>
      <c r="BE105" s="11"/>
      <c r="BF105" s="10"/>
      <c r="BG105" s="7">
        <v>1</v>
      </c>
      <c r="BH105" s="11">
        <v>15</v>
      </c>
      <c r="BI105" s="10" t="s">
        <v>53</v>
      </c>
      <c r="BJ105" s="11"/>
      <c r="BK105" s="10"/>
      <c r="BL105" s="11"/>
      <c r="BM105" s="10"/>
      <c r="BN105" s="11"/>
      <c r="BO105" s="10"/>
      <c r="BP105" s="7">
        <v>1</v>
      </c>
      <c r="BQ105" s="7">
        <f t="shared" si="71"/>
        <v>2</v>
      </c>
      <c r="BR105" s="11"/>
      <c r="BS105" s="10"/>
      <c r="BT105" s="11"/>
      <c r="BU105" s="10"/>
      <c r="BV105" s="11"/>
      <c r="BW105" s="10"/>
      <c r="BX105" s="7"/>
      <c r="BY105" s="11"/>
      <c r="BZ105" s="10"/>
      <c r="CA105" s="11"/>
      <c r="CB105" s="10"/>
      <c r="CC105" s="11"/>
      <c r="CD105" s="10"/>
      <c r="CE105" s="11"/>
      <c r="CF105" s="10"/>
      <c r="CG105" s="7"/>
      <c r="CH105" s="7">
        <f t="shared" si="72"/>
        <v>0</v>
      </c>
    </row>
    <row r="106" spans="1:86" x14ac:dyDescent="0.25">
      <c r="A106" s="13">
        <v>8</v>
      </c>
      <c r="B106" s="13">
        <v>1</v>
      </c>
      <c r="C106" s="13"/>
      <c r="D106" s="6" t="s">
        <v>352</v>
      </c>
      <c r="E106" s="3" t="s">
        <v>353</v>
      </c>
      <c r="F106" s="6">
        <f t="shared" si="57"/>
        <v>0</v>
      </c>
      <c r="G106" s="6">
        <f t="shared" si="58"/>
        <v>2</v>
      </c>
      <c r="H106" s="6">
        <f t="shared" si="59"/>
        <v>30</v>
      </c>
      <c r="I106" s="6">
        <f t="shared" si="60"/>
        <v>15</v>
      </c>
      <c r="J106" s="6">
        <f t="shared" si="61"/>
        <v>0</v>
      </c>
      <c r="K106" s="6">
        <f t="shared" si="62"/>
        <v>0</v>
      </c>
      <c r="L106" s="6">
        <f t="shared" si="63"/>
        <v>15</v>
      </c>
      <c r="M106" s="6">
        <f t="shared" si="64"/>
        <v>0</v>
      </c>
      <c r="N106" s="6">
        <f t="shared" si="65"/>
        <v>0</v>
      </c>
      <c r="O106" s="6">
        <f t="shared" si="66"/>
        <v>0</v>
      </c>
      <c r="P106" s="7">
        <f t="shared" si="67"/>
        <v>2</v>
      </c>
      <c r="Q106" s="7">
        <f t="shared" si="68"/>
        <v>1</v>
      </c>
      <c r="R106" s="7">
        <v>1.2</v>
      </c>
      <c r="S106" s="11"/>
      <c r="T106" s="10"/>
      <c r="U106" s="11"/>
      <c r="V106" s="10"/>
      <c r="W106" s="11"/>
      <c r="X106" s="10"/>
      <c r="Y106" s="7"/>
      <c r="Z106" s="11"/>
      <c r="AA106" s="10"/>
      <c r="AB106" s="11"/>
      <c r="AC106" s="10"/>
      <c r="AD106" s="11"/>
      <c r="AE106" s="10"/>
      <c r="AF106" s="11"/>
      <c r="AG106" s="10"/>
      <c r="AH106" s="7"/>
      <c r="AI106" s="7">
        <f t="shared" si="69"/>
        <v>0</v>
      </c>
      <c r="AJ106" s="11"/>
      <c r="AK106" s="10"/>
      <c r="AL106" s="11"/>
      <c r="AM106" s="10"/>
      <c r="AN106" s="11"/>
      <c r="AO106" s="10"/>
      <c r="AP106" s="7"/>
      <c r="AQ106" s="11"/>
      <c r="AR106" s="10"/>
      <c r="AS106" s="11"/>
      <c r="AT106" s="10"/>
      <c r="AU106" s="11"/>
      <c r="AV106" s="10"/>
      <c r="AW106" s="11"/>
      <c r="AX106" s="10"/>
      <c r="AY106" s="7"/>
      <c r="AZ106" s="7">
        <f t="shared" si="70"/>
        <v>0</v>
      </c>
      <c r="BA106" s="11">
        <v>15</v>
      </c>
      <c r="BB106" s="10" t="s">
        <v>53</v>
      </c>
      <c r="BC106" s="11"/>
      <c r="BD106" s="10"/>
      <c r="BE106" s="11"/>
      <c r="BF106" s="10"/>
      <c r="BG106" s="7">
        <v>1</v>
      </c>
      <c r="BH106" s="11">
        <v>15</v>
      </c>
      <c r="BI106" s="10" t="s">
        <v>53</v>
      </c>
      <c r="BJ106" s="11"/>
      <c r="BK106" s="10"/>
      <c r="BL106" s="11"/>
      <c r="BM106" s="10"/>
      <c r="BN106" s="11"/>
      <c r="BO106" s="10"/>
      <c r="BP106" s="7">
        <v>1</v>
      </c>
      <c r="BQ106" s="7">
        <f t="shared" si="71"/>
        <v>2</v>
      </c>
      <c r="BR106" s="11"/>
      <c r="BS106" s="10"/>
      <c r="BT106" s="11"/>
      <c r="BU106" s="10"/>
      <c r="BV106" s="11"/>
      <c r="BW106" s="10"/>
      <c r="BX106" s="7"/>
      <c r="BY106" s="11"/>
      <c r="BZ106" s="10"/>
      <c r="CA106" s="11"/>
      <c r="CB106" s="10"/>
      <c r="CC106" s="11"/>
      <c r="CD106" s="10"/>
      <c r="CE106" s="11"/>
      <c r="CF106" s="10"/>
      <c r="CG106" s="7"/>
      <c r="CH106" s="7">
        <f t="shared" si="72"/>
        <v>0</v>
      </c>
    </row>
    <row r="107" spans="1:86" ht="20.100000000000001" customHeight="1" x14ac:dyDescent="0.25">
      <c r="A107" s="14" t="s">
        <v>222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4"/>
      <c r="CH107" s="15"/>
    </row>
    <row r="108" spans="1:86" x14ac:dyDescent="0.25">
      <c r="A108" s="6"/>
      <c r="B108" s="6"/>
      <c r="C108" s="6"/>
      <c r="D108" s="6" t="s">
        <v>223</v>
      </c>
      <c r="E108" s="3" t="s">
        <v>224</v>
      </c>
      <c r="F108" s="6">
        <f>COUNTIF(S108:CF108,"e")</f>
        <v>0</v>
      </c>
      <c r="G108" s="6">
        <f>COUNTIF(S108:CF108,"z")</f>
        <v>1</v>
      </c>
      <c r="H108" s="6">
        <f>SUM(I108:O108)</f>
        <v>4</v>
      </c>
      <c r="I108" s="6">
        <f>S108+AJ108+BA108+BR108</f>
        <v>0</v>
      </c>
      <c r="J108" s="6">
        <f>U108+AL108+BC108+BT108</f>
        <v>0</v>
      </c>
      <c r="K108" s="6">
        <f>W108+AN108+BE108+BV108</f>
        <v>0</v>
      </c>
      <c r="L108" s="6">
        <f>Z108+AQ108+BH108+BY108</f>
        <v>0</v>
      </c>
      <c r="M108" s="6">
        <f>AB108+AS108+BJ108+CA108</f>
        <v>0</v>
      </c>
      <c r="N108" s="6">
        <f>AD108+AU108+BL108+CC108</f>
        <v>0</v>
      </c>
      <c r="O108" s="6">
        <f>AF108+AW108+BN108+CE108</f>
        <v>4</v>
      </c>
      <c r="P108" s="7">
        <f>AI108+AZ108+BQ108+CH108</f>
        <v>4</v>
      </c>
      <c r="Q108" s="7">
        <f>AH108+AY108+BP108+CG108</f>
        <v>4</v>
      </c>
      <c r="R108" s="7">
        <v>1.2</v>
      </c>
      <c r="S108" s="11"/>
      <c r="T108" s="10"/>
      <c r="U108" s="11"/>
      <c r="V108" s="10"/>
      <c r="W108" s="11"/>
      <c r="X108" s="10"/>
      <c r="Y108" s="7"/>
      <c r="Z108" s="11"/>
      <c r="AA108" s="10"/>
      <c r="AB108" s="11"/>
      <c r="AC108" s="10"/>
      <c r="AD108" s="11"/>
      <c r="AE108" s="10"/>
      <c r="AF108" s="11"/>
      <c r="AG108" s="10"/>
      <c r="AH108" s="7"/>
      <c r="AI108" s="7">
        <f>Y108+AH108</f>
        <v>0</v>
      </c>
      <c r="AJ108" s="11"/>
      <c r="AK108" s="10"/>
      <c r="AL108" s="11"/>
      <c r="AM108" s="10"/>
      <c r="AN108" s="11"/>
      <c r="AO108" s="10"/>
      <c r="AP108" s="7"/>
      <c r="AQ108" s="11"/>
      <c r="AR108" s="10"/>
      <c r="AS108" s="11"/>
      <c r="AT108" s="10"/>
      <c r="AU108" s="11"/>
      <c r="AV108" s="10"/>
      <c r="AW108" s="11">
        <v>4</v>
      </c>
      <c r="AX108" s="10" t="s">
        <v>53</v>
      </c>
      <c r="AY108" s="7">
        <v>4</v>
      </c>
      <c r="AZ108" s="7">
        <f>AP108+AY108</f>
        <v>4</v>
      </c>
      <c r="BA108" s="11"/>
      <c r="BB108" s="10"/>
      <c r="BC108" s="11"/>
      <c r="BD108" s="10"/>
      <c r="BE108" s="11"/>
      <c r="BF108" s="10"/>
      <c r="BG108" s="7"/>
      <c r="BH108" s="11"/>
      <c r="BI108" s="10"/>
      <c r="BJ108" s="11"/>
      <c r="BK108" s="10"/>
      <c r="BL108" s="11"/>
      <c r="BM108" s="10"/>
      <c r="BN108" s="11"/>
      <c r="BO108" s="10"/>
      <c r="BP108" s="7"/>
      <c r="BQ108" s="7">
        <f>BG108+BP108</f>
        <v>0</v>
      </c>
      <c r="BR108" s="11"/>
      <c r="BS108" s="10"/>
      <c r="BT108" s="11"/>
      <c r="BU108" s="10"/>
      <c r="BV108" s="11"/>
      <c r="BW108" s="10"/>
      <c r="BX108" s="7"/>
      <c r="BY108" s="11"/>
      <c r="BZ108" s="10"/>
      <c r="CA108" s="11"/>
      <c r="CB108" s="10"/>
      <c r="CC108" s="11"/>
      <c r="CD108" s="10"/>
      <c r="CE108" s="11"/>
      <c r="CF108" s="10"/>
      <c r="CG108" s="7"/>
      <c r="CH108" s="7">
        <f>BX108+CG108</f>
        <v>0</v>
      </c>
    </row>
    <row r="109" spans="1:86" ht="16.05" customHeight="1" x14ac:dyDescent="0.25">
      <c r="A109" s="6"/>
      <c r="B109" s="6"/>
      <c r="C109" s="6"/>
      <c r="D109" s="6"/>
      <c r="E109" s="6" t="s">
        <v>73</v>
      </c>
      <c r="F109" s="6">
        <f t="shared" ref="F109:AK109" si="73">SUM(F108:F108)</f>
        <v>0</v>
      </c>
      <c r="G109" s="6">
        <f t="shared" si="73"/>
        <v>1</v>
      </c>
      <c r="H109" s="6">
        <f t="shared" si="73"/>
        <v>4</v>
      </c>
      <c r="I109" s="6">
        <f t="shared" si="73"/>
        <v>0</v>
      </c>
      <c r="J109" s="6">
        <f t="shared" si="73"/>
        <v>0</v>
      </c>
      <c r="K109" s="6">
        <f t="shared" si="73"/>
        <v>0</v>
      </c>
      <c r="L109" s="6">
        <f t="shared" si="73"/>
        <v>0</v>
      </c>
      <c r="M109" s="6">
        <f t="shared" si="73"/>
        <v>0</v>
      </c>
      <c r="N109" s="6">
        <f t="shared" si="73"/>
        <v>0</v>
      </c>
      <c r="O109" s="6">
        <f t="shared" si="73"/>
        <v>4</v>
      </c>
      <c r="P109" s="7">
        <f t="shared" si="73"/>
        <v>4</v>
      </c>
      <c r="Q109" s="7">
        <f t="shared" si="73"/>
        <v>4</v>
      </c>
      <c r="R109" s="7">
        <f t="shared" si="73"/>
        <v>1.2</v>
      </c>
      <c r="S109" s="11">
        <f t="shared" si="73"/>
        <v>0</v>
      </c>
      <c r="T109" s="10">
        <f t="shared" si="73"/>
        <v>0</v>
      </c>
      <c r="U109" s="11">
        <f t="shared" si="73"/>
        <v>0</v>
      </c>
      <c r="V109" s="10">
        <f t="shared" si="73"/>
        <v>0</v>
      </c>
      <c r="W109" s="11">
        <f t="shared" si="73"/>
        <v>0</v>
      </c>
      <c r="X109" s="10">
        <f t="shared" si="73"/>
        <v>0</v>
      </c>
      <c r="Y109" s="7">
        <f t="shared" si="73"/>
        <v>0</v>
      </c>
      <c r="Z109" s="11">
        <f t="shared" si="73"/>
        <v>0</v>
      </c>
      <c r="AA109" s="10">
        <f t="shared" si="73"/>
        <v>0</v>
      </c>
      <c r="AB109" s="11">
        <f t="shared" si="73"/>
        <v>0</v>
      </c>
      <c r="AC109" s="10">
        <f t="shared" si="73"/>
        <v>0</v>
      </c>
      <c r="AD109" s="11">
        <f t="shared" si="73"/>
        <v>0</v>
      </c>
      <c r="AE109" s="10">
        <f t="shared" si="73"/>
        <v>0</v>
      </c>
      <c r="AF109" s="11">
        <f t="shared" si="73"/>
        <v>0</v>
      </c>
      <c r="AG109" s="10">
        <f t="shared" si="73"/>
        <v>0</v>
      </c>
      <c r="AH109" s="7">
        <f t="shared" si="73"/>
        <v>0</v>
      </c>
      <c r="AI109" s="7">
        <f t="shared" si="73"/>
        <v>0</v>
      </c>
      <c r="AJ109" s="11">
        <f t="shared" si="73"/>
        <v>0</v>
      </c>
      <c r="AK109" s="10">
        <f t="shared" si="73"/>
        <v>0</v>
      </c>
      <c r="AL109" s="11">
        <f t="shared" ref="AL109:BQ109" si="74">SUM(AL108:AL108)</f>
        <v>0</v>
      </c>
      <c r="AM109" s="10">
        <f t="shared" si="74"/>
        <v>0</v>
      </c>
      <c r="AN109" s="11">
        <f t="shared" si="74"/>
        <v>0</v>
      </c>
      <c r="AO109" s="10">
        <f t="shared" si="74"/>
        <v>0</v>
      </c>
      <c r="AP109" s="7">
        <f t="shared" si="74"/>
        <v>0</v>
      </c>
      <c r="AQ109" s="11">
        <f t="shared" si="74"/>
        <v>0</v>
      </c>
      <c r="AR109" s="10">
        <f t="shared" si="74"/>
        <v>0</v>
      </c>
      <c r="AS109" s="11">
        <f t="shared" si="74"/>
        <v>0</v>
      </c>
      <c r="AT109" s="10">
        <f t="shared" si="74"/>
        <v>0</v>
      </c>
      <c r="AU109" s="11">
        <f t="shared" si="74"/>
        <v>0</v>
      </c>
      <c r="AV109" s="10">
        <f t="shared" si="74"/>
        <v>0</v>
      </c>
      <c r="AW109" s="11">
        <f t="shared" si="74"/>
        <v>4</v>
      </c>
      <c r="AX109" s="10">
        <f t="shared" si="74"/>
        <v>0</v>
      </c>
      <c r="AY109" s="7">
        <f t="shared" si="74"/>
        <v>4</v>
      </c>
      <c r="AZ109" s="7">
        <f t="shared" si="74"/>
        <v>4</v>
      </c>
      <c r="BA109" s="11">
        <f t="shared" si="74"/>
        <v>0</v>
      </c>
      <c r="BB109" s="10">
        <f t="shared" si="74"/>
        <v>0</v>
      </c>
      <c r="BC109" s="11">
        <f t="shared" si="74"/>
        <v>0</v>
      </c>
      <c r="BD109" s="10">
        <f t="shared" si="74"/>
        <v>0</v>
      </c>
      <c r="BE109" s="11">
        <f t="shared" si="74"/>
        <v>0</v>
      </c>
      <c r="BF109" s="10">
        <f t="shared" si="74"/>
        <v>0</v>
      </c>
      <c r="BG109" s="7">
        <f t="shared" si="74"/>
        <v>0</v>
      </c>
      <c r="BH109" s="11">
        <f t="shared" si="74"/>
        <v>0</v>
      </c>
      <c r="BI109" s="10">
        <f t="shared" si="74"/>
        <v>0</v>
      </c>
      <c r="BJ109" s="11">
        <f t="shared" si="74"/>
        <v>0</v>
      </c>
      <c r="BK109" s="10">
        <f t="shared" si="74"/>
        <v>0</v>
      </c>
      <c r="BL109" s="11">
        <f t="shared" si="74"/>
        <v>0</v>
      </c>
      <c r="BM109" s="10">
        <f t="shared" si="74"/>
        <v>0</v>
      </c>
      <c r="BN109" s="11">
        <f t="shared" si="74"/>
        <v>0</v>
      </c>
      <c r="BO109" s="10">
        <f t="shared" si="74"/>
        <v>0</v>
      </c>
      <c r="BP109" s="7">
        <f t="shared" si="74"/>
        <v>0</v>
      </c>
      <c r="BQ109" s="7">
        <f t="shared" si="74"/>
        <v>0</v>
      </c>
      <c r="BR109" s="11">
        <f t="shared" ref="BR109:CH109" si="75">SUM(BR108:BR108)</f>
        <v>0</v>
      </c>
      <c r="BS109" s="10">
        <f t="shared" si="75"/>
        <v>0</v>
      </c>
      <c r="BT109" s="11">
        <f t="shared" si="75"/>
        <v>0</v>
      </c>
      <c r="BU109" s="10">
        <f t="shared" si="75"/>
        <v>0</v>
      </c>
      <c r="BV109" s="11">
        <f t="shared" si="75"/>
        <v>0</v>
      </c>
      <c r="BW109" s="10">
        <f t="shared" si="75"/>
        <v>0</v>
      </c>
      <c r="BX109" s="7">
        <f t="shared" si="75"/>
        <v>0</v>
      </c>
      <c r="BY109" s="11">
        <f t="shared" si="75"/>
        <v>0</v>
      </c>
      <c r="BZ109" s="10">
        <f t="shared" si="75"/>
        <v>0</v>
      </c>
      <c r="CA109" s="11">
        <f t="shared" si="75"/>
        <v>0</v>
      </c>
      <c r="CB109" s="10">
        <f t="shared" si="75"/>
        <v>0</v>
      </c>
      <c r="CC109" s="11">
        <f t="shared" si="75"/>
        <v>0</v>
      </c>
      <c r="CD109" s="10">
        <f t="shared" si="75"/>
        <v>0</v>
      </c>
      <c r="CE109" s="11">
        <f t="shared" si="75"/>
        <v>0</v>
      </c>
      <c r="CF109" s="10">
        <f t="shared" si="75"/>
        <v>0</v>
      </c>
      <c r="CG109" s="7">
        <f t="shared" si="75"/>
        <v>0</v>
      </c>
      <c r="CH109" s="7">
        <f t="shared" si="75"/>
        <v>0</v>
      </c>
    </row>
    <row r="110" spans="1:86" ht="20.100000000000001" customHeight="1" x14ac:dyDescent="0.25">
      <c r="A110" s="14" t="s">
        <v>225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4"/>
      <c r="CH110" s="15"/>
    </row>
    <row r="111" spans="1:86" x14ac:dyDescent="0.25">
      <c r="A111" s="6"/>
      <c r="B111" s="6"/>
      <c r="C111" s="6"/>
      <c r="D111" s="6" t="s">
        <v>226</v>
      </c>
      <c r="E111" s="3" t="s">
        <v>227</v>
      </c>
      <c r="F111" s="6">
        <f>COUNTIF(S111:CF111,"e")</f>
        <v>0</v>
      </c>
      <c r="G111" s="6">
        <f>COUNTIF(S111:CF111,"z")</f>
        <v>1</v>
      </c>
      <c r="H111" s="6">
        <f>SUM(I111:O111)</f>
        <v>2</v>
      </c>
      <c r="I111" s="6">
        <f>S111+AJ111+BA111+BR111</f>
        <v>2</v>
      </c>
      <c r="J111" s="6">
        <f>U111+AL111+BC111+BT111</f>
        <v>0</v>
      </c>
      <c r="K111" s="6">
        <f>W111+AN111+BE111+BV111</f>
        <v>0</v>
      </c>
      <c r="L111" s="6">
        <f>Z111+AQ111+BH111+BY111</f>
        <v>0</v>
      </c>
      <c r="M111" s="6">
        <f>AB111+AS111+BJ111+CA111</f>
        <v>0</v>
      </c>
      <c r="N111" s="6">
        <f>AD111+AU111+BL111+CC111</f>
        <v>0</v>
      </c>
      <c r="O111" s="6">
        <f>AF111+AW111+BN111+CE111</f>
        <v>0</v>
      </c>
      <c r="P111" s="7">
        <f>AI111+AZ111+BQ111+CH111</f>
        <v>0</v>
      </c>
      <c r="Q111" s="7">
        <f>AH111+AY111+BP111+CG111</f>
        <v>0</v>
      </c>
      <c r="R111" s="7">
        <v>0</v>
      </c>
      <c r="S111" s="11"/>
      <c r="T111" s="10"/>
      <c r="U111" s="11"/>
      <c r="V111" s="10"/>
      <c r="W111" s="11"/>
      <c r="X111" s="10"/>
      <c r="Y111" s="7"/>
      <c r="Z111" s="11"/>
      <c r="AA111" s="10"/>
      <c r="AB111" s="11"/>
      <c r="AC111" s="10"/>
      <c r="AD111" s="11"/>
      <c r="AE111" s="10"/>
      <c r="AF111" s="11"/>
      <c r="AG111" s="10"/>
      <c r="AH111" s="7"/>
      <c r="AI111" s="7">
        <f>Y111+AH111</f>
        <v>0</v>
      </c>
      <c r="AJ111" s="11">
        <v>2</v>
      </c>
      <c r="AK111" s="10" t="s">
        <v>53</v>
      </c>
      <c r="AL111" s="11"/>
      <c r="AM111" s="10"/>
      <c r="AN111" s="11"/>
      <c r="AO111" s="10"/>
      <c r="AP111" s="7">
        <v>0</v>
      </c>
      <c r="AQ111" s="11"/>
      <c r="AR111" s="10"/>
      <c r="AS111" s="11"/>
      <c r="AT111" s="10"/>
      <c r="AU111" s="11"/>
      <c r="AV111" s="10"/>
      <c r="AW111" s="11"/>
      <c r="AX111" s="10"/>
      <c r="AY111" s="7"/>
      <c r="AZ111" s="7">
        <f>AP111+AY111</f>
        <v>0</v>
      </c>
      <c r="BA111" s="11"/>
      <c r="BB111" s="10"/>
      <c r="BC111" s="11"/>
      <c r="BD111" s="10"/>
      <c r="BE111" s="11"/>
      <c r="BF111" s="10"/>
      <c r="BG111" s="7"/>
      <c r="BH111" s="11"/>
      <c r="BI111" s="10"/>
      <c r="BJ111" s="11"/>
      <c r="BK111" s="10"/>
      <c r="BL111" s="11"/>
      <c r="BM111" s="10"/>
      <c r="BN111" s="11"/>
      <c r="BO111" s="10"/>
      <c r="BP111" s="7"/>
      <c r="BQ111" s="7">
        <f>BG111+BP111</f>
        <v>0</v>
      </c>
      <c r="BR111" s="11"/>
      <c r="BS111" s="10"/>
      <c r="BT111" s="11"/>
      <c r="BU111" s="10"/>
      <c r="BV111" s="11"/>
      <c r="BW111" s="10"/>
      <c r="BX111" s="7"/>
      <c r="BY111" s="11"/>
      <c r="BZ111" s="10"/>
      <c r="CA111" s="11"/>
      <c r="CB111" s="10"/>
      <c r="CC111" s="11"/>
      <c r="CD111" s="10"/>
      <c r="CE111" s="11"/>
      <c r="CF111" s="10"/>
      <c r="CG111" s="7"/>
      <c r="CH111" s="7">
        <f>BX111+CG111</f>
        <v>0</v>
      </c>
    </row>
    <row r="112" spans="1:86" ht="16.05" customHeight="1" x14ac:dyDescent="0.25">
      <c r="A112" s="6"/>
      <c r="B112" s="6"/>
      <c r="C112" s="6"/>
      <c r="D112" s="6"/>
      <c r="E112" s="6" t="s">
        <v>73</v>
      </c>
      <c r="F112" s="6">
        <f t="shared" ref="F112:AK112" si="76">SUM(F111:F111)</f>
        <v>0</v>
      </c>
      <c r="G112" s="6">
        <f t="shared" si="76"/>
        <v>1</v>
      </c>
      <c r="H112" s="6">
        <f t="shared" si="76"/>
        <v>2</v>
      </c>
      <c r="I112" s="6">
        <f t="shared" si="76"/>
        <v>2</v>
      </c>
      <c r="J112" s="6">
        <f t="shared" si="76"/>
        <v>0</v>
      </c>
      <c r="K112" s="6">
        <f t="shared" si="76"/>
        <v>0</v>
      </c>
      <c r="L112" s="6">
        <f t="shared" si="76"/>
        <v>0</v>
      </c>
      <c r="M112" s="6">
        <f t="shared" si="76"/>
        <v>0</v>
      </c>
      <c r="N112" s="6">
        <f t="shared" si="76"/>
        <v>0</v>
      </c>
      <c r="O112" s="6">
        <f t="shared" si="76"/>
        <v>0</v>
      </c>
      <c r="P112" s="7">
        <f t="shared" si="76"/>
        <v>0</v>
      </c>
      <c r="Q112" s="7">
        <f t="shared" si="76"/>
        <v>0</v>
      </c>
      <c r="R112" s="7">
        <f t="shared" si="76"/>
        <v>0</v>
      </c>
      <c r="S112" s="11">
        <f t="shared" si="76"/>
        <v>0</v>
      </c>
      <c r="T112" s="10">
        <f t="shared" si="76"/>
        <v>0</v>
      </c>
      <c r="U112" s="11">
        <f t="shared" si="76"/>
        <v>0</v>
      </c>
      <c r="V112" s="10">
        <f t="shared" si="76"/>
        <v>0</v>
      </c>
      <c r="W112" s="11">
        <f t="shared" si="76"/>
        <v>0</v>
      </c>
      <c r="X112" s="10">
        <f t="shared" si="76"/>
        <v>0</v>
      </c>
      <c r="Y112" s="7">
        <f t="shared" si="76"/>
        <v>0</v>
      </c>
      <c r="Z112" s="11">
        <f t="shared" si="76"/>
        <v>0</v>
      </c>
      <c r="AA112" s="10">
        <f t="shared" si="76"/>
        <v>0</v>
      </c>
      <c r="AB112" s="11">
        <f t="shared" si="76"/>
        <v>0</v>
      </c>
      <c r="AC112" s="10">
        <f t="shared" si="76"/>
        <v>0</v>
      </c>
      <c r="AD112" s="11">
        <f t="shared" si="76"/>
        <v>0</v>
      </c>
      <c r="AE112" s="10">
        <f t="shared" si="76"/>
        <v>0</v>
      </c>
      <c r="AF112" s="11">
        <f t="shared" si="76"/>
        <v>0</v>
      </c>
      <c r="AG112" s="10">
        <f t="shared" si="76"/>
        <v>0</v>
      </c>
      <c r="AH112" s="7">
        <f t="shared" si="76"/>
        <v>0</v>
      </c>
      <c r="AI112" s="7">
        <f t="shared" si="76"/>
        <v>0</v>
      </c>
      <c r="AJ112" s="11">
        <f t="shared" si="76"/>
        <v>2</v>
      </c>
      <c r="AK112" s="10">
        <f t="shared" si="76"/>
        <v>0</v>
      </c>
      <c r="AL112" s="11">
        <f t="shared" ref="AL112:BQ112" si="77">SUM(AL111:AL111)</f>
        <v>0</v>
      </c>
      <c r="AM112" s="10">
        <f t="shared" si="77"/>
        <v>0</v>
      </c>
      <c r="AN112" s="11">
        <f t="shared" si="77"/>
        <v>0</v>
      </c>
      <c r="AO112" s="10">
        <f t="shared" si="77"/>
        <v>0</v>
      </c>
      <c r="AP112" s="7">
        <f t="shared" si="77"/>
        <v>0</v>
      </c>
      <c r="AQ112" s="11">
        <f t="shared" si="77"/>
        <v>0</v>
      </c>
      <c r="AR112" s="10">
        <f t="shared" si="77"/>
        <v>0</v>
      </c>
      <c r="AS112" s="11">
        <f t="shared" si="77"/>
        <v>0</v>
      </c>
      <c r="AT112" s="10">
        <f t="shared" si="77"/>
        <v>0</v>
      </c>
      <c r="AU112" s="11">
        <f t="shared" si="77"/>
        <v>0</v>
      </c>
      <c r="AV112" s="10">
        <f t="shared" si="77"/>
        <v>0</v>
      </c>
      <c r="AW112" s="11">
        <f t="shared" si="77"/>
        <v>0</v>
      </c>
      <c r="AX112" s="10">
        <f t="shared" si="77"/>
        <v>0</v>
      </c>
      <c r="AY112" s="7">
        <f t="shared" si="77"/>
        <v>0</v>
      </c>
      <c r="AZ112" s="7">
        <f t="shared" si="77"/>
        <v>0</v>
      </c>
      <c r="BA112" s="11">
        <f t="shared" si="77"/>
        <v>0</v>
      </c>
      <c r="BB112" s="10">
        <f t="shared" si="77"/>
        <v>0</v>
      </c>
      <c r="BC112" s="11">
        <f t="shared" si="77"/>
        <v>0</v>
      </c>
      <c r="BD112" s="10">
        <f t="shared" si="77"/>
        <v>0</v>
      </c>
      <c r="BE112" s="11">
        <f t="shared" si="77"/>
        <v>0</v>
      </c>
      <c r="BF112" s="10">
        <f t="shared" si="77"/>
        <v>0</v>
      </c>
      <c r="BG112" s="7">
        <f t="shared" si="77"/>
        <v>0</v>
      </c>
      <c r="BH112" s="11">
        <f t="shared" si="77"/>
        <v>0</v>
      </c>
      <c r="BI112" s="10">
        <f t="shared" si="77"/>
        <v>0</v>
      </c>
      <c r="BJ112" s="11">
        <f t="shared" si="77"/>
        <v>0</v>
      </c>
      <c r="BK112" s="10">
        <f t="shared" si="77"/>
        <v>0</v>
      </c>
      <c r="BL112" s="11">
        <f t="shared" si="77"/>
        <v>0</v>
      </c>
      <c r="BM112" s="10">
        <f t="shared" si="77"/>
        <v>0</v>
      </c>
      <c r="BN112" s="11">
        <f t="shared" si="77"/>
        <v>0</v>
      </c>
      <c r="BO112" s="10">
        <f t="shared" si="77"/>
        <v>0</v>
      </c>
      <c r="BP112" s="7">
        <f t="shared" si="77"/>
        <v>0</v>
      </c>
      <c r="BQ112" s="7">
        <f t="shared" si="77"/>
        <v>0</v>
      </c>
      <c r="BR112" s="11">
        <f t="shared" ref="BR112:CH112" si="78">SUM(BR111:BR111)</f>
        <v>0</v>
      </c>
      <c r="BS112" s="10">
        <f t="shared" si="78"/>
        <v>0</v>
      </c>
      <c r="BT112" s="11">
        <f t="shared" si="78"/>
        <v>0</v>
      </c>
      <c r="BU112" s="10">
        <f t="shared" si="78"/>
        <v>0</v>
      </c>
      <c r="BV112" s="11">
        <f t="shared" si="78"/>
        <v>0</v>
      </c>
      <c r="BW112" s="10">
        <f t="shared" si="78"/>
        <v>0</v>
      </c>
      <c r="BX112" s="7">
        <f t="shared" si="78"/>
        <v>0</v>
      </c>
      <c r="BY112" s="11">
        <f t="shared" si="78"/>
        <v>0</v>
      </c>
      <c r="BZ112" s="10">
        <f t="shared" si="78"/>
        <v>0</v>
      </c>
      <c r="CA112" s="11">
        <f t="shared" si="78"/>
        <v>0</v>
      </c>
      <c r="CB112" s="10">
        <f t="shared" si="78"/>
        <v>0</v>
      </c>
      <c r="CC112" s="11">
        <f t="shared" si="78"/>
        <v>0</v>
      </c>
      <c r="CD112" s="10">
        <f t="shared" si="78"/>
        <v>0</v>
      </c>
      <c r="CE112" s="11">
        <f t="shared" si="78"/>
        <v>0</v>
      </c>
      <c r="CF112" s="10">
        <f t="shared" si="78"/>
        <v>0</v>
      </c>
      <c r="CG112" s="7">
        <f t="shared" si="78"/>
        <v>0</v>
      </c>
      <c r="CH112" s="7">
        <f t="shared" si="78"/>
        <v>0</v>
      </c>
    </row>
    <row r="113" spans="1:86" ht="20.100000000000001" customHeight="1" x14ac:dyDescent="0.25">
      <c r="A113" s="6"/>
      <c r="B113" s="6"/>
      <c r="C113" s="6"/>
      <c r="D113" s="6"/>
      <c r="E113" s="8" t="s">
        <v>228</v>
      </c>
      <c r="F113" s="6">
        <f>F28+F48+F68+F109+F112</f>
        <v>4</v>
      </c>
      <c r="G113" s="6">
        <f>G28+G48+G68+G109+G112</f>
        <v>90</v>
      </c>
      <c r="H113" s="6">
        <f t="shared" ref="H113:O113" si="79">H28+H48+H68+H112</f>
        <v>1449</v>
      </c>
      <c r="I113" s="6">
        <f t="shared" si="79"/>
        <v>751</v>
      </c>
      <c r="J113" s="6">
        <f t="shared" si="79"/>
        <v>288</v>
      </c>
      <c r="K113" s="6">
        <f t="shared" si="79"/>
        <v>45</v>
      </c>
      <c r="L113" s="6">
        <f t="shared" si="79"/>
        <v>355</v>
      </c>
      <c r="M113" s="6">
        <f t="shared" si="79"/>
        <v>10</v>
      </c>
      <c r="N113" s="6">
        <f t="shared" si="79"/>
        <v>0</v>
      </c>
      <c r="O113" s="6">
        <f t="shared" si="79"/>
        <v>0</v>
      </c>
      <c r="P113" s="7">
        <f>P28+P48+P68+P109+P112</f>
        <v>120</v>
      </c>
      <c r="Q113" s="7">
        <f>Q28+Q48+Q68+Q109+Q112</f>
        <v>52.400000000000006</v>
      </c>
      <c r="R113" s="7">
        <f>R28+R48+R68+R109+R112</f>
        <v>60.007000000000005</v>
      </c>
      <c r="S113" s="11">
        <f t="shared" ref="S113:X113" si="80">S28+S48+S68+S112</f>
        <v>174</v>
      </c>
      <c r="T113" s="10">
        <f t="shared" si="80"/>
        <v>0</v>
      </c>
      <c r="U113" s="11">
        <f t="shared" si="80"/>
        <v>15</v>
      </c>
      <c r="V113" s="10">
        <f t="shared" si="80"/>
        <v>0</v>
      </c>
      <c r="W113" s="11">
        <f t="shared" si="80"/>
        <v>0</v>
      </c>
      <c r="X113" s="10">
        <f t="shared" si="80"/>
        <v>0</v>
      </c>
      <c r="Y113" s="7">
        <f>Y28+Y48+Y68+Y109+Y112</f>
        <v>14.5</v>
      </c>
      <c r="Z113" s="11">
        <f t="shared" ref="Z113:AG113" si="81">Z28+Z48+Z68+Z112</f>
        <v>143</v>
      </c>
      <c r="AA113" s="10">
        <f t="shared" si="81"/>
        <v>0</v>
      </c>
      <c r="AB113" s="11">
        <f t="shared" si="81"/>
        <v>0</v>
      </c>
      <c r="AC113" s="10">
        <f t="shared" si="81"/>
        <v>0</v>
      </c>
      <c r="AD113" s="11">
        <f t="shared" si="81"/>
        <v>0</v>
      </c>
      <c r="AE113" s="10">
        <f t="shared" si="81"/>
        <v>0</v>
      </c>
      <c r="AF113" s="11">
        <f t="shared" si="81"/>
        <v>0</v>
      </c>
      <c r="AG113" s="10">
        <f t="shared" si="81"/>
        <v>0</v>
      </c>
      <c r="AH113" s="7">
        <f>AH28+AH48+AH68+AH109+AH112</f>
        <v>15.5</v>
      </c>
      <c r="AI113" s="7">
        <f>AI28+AI48+AI68+AI109+AI112</f>
        <v>30</v>
      </c>
      <c r="AJ113" s="11">
        <f t="shared" ref="AJ113:AO113" si="82">AJ28+AJ48+AJ68+AJ112</f>
        <v>252</v>
      </c>
      <c r="AK113" s="10">
        <f t="shared" si="82"/>
        <v>0</v>
      </c>
      <c r="AL113" s="11">
        <f t="shared" si="82"/>
        <v>65</v>
      </c>
      <c r="AM113" s="10">
        <f t="shared" si="82"/>
        <v>0</v>
      </c>
      <c r="AN113" s="11">
        <f t="shared" si="82"/>
        <v>0</v>
      </c>
      <c r="AO113" s="10">
        <f t="shared" si="82"/>
        <v>0</v>
      </c>
      <c r="AP113" s="7">
        <f>AP28+AP48+AP68+AP109+AP112</f>
        <v>18.3</v>
      </c>
      <c r="AQ113" s="11">
        <f t="shared" ref="AQ113:AX113" si="83">AQ28+AQ48+AQ68+AQ112</f>
        <v>110</v>
      </c>
      <c r="AR113" s="10">
        <f t="shared" si="83"/>
        <v>0</v>
      </c>
      <c r="AS113" s="11">
        <f t="shared" si="83"/>
        <v>10</v>
      </c>
      <c r="AT113" s="10">
        <f t="shared" si="83"/>
        <v>0</v>
      </c>
      <c r="AU113" s="11">
        <f t="shared" si="83"/>
        <v>0</v>
      </c>
      <c r="AV113" s="10">
        <f t="shared" si="83"/>
        <v>0</v>
      </c>
      <c r="AW113" s="11">
        <f t="shared" si="83"/>
        <v>0</v>
      </c>
      <c r="AX113" s="10">
        <f t="shared" si="83"/>
        <v>0</v>
      </c>
      <c r="AY113" s="7">
        <f>AY28+AY48+AY68+AY109+AY112</f>
        <v>11.7</v>
      </c>
      <c r="AZ113" s="7">
        <f>AZ28+AZ48+AZ68+AZ109+AZ112</f>
        <v>30</v>
      </c>
      <c r="BA113" s="11">
        <f t="shared" ref="BA113:BF113" si="84">BA28+BA48+BA68+BA112</f>
        <v>230</v>
      </c>
      <c r="BB113" s="10">
        <f t="shared" si="84"/>
        <v>0</v>
      </c>
      <c r="BC113" s="11">
        <f t="shared" si="84"/>
        <v>163</v>
      </c>
      <c r="BD113" s="10">
        <f t="shared" si="84"/>
        <v>0</v>
      </c>
      <c r="BE113" s="11">
        <f t="shared" si="84"/>
        <v>15</v>
      </c>
      <c r="BF113" s="10">
        <f t="shared" si="84"/>
        <v>0</v>
      </c>
      <c r="BG113" s="7">
        <f>BG28+BG48+BG68+BG109+BG112</f>
        <v>25.8</v>
      </c>
      <c r="BH113" s="11">
        <f t="shared" ref="BH113:BO113" si="85">BH28+BH48+BH68+BH112</f>
        <v>72</v>
      </c>
      <c r="BI113" s="10">
        <f t="shared" si="85"/>
        <v>0</v>
      </c>
      <c r="BJ113" s="11">
        <f t="shared" si="85"/>
        <v>0</v>
      </c>
      <c r="BK113" s="10">
        <f t="shared" si="85"/>
        <v>0</v>
      </c>
      <c r="BL113" s="11">
        <f t="shared" si="85"/>
        <v>0</v>
      </c>
      <c r="BM113" s="10">
        <f t="shared" si="85"/>
        <v>0</v>
      </c>
      <c r="BN113" s="11">
        <f t="shared" si="85"/>
        <v>0</v>
      </c>
      <c r="BO113" s="10">
        <f t="shared" si="85"/>
        <v>0</v>
      </c>
      <c r="BP113" s="7">
        <f>BP28+BP48+BP68+BP109+BP112</f>
        <v>4.2</v>
      </c>
      <c r="BQ113" s="7">
        <f>BQ28+BQ48+BQ68+BQ109+BQ112</f>
        <v>30</v>
      </c>
      <c r="BR113" s="11">
        <f t="shared" ref="BR113:BW113" si="86">BR28+BR48+BR68+BR112</f>
        <v>95</v>
      </c>
      <c r="BS113" s="10">
        <f t="shared" si="86"/>
        <v>0</v>
      </c>
      <c r="BT113" s="11">
        <f t="shared" si="86"/>
        <v>45</v>
      </c>
      <c r="BU113" s="10">
        <f t="shared" si="86"/>
        <v>0</v>
      </c>
      <c r="BV113" s="11">
        <f t="shared" si="86"/>
        <v>30</v>
      </c>
      <c r="BW113" s="10">
        <f t="shared" si="86"/>
        <v>0</v>
      </c>
      <c r="BX113" s="7">
        <f>BX28+BX48+BX68+BX109+BX112</f>
        <v>9</v>
      </c>
      <c r="BY113" s="11">
        <f t="shared" ref="BY113:CF113" si="87">BY28+BY48+BY68+BY112</f>
        <v>30</v>
      </c>
      <c r="BZ113" s="10">
        <f t="shared" si="87"/>
        <v>0</v>
      </c>
      <c r="CA113" s="11">
        <f t="shared" si="87"/>
        <v>0</v>
      </c>
      <c r="CB113" s="10">
        <f t="shared" si="87"/>
        <v>0</v>
      </c>
      <c r="CC113" s="11">
        <f t="shared" si="87"/>
        <v>0</v>
      </c>
      <c r="CD113" s="10">
        <f t="shared" si="87"/>
        <v>0</v>
      </c>
      <c r="CE113" s="11">
        <f t="shared" si="87"/>
        <v>0</v>
      </c>
      <c r="CF113" s="10">
        <f t="shared" si="87"/>
        <v>0</v>
      </c>
      <c r="CG113" s="7">
        <f>CG28+CG48+CG68+CG109+CG112</f>
        <v>21</v>
      </c>
      <c r="CH113" s="7">
        <f>CH28+CH48+CH68+CH109+CH112</f>
        <v>30</v>
      </c>
    </row>
    <row r="115" spans="1:86" x14ac:dyDescent="0.25">
      <c r="D115" s="3" t="s">
        <v>22</v>
      </c>
      <c r="E115" s="3" t="s">
        <v>229</v>
      </c>
    </row>
    <row r="116" spans="1:86" x14ac:dyDescent="0.25">
      <c r="D116" s="3" t="s">
        <v>26</v>
      </c>
      <c r="E116" s="3" t="s">
        <v>230</v>
      </c>
    </row>
    <row r="117" spans="1:86" x14ac:dyDescent="0.25">
      <c r="D117" s="12" t="s">
        <v>32</v>
      </c>
      <c r="E117" s="12"/>
    </row>
    <row r="118" spans="1:86" x14ac:dyDescent="0.25">
      <c r="D118" s="3" t="s">
        <v>34</v>
      </c>
      <c r="E118" s="3" t="s">
        <v>231</v>
      </c>
    </row>
    <row r="119" spans="1:86" x14ac:dyDescent="0.25">
      <c r="D119" s="3" t="s">
        <v>35</v>
      </c>
      <c r="E119" s="3" t="s">
        <v>232</v>
      </c>
    </row>
    <row r="120" spans="1:86" x14ac:dyDescent="0.25">
      <c r="D120" s="3" t="s">
        <v>36</v>
      </c>
      <c r="E120" s="3" t="s">
        <v>233</v>
      </c>
    </row>
    <row r="121" spans="1:86" x14ac:dyDescent="0.25">
      <c r="D121" s="12" t="s">
        <v>33</v>
      </c>
      <c r="E121" s="12"/>
      <c r="M121" s="9"/>
      <c r="U121" s="9"/>
      <c r="AC121" s="9"/>
    </row>
    <row r="122" spans="1:86" x14ac:dyDescent="0.25">
      <c r="D122" s="3" t="s">
        <v>37</v>
      </c>
      <c r="E122" s="3" t="s">
        <v>234</v>
      </c>
    </row>
    <row r="123" spans="1:86" x14ac:dyDescent="0.25">
      <c r="D123" s="3" t="s">
        <v>38</v>
      </c>
      <c r="E123" s="3" t="s">
        <v>235</v>
      </c>
    </row>
    <row r="124" spans="1:86" x14ac:dyDescent="0.25">
      <c r="D124" s="3" t="s">
        <v>39</v>
      </c>
      <c r="E124" s="3" t="s">
        <v>236</v>
      </c>
    </row>
    <row r="125" spans="1:86" x14ac:dyDescent="0.25">
      <c r="D125" s="3" t="s">
        <v>40</v>
      </c>
      <c r="E125" s="3" t="s">
        <v>237</v>
      </c>
    </row>
  </sheetData>
  <mergeCells count="104">
    <mergeCell ref="A107:CH107"/>
    <mergeCell ref="A110:CH110"/>
    <mergeCell ref="D117:E117"/>
    <mergeCell ref="D121:E121"/>
    <mergeCell ref="C99:C103"/>
    <mergeCell ref="A99:A103"/>
    <mergeCell ref="B99:B103"/>
    <mergeCell ref="C104:C106"/>
    <mergeCell ref="A104:A106"/>
    <mergeCell ref="B104:B106"/>
    <mergeCell ref="C92:C95"/>
    <mergeCell ref="A92:A95"/>
    <mergeCell ref="B92:B95"/>
    <mergeCell ref="C96:C98"/>
    <mergeCell ref="A96:A98"/>
    <mergeCell ref="B96:B98"/>
    <mergeCell ref="C84:C87"/>
    <mergeCell ref="A84:A87"/>
    <mergeCell ref="B84:B87"/>
    <mergeCell ref="C88:C91"/>
    <mergeCell ref="A88:A91"/>
    <mergeCell ref="B88:B91"/>
    <mergeCell ref="C72:C77"/>
    <mergeCell ref="A72:A77"/>
    <mergeCell ref="B72:B77"/>
    <mergeCell ref="C78:C83"/>
    <mergeCell ref="A78:A83"/>
    <mergeCell ref="B78:B83"/>
    <mergeCell ref="A29:CH29"/>
    <mergeCell ref="A49:CH49"/>
    <mergeCell ref="A69:CH69"/>
    <mergeCell ref="C70:C71"/>
    <mergeCell ref="A70:A71"/>
    <mergeCell ref="B70:B71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4:BG15"/>
    <mergeCell ref="AY14:AY15"/>
    <mergeCell ref="AZ14:AZ15"/>
    <mergeCell ref="BR13:CH13"/>
    <mergeCell ref="BR14:BW14"/>
    <mergeCell ref="BR15:BS15"/>
    <mergeCell ref="BT15:BU15"/>
    <mergeCell ref="BV15:BW15"/>
    <mergeCell ref="BX14:BX15"/>
    <mergeCell ref="BY14:CF14"/>
    <mergeCell ref="BY15:BZ15"/>
    <mergeCell ref="AJ14:AO14"/>
    <mergeCell ref="AJ15:AK15"/>
    <mergeCell ref="BH14:BO14"/>
    <mergeCell ref="BH15:BI15"/>
    <mergeCell ref="BJ15:BK15"/>
    <mergeCell ref="BL15:BM15"/>
    <mergeCell ref="BN15:BO15"/>
    <mergeCell ref="AS15:AT15"/>
    <mergeCell ref="AU15:AV15"/>
    <mergeCell ref="AW15:AX15"/>
    <mergeCell ref="Z15:AA15"/>
    <mergeCell ref="AB15:AC15"/>
    <mergeCell ref="BA12:CH12"/>
    <mergeCell ref="BA13:BQ13"/>
    <mergeCell ref="BA14:BF14"/>
    <mergeCell ref="BA15:BB15"/>
    <mergeCell ref="BC15:BD15"/>
    <mergeCell ref="AH14:AH15"/>
    <mergeCell ref="AI14:AI15"/>
    <mergeCell ref="AJ13:AZ13"/>
    <mergeCell ref="S13:AI13"/>
    <mergeCell ref="S14:X14"/>
    <mergeCell ref="AL15:AM15"/>
    <mergeCell ref="AN15:AO15"/>
    <mergeCell ref="AP14:AP15"/>
    <mergeCell ref="AQ14:AX14"/>
    <mergeCell ref="AQ15:AR15"/>
    <mergeCell ref="W15:X15"/>
    <mergeCell ref="Y14:Y15"/>
    <mergeCell ref="Z14:AG14"/>
    <mergeCell ref="G13:G15"/>
    <mergeCell ref="H12:O12"/>
    <mergeCell ref="AD15:AE15"/>
    <mergeCell ref="AF15:AG15"/>
    <mergeCell ref="I14:K14"/>
    <mergeCell ref="L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Ekologiczne i amatorskie użytko</vt:lpstr>
      <vt:lpstr>Hodowla zwierząt gospodarskich</vt:lpstr>
      <vt:lpstr>Pielęgnacja i podstawy rehabili</vt:lpstr>
      <vt:lpstr>Ekologiczne i amatorskie uż (2)</vt:lpstr>
      <vt:lpstr>Hodowla zwierząt gospodarsk (2)</vt:lpstr>
      <vt:lpstr>Pielęgnacja i podstawy reha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2021-06-01T18:32:48Z</dcterms:created>
  <dcterms:modified xsi:type="dcterms:W3CDTF">2021-06-01T18:32:48Z</dcterms:modified>
</cp:coreProperties>
</file>