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044D6992-F625-4CF0-8FC6-3716DA3788DC}" xr6:coauthVersionLast="45" xr6:coauthVersionMax="45" xr10:uidLastSave="{00000000-0000-0000-0000-000000000000}"/>
  <bookViews>
    <workbookView xWindow="-108" yWindow="-108" windowWidth="23256" windowHeight="12576" activeTab="2"/>
  </bookViews>
  <sheets>
    <sheet name="Hodowla i użytkowanie zwierząt" sheetId="1" r:id="rId1"/>
    <sheet name="Hodowla koni i jeździectwo" sheetId="2" r:id="rId2"/>
    <sheet name="Pielęgniarstwo zwierzą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P17" i="1"/>
  <c r="Q17" i="1"/>
  <c r="R17" i="1"/>
  <c r="X17" i="1"/>
  <c r="AF17" i="1"/>
  <c r="AU17" i="1"/>
  <c r="BJ17" i="1"/>
  <c r="BY17" i="1"/>
  <c r="CN17" i="1"/>
  <c r="DC17" i="1"/>
  <c r="DR17" i="1"/>
  <c r="EG17" i="1"/>
  <c r="H18" i="1"/>
  <c r="I18" i="1"/>
  <c r="J18" i="1"/>
  <c r="K18" i="1"/>
  <c r="L18" i="1"/>
  <c r="M18" i="1"/>
  <c r="N18" i="1"/>
  <c r="P18" i="1"/>
  <c r="AF18" i="1"/>
  <c r="AU18" i="1"/>
  <c r="F18" i="1"/>
  <c r="BJ18" i="1"/>
  <c r="BY18" i="1"/>
  <c r="CN18" i="1"/>
  <c r="DC18" i="1"/>
  <c r="DR18" i="1"/>
  <c r="DR27" i="1"/>
  <c r="EG18" i="1"/>
  <c r="EG27" i="1"/>
  <c r="I19" i="1"/>
  <c r="J19" i="1"/>
  <c r="H19" i="1"/>
  <c r="K19" i="1"/>
  <c r="L19" i="1"/>
  <c r="M19" i="1"/>
  <c r="M27" i="1"/>
  <c r="N19" i="1"/>
  <c r="P19" i="1"/>
  <c r="AF19" i="1"/>
  <c r="AU19" i="1"/>
  <c r="BJ19" i="1"/>
  <c r="F19" i="1"/>
  <c r="BY19" i="1"/>
  <c r="G19" i="1"/>
  <c r="CN19" i="1"/>
  <c r="DC19" i="1"/>
  <c r="DR19" i="1"/>
  <c r="EG19" i="1"/>
  <c r="I20" i="1"/>
  <c r="J20" i="1"/>
  <c r="K20" i="1"/>
  <c r="L20" i="1"/>
  <c r="M20" i="1"/>
  <c r="N20" i="1"/>
  <c r="P20" i="1"/>
  <c r="Q20" i="1"/>
  <c r="AF20" i="1"/>
  <c r="AU20" i="1"/>
  <c r="AV20" i="1"/>
  <c r="AV27" i="1"/>
  <c r="BB20" i="1"/>
  <c r="BJ20" i="1"/>
  <c r="BY20" i="1"/>
  <c r="CN20" i="1"/>
  <c r="DC20" i="1"/>
  <c r="DR20" i="1"/>
  <c r="EG20" i="1"/>
  <c r="I21" i="1"/>
  <c r="J21" i="1"/>
  <c r="K21" i="1"/>
  <c r="L21" i="1"/>
  <c r="H21" i="1"/>
  <c r="M21" i="1"/>
  <c r="N21" i="1"/>
  <c r="P21" i="1"/>
  <c r="AF21" i="1"/>
  <c r="G21" i="1"/>
  <c r="AU21" i="1"/>
  <c r="BJ21" i="1"/>
  <c r="F21" i="1"/>
  <c r="BY21" i="1"/>
  <c r="CN21" i="1"/>
  <c r="DC21" i="1"/>
  <c r="DR21" i="1"/>
  <c r="EG21" i="1"/>
  <c r="I22" i="1"/>
  <c r="J22" i="1"/>
  <c r="K22" i="1"/>
  <c r="L22" i="1"/>
  <c r="M22" i="1"/>
  <c r="N22" i="1"/>
  <c r="P22" i="1"/>
  <c r="AF22" i="1"/>
  <c r="AU22" i="1"/>
  <c r="BJ22" i="1"/>
  <c r="BY22" i="1"/>
  <c r="CN22" i="1"/>
  <c r="DC22" i="1"/>
  <c r="DR22" i="1"/>
  <c r="EG22" i="1"/>
  <c r="I23" i="1"/>
  <c r="J23" i="1"/>
  <c r="H23" i="1"/>
  <c r="K23" i="1"/>
  <c r="L23" i="1"/>
  <c r="M23" i="1"/>
  <c r="N23" i="1"/>
  <c r="P23" i="1"/>
  <c r="AF23" i="1"/>
  <c r="AU23" i="1"/>
  <c r="G23" i="1"/>
  <c r="BJ23" i="1"/>
  <c r="BY23" i="1"/>
  <c r="CN23" i="1"/>
  <c r="DC23" i="1"/>
  <c r="DR23" i="1"/>
  <c r="EG23" i="1"/>
  <c r="I24" i="1"/>
  <c r="J24" i="1"/>
  <c r="K24" i="1"/>
  <c r="K27" i="1"/>
  <c r="M24" i="1"/>
  <c r="N24" i="1"/>
  <c r="Q24" i="1"/>
  <c r="AF24" i="1"/>
  <c r="AU24" i="1"/>
  <c r="BC24" i="1"/>
  <c r="L24" i="1"/>
  <c r="BI24" i="1"/>
  <c r="BJ24" i="1"/>
  <c r="BR24" i="1"/>
  <c r="BR27" i="1"/>
  <c r="BX24" i="1"/>
  <c r="BY24" i="1"/>
  <c r="CG24" i="1"/>
  <c r="CG27" i="1"/>
  <c r="CM24" i="1"/>
  <c r="DC24" i="1"/>
  <c r="DR24" i="1"/>
  <c r="EG24" i="1"/>
  <c r="I25" i="1"/>
  <c r="K25" i="1"/>
  <c r="L25" i="1"/>
  <c r="M25" i="1"/>
  <c r="N25" i="1"/>
  <c r="P25" i="1"/>
  <c r="Q25" i="1"/>
  <c r="Q27" i="1"/>
  <c r="AF25" i="1"/>
  <c r="AU25" i="1"/>
  <c r="BJ25" i="1"/>
  <c r="BY25" i="1"/>
  <c r="CN25" i="1"/>
  <c r="CO25" i="1"/>
  <c r="CQ25" i="1"/>
  <c r="J25" i="1"/>
  <c r="CU25" i="1"/>
  <c r="DR25" i="1"/>
  <c r="EG25" i="1"/>
  <c r="I26" i="1"/>
  <c r="H26" i="1"/>
  <c r="J26" i="1"/>
  <c r="K26" i="1"/>
  <c r="L26" i="1"/>
  <c r="M26" i="1"/>
  <c r="N26" i="1"/>
  <c r="P26" i="1"/>
  <c r="AF26" i="1"/>
  <c r="G26" i="1"/>
  <c r="AU26" i="1"/>
  <c r="F26" i="1"/>
  <c r="BJ26" i="1"/>
  <c r="BY26" i="1"/>
  <c r="CN26" i="1"/>
  <c r="DC26" i="1"/>
  <c r="DR26" i="1"/>
  <c r="EG26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K27" i="1"/>
  <c r="BL27" i="1"/>
  <c r="BM27" i="1"/>
  <c r="BN27" i="1"/>
  <c r="BO27" i="1"/>
  <c r="BP27" i="1"/>
  <c r="BQ27" i="1"/>
  <c r="BS27" i="1"/>
  <c r="BT27" i="1"/>
  <c r="BU27" i="1"/>
  <c r="BV27" i="1"/>
  <c r="BW27" i="1"/>
  <c r="BX27" i="1"/>
  <c r="BZ27" i="1"/>
  <c r="CA27" i="1"/>
  <c r="CB27" i="1"/>
  <c r="CC27" i="1"/>
  <c r="CD27" i="1"/>
  <c r="CE27" i="1"/>
  <c r="CF27" i="1"/>
  <c r="CH27" i="1"/>
  <c r="CI27" i="1"/>
  <c r="CJ27" i="1"/>
  <c r="CK27" i="1"/>
  <c r="CL27" i="1"/>
  <c r="CO27" i="1"/>
  <c r="CP27" i="1"/>
  <c r="CQ27" i="1"/>
  <c r="CR27" i="1"/>
  <c r="CS27" i="1"/>
  <c r="CT27" i="1"/>
  <c r="CV27" i="1"/>
  <c r="CW27" i="1"/>
  <c r="CX27" i="1"/>
  <c r="CY27" i="1"/>
  <c r="CZ27" i="1"/>
  <c r="DA27" i="1"/>
  <c r="DB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I29" i="1"/>
  <c r="H29" i="1"/>
  <c r="J29" i="1"/>
  <c r="K29" i="1"/>
  <c r="K43" i="1"/>
  <c r="L29" i="1"/>
  <c r="M29" i="1"/>
  <c r="N29" i="1"/>
  <c r="P29" i="1"/>
  <c r="AF29" i="1"/>
  <c r="AU29" i="1"/>
  <c r="BJ29" i="1"/>
  <c r="BY29" i="1"/>
  <c r="CN29" i="1"/>
  <c r="DC29" i="1"/>
  <c r="DR29" i="1"/>
  <c r="EG29" i="1"/>
  <c r="H30" i="1"/>
  <c r="I30" i="1"/>
  <c r="J30" i="1"/>
  <c r="K30" i="1"/>
  <c r="L30" i="1"/>
  <c r="M30" i="1"/>
  <c r="N30" i="1"/>
  <c r="P30" i="1"/>
  <c r="AF30" i="1"/>
  <c r="AU30" i="1"/>
  <c r="F30" i="1"/>
  <c r="BJ30" i="1"/>
  <c r="BY30" i="1"/>
  <c r="G30" i="1"/>
  <c r="CN30" i="1"/>
  <c r="DC30" i="1"/>
  <c r="DR30" i="1"/>
  <c r="EG30" i="1"/>
  <c r="I31" i="1"/>
  <c r="J31" i="1"/>
  <c r="K31" i="1"/>
  <c r="L31" i="1"/>
  <c r="M31" i="1"/>
  <c r="M43" i="1"/>
  <c r="N31" i="1"/>
  <c r="P31" i="1"/>
  <c r="AF31" i="1"/>
  <c r="AU31" i="1"/>
  <c r="BJ31" i="1"/>
  <c r="BY31" i="1"/>
  <c r="CN31" i="1"/>
  <c r="CN43" i="1"/>
  <c r="DC31" i="1"/>
  <c r="DR31" i="1"/>
  <c r="EG31" i="1"/>
  <c r="I32" i="1"/>
  <c r="H32" i="1"/>
  <c r="J32" i="1"/>
  <c r="K32" i="1"/>
  <c r="L32" i="1"/>
  <c r="M32" i="1"/>
  <c r="N32" i="1"/>
  <c r="P32" i="1"/>
  <c r="AF32" i="1"/>
  <c r="AU32" i="1"/>
  <c r="BJ32" i="1"/>
  <c r="BY32" i="1"/>
  <c r="CN32" i="1"/>
  <c r="DC32" i="1"/>
  <c r="DR32" i="1"/>
  <c r="EG32" i="1"/>
  <c r="I33" i="1"/>
  <c r="H33" i="1"/>
  <c r="J33" i="1"/>
  <c r="K33" i="1"/>
  <c r="L33" i="1"/>
  <c r="M33" i="1"/>
  <c r="N33" i="1"/>
  <c r="P33" i="1"/>
  <c r="AF33" i="1"/>
  <c r="AU33" i="1"/>
  <c r="BJ33" i="1"/>
  <c r="F33" i="1"/>
  <c r="BY33" i="1"/>
  <c r="CN33" i="1"/>
  <c r="DC33" i="1"/>
  <c r="DR33" i="1"/>
  <c r="O33" i="1"/>
  <c r="EG33" i="1"/>
  <c r="I34" i="1"/>
  <c r="J34" i="1"/>
  <c r="K34" i="1"/>
  <c r="L34" i="1"/>
  <c r="M34" i="1"/>
  <c r="N34" i="1"/>
  <c r="P34" i="1"/>
  <c r="AF34" i="1"/>
  <c r="AU34" i="1"/>
  <c r="BJ34" i="1"/>
  <c r="BY34" i="1"/>
  <c r="BY43" i="1"/>
  <c r="CN34" i="1"/>
  <c r="DC34" i="1"/>
  <c r="DR34" i="1"/>
  <c r="EG34" i="1"/>
  <c r="I35" i="1"/>
  <c r="J35" i="1"/>
  <c r="K35" i="1"/>
  <c r="L35" i="1"/>
  <c r="M35" i="1"/>
  <c r="N35" i="1"/>
  <c r="P35" i="1"/>
  <c r="AF35" i="1"/>
  <c r="AU35" i="1"/>
  <c r="BJ35" i="1"/>
  <c r="BY35" i="1"/>
  <c r="CN35" i="1"/>
  <c r="DC35" i="1"/>
  <c r="DR35" i="1"/>
  <c r="EG35" i="1"/>
  <c r="F36" i="1"/>
  <c r="I36" i="1"/>
  <c r="J36" i="1"/>
  <c r="K36" i="1"/>
  <c r="L36" i="1"/>
  <c r="M36" i="1"/>
  <c r="N36" i="1"/>
  <c r="P36" i="1"/>
  <c r="AF36" i="1"/>
  <c r="G36" i="1"/>
  <c r="AU36" i="1"/>
  <c r="BJ36" i="1"/>
  <c r="BY36" i="1"/>
  <c r="CN36" i="1"/>
  <c r="DC36" i="1"/>
  <c r="DR36" i="1"/>
  <c r="EG36" i="1"/>
  <c r="I37" i="1"/>
  <c r="H37" i="1"/>
  <c r="J37" i="1"/>
  <c r="K37" i="1"/>
  <c r="L37" i="1"/>
  <c r="M37" i="1"/>
  <c r="N37" i="1"/>
  <c r="P37" i="1"/>
  <c r="AF37" i="1"/>
  <c r="F37" i="1"/>
  <c r="AU37" i="1"/>
  <c r="BJ37" i="1"/>
  <c r="BY37" i="1"/>
  <c r="CN37" i="1"/>
  <c r="DC37" i="1"/>
  <c r="DR37" i="1"/>
  <c r="EG37" i="1"/>
  <c r="H38" i="1"/>
  <c r="I38" i="1"/>
  <c r="J38" i="1"/>
  <c r="K38" i="1"/>
  <c r="L38" i="1"/>
  <c r="M38" i="1"/>
  <c r="N38" i="1"/>
  <c r="P38" i="1"/>
  <c r="AF38" i="1"/>
  <c r="AU38" i="1"/>
  <c r="F38" i="1"/>
  <c r="BJ38" i="1"/>
  <c r="BY38" i="1"/>
  <c r="G38" i="1"/>
  <c r="CN38" i="1"/>
  <c r="DC38" i="1"/>
  <c r="DR38" i="1"/>
  <c r="EG38" i="1"/>
  <c r="I39" i="1"/>
  <c r="H39" i="1"/>
  <c r="J39" i="1"/>
  <c r="K39" i="1"/>
  <c r="L39" i="1"/>
  <c r="M39" i="1"/>
  <c r="N39" i="1"/>
  <c r="P39" i="1"/>
  <c r="AF39" i="1"/>
  <c r="F39" i="1"/>
  <c r="AU39" i="1"/>
  <c r="BJ39" i="1"/>
  <c r="BY39" i="1"/>
  <c r="CN39" i="1"/>
  <c r="DC39" i="1"/>
  <c r="DR39" i="1"/>
  <c r="EG39" i="1"/>
  <c r="I40" i="1"/>
  <c r="H40" i="1"/>
  <c r="J40" i="1"/>
  <c r="K40" i="1"/>
  <c r="L40" i="1"/>
  <c r="M40" i="1"/>
  <c r="N40" i="1"/>
  <c r="P40" i="1"/>
  <c r="Q40" i="1"/>
  <c r="AF40" i="1"/>
  <c r="AG40" i="1"/>
  <c r="AI40" i="1"/>
  <c r="AI43" i="1"/>
  <c r="AM40" i="1"/>
  <c r="AU40" i="1"/>
  <c r="BJ40" i="1"/>
  <c r="BY40" i="1"/>
  <c r="CN40" i="1"/>
  <c r="DC40" i="1"/>
  <c r="DR40" i="1"/>
  <c r="EG40" i="1"/>
  <c r="K41" i="1"/>
  <c r="L41" i="1"/>
  <c r="M41" i="1"/>
  <c r="N41" i="1"/>
  <c r="P41" i="1"/>
  <c r="Q41" i="1"/>
  <c r="R41" i="1"/>
  <c r="F41" i="1"/>
  <c r="T41" i="1"/>
  <c r="X41" i="1"/>
  <c r="AF41" i="1"/>
  <c r="AU41" i="1"/>
  <c r="BJ41" i="1"/>
  <c r="O41" i="1"/>
  <c r="BY41" i="1"/>
  <c r="CN41" i="1"/>
  <c r="DC41" i="1"/>
  <c r="DR41" i="1"/>
  <c r="EG41" i="1"/>
  <c r="J42" i="1"/>
  <c r="K42" i="1"/>
  <c r="L42" i="1"/>
  <c r="M42" i="1"/>
  <c r="N42" i="1"/>
  <c r="P42" i="1"/>
  <c r="Q42" i="1"/>
  <c r="AF42" i="1"/>
  <c r="AU42" i="1"/>
  <c r="AV42" i="1"/>
  <c r="AX42" i="1"/>
  <c r="BB42" i="1"/>
  <c r="BB43" i="1"/>
  <c r="BY42" i="1"/>
  <c r="CN42" i="1"/>
  <c r="DC42" i="1"/>
  <c r="DR42" i="1"/>
  <c r="EG42" i="1"/>
  <c r="Q43" i="1"/>
  <c r="S43" i="1"/>
  <c r="U43" i="1"/>
  <c r="V43" i="1"/>
  <c r="W43" i="1"/>
  <c r="X43" i="1"/>
  <c r="Y43" i="1"/>
  <c r="Z43" i="1"/>
  <c r="AA43" i="1"/>
  <c r="AB43" i="1"/>
  <c r="AC43" i="1"/>
  <c r="AD43" i="1"/>
  <c r="AE43" i="1"/>
  <c r="AG43" i="1"/>
  <c r="AH43" i="1"/>
  <c r="AJ43" i="1"/>
  <c r="AK43" i="1"/>
  <c r="AK150" i="1"/>
  <c r="AL43" i="1"/>
  <c r="AM43" i="1"/>
  <c r="AN43" i="1"/>
  <c r="AO43" i="1"/>
  <c r="AP43" i="1"/>
  <c r="AQ43" i="1"/>
  <c r="AR43" i="1"/>
  <c r="AS43" i="1"/>
  <c r="AS150" i="1"/>
  <c r="AT43" i="1"/>
  <c r="AW43" i="1"/>
  <c r="AX43" i="1"/>
  <c r="AY43" i="1"/>
  <c r="AZ43" i="1"/>
  <c r="BA43" i="1"/>
  <c r="BC43" i="1"/>
  <c r="BD43" i="1"/>
  <c r="BE43" i="1"/>
  <c r="BF43" i="1"/>
  <c r="BG43" i="1"/>
  <c r="BH43" i="1"/>
  <c r="BI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I45" i="1"/>
  <c r="H45" i="1"/>
  <c r="J45" i="1"/>
  <c r="K45" i="1"/>
  <c r="L45" i="1"/>
  <c r="M45" i="1"/>
  <c r="N45" i="1"/>
  <c r="P45" i="1"/>
  <c r="AF45" i="1"/>
  <c r="AU45" i="1"/>
  <c r="BJ45" i="1"/>
  <c r="BY45" i="1"/>
  <c r="CN45" i="1"/>
  <c r="CN61" i="1"/>
  <c r="DC45" i="1"/>
  <c r="DR45" i="1"/>
  <c r="EG45" i="1"/>
  <c r="F46" i="1"/>
  <c r="I46" i="1"/>
  <c r="J46" i="1"/>
  <c r="K46" i="1"/>
  <c r="L46" i="1"/>
  <c r="L61" i="1"/>
  <c r="M46" i="1"/>
  <c r="N46" i="1"/>
  <c r="N61" i="1"/>
  <c r="P46" i="1"/>
  <c r="AF46" i="1"/>
  <c r="G46" i="1"/>
  <c r="AU46" i="1"/>
  <c r="BJ46" i="1"/>
  <c r="BY46" i="1"/>
  <c r="CN46" i="1"/>
  <c r="DC46" i="1"/>
  <c r="DR46" i="1"/>
  <c r="EG46" i="1"/>
  <c r="I47" i="1"/>
  <c r="H47" i="1"/>
  <c r="J47" i="1"/>
  <c r="K47" i="1"/>
  <c r="L47" i="1"/>
  <c r="M47" i="1"/>
  <c r="N47" i="1"/>
  <c r="P47" i="1"/>
  <c r="AF47" i="1"/>
  <c r="F47" i="1"/>
  <c r="AU47" i="1"/>
  <c r="BJ47" i="1"/>
  <c r="BY47" i="1"/>
  <c r="CN47" i="1"/>
  <c r="DC47" i="1"/>
  <c r="DR47" i="1"/>
  <c r="EG47" i="1"/>
  <c r="H48" i="1"/>
  <c r="I48" i="1"/>
  <c r="J48" i="1"/>
  <c r="K48" i="1"/>
  <c r="L48" i="1"/>
  <c r="M48" i="1"/>
  <c r="N48" i="1"/>
  <c r="P48" i="1"/>
  <c r="AF48" i="1"/>
  <c r="AU48" i="1"/>
  <c r="F48" i="1"/>
  <c r="BJ48" i="1"/>
  <c r="BY48" i="1"/>
  <c r="G48" i="1"/>
  <c r="CN48" i="1"/>
  <c r="DC48" i="1"/>
  <c r="DR48" i="1"/>
  <c r="EG48" i="1"/>
  <c r="I49" i="1"/>
  <c r="H49" i="1"/>
  <c r="J49" i="1"/>
  <c r="K49" i="1"/>
  <c r="L49" i="1"/>
  <c r="M49" i="1"/>
  <c r="N49" i="1"/>
  <c r="P49" i="1"/>
  <c r="AF49" i="1"/>
  <c r="F49" i="1"/>
  <c r="AU49" i="1"/>
  <c r="BJ49" i="1"/>
  <c r="BY49" i="1"/>
  <c r="CN49" i="1"/>
  <c r="DC49" i="1"/>
  <c r="DR49" i="1"/>
  <c r="EG49" i="1"/>
  <c r="I50" i="1"/>
  <c r="H50" i="1"/>
  <c r="J50" i="1"/>
  <c r="K50" i="1"/>
  <c r="L50" i="1"/>
  <c r="M50" i="1"/>
  <c r="N50" i="1"/>
  <c r="P50" i="1"/>
  <c r="AF50" i="1"/>
  <c r="AU50" i="1"/>
  <c r="F50" i="1"/>
  <c r="BJ50" i="1"/>
  <c r="BY50" i="1"/>
  <c r="CN50" i="1"/>
  <c r="DC50" i="1"/>
  <c r="DR50" i="1"/>
  <c r="EG50" i="1"/>
  <c r="I51" i="1"/>
  <c r="H51" i="1"/>
  <c r="J51" i="1"/>
  <c r="K51" i="1"/>
  <c r="L51" i="1"/>
  <c r="M51" i="1"/>
  <c r="N51" i="1"/>
  <c r="P51" i="1"/>
  <c r="AF51" i="1"/>
  <c r="AU51" i="1"/>
  <c r="BJ51" i="1"/>
  <c r="BY51" i="1"/>
  <c r="CN51" i="1"/>
  <c r="DC51" i="1"/>
  <c r="DR51" i="1"/>
  <c r="G51" i="1"/>
  <c r="EG51" i="1"/>
  <c r="I52" i="1"/>
  <c r="J52" i="1"/>
  <c r="K52" i="1"/>
  <c r="L52" i="1"/>
  <c r="H52" i="1"/>
  <c r="M52" i="1"/>
  <c r="N52" i="1"/>
  <c r="P52" i="1"/>
  <c r="AF52" i="1"/>
  <c r="AU52" i="1"/>
  <c r="G52" i="1"/>
  <c r="BJ52" i="1"/>
  <c r="BY52" i="1"/>
  <c r="BY61" i="1"/>
  <c r="CN52" i="1"/>
  <c r="DC52" i="1"/>
  <c r="DR52" i="1"/>
  <c r="EG52" i="1"/>
  <c r="I53" i="1"/>
  <c r="H53" i="1"/>
  <c r="J53" i="1"/>
  <c r="K53" i="1"/>
  <c r="L53" i="1"/>
  <c r="M53" i="1"/>
  <c r="N53" i="1"/>
  <c r="P53" i="1"/>
  <c r="AF53" i="1"/>
  <c r="AU53" i="1"/>
  <c r="BJ53" i="1"/>
  <c r="BY53" i="1"/>
  <c r="CN53" i="1"/>
  <c r="DC53" i="1"/>
  <c r="DR53" i="1"/>
  <c r="EG53" i="1"/>
  <c r="F54" i="1"/>
  <c r="I54" i="1"/>
  <c r="J54" i="1"/>
  <c r="H54" i="1"/>
  <c r="K54" i="1"/>
  <c r="L54" i="1"/>
  <c r="M54" i="1"/>
  <c r="N54" i="1"/>
  <c r="P54" i="1"/>
  <c r="AF54" i="1"/>
  <c r="G54" i="1"/>
  <c r="AU54" i="1"/>
  <c r="BJ54" i="1"/>
  <c r="BY54" i="1"/>
  <c r="CN54" i="1"/>
  <c r="DC54" i="1"/>
  <c r="DR54" i="1"/>
  <c r="EG54" i="1"/>
  <c r="I55" i="1"/>
  <c r="H55" i="1"/>
  <c r="J55" i="1"/>
  <c r="K55" i="1"/>
  <c r="L55" i="1"/>
  <c r="M55" i="1"/>
  <c r="N55" i="1"/>
  <c r="P55" i="1"/>
  <c r="AF55" i="1"/>
  <c r="AU55" i="1"/>
  <c r="BJ55" i="1"/>
  <c r="BY55" i="1"/>
  <c r="CN55" i="1"/>
  <c r="DC55" i="1"/>
  <c r="DR55" i="1"/>
  <c r="EG55" i="1"/>
  <c r="H56" i="1"/>
  <c r="I56" i="1"/>
  <c r="J56" i="1"/>
  <c r="K56" i="1"/>
  <c r="L56" i="1"/>
  <c r="M56" i="1"/>
  <c r="N56" i="1"/>
  <c r="P56" i="1"/>
  <c r="AF56" i="1"/>
  <c r="AU56" i="1"/>
  <c r="F56" i="1"/>
  <c r="BJ56" i="1"/>
  <c r="BY56" i="1"/>
  <c r="G56" i="1"/>
  <c r="CN56" i="1"/>
  <c r="DC56" i="1"/>
  <c r="DR56" i="1"/>
  <c r="EG56" i="1"/>
  <c r="I57" i="1"/>
  <c r="J57" i="1"/>
  <c r="K57" i="1"/>
  <c r="L57" i="1"/>
  <c r="M57" i="1"/>
  <c r="N57" i="1"/>
  <c r="P57" i="1"/>
  <c r="AF57" i="1"/>
  <c r="AU57" i="1"/>
  <c r="BJ57" i="1"/>
  <c r="BY57" i="1"/>
  <c r="CN57" i="1"/>
  <c r="DC57" i="1"/>
  <c r="DR57" i="1"/>
  <c r="EG57" i="1"/>
  <c r="J58" i="1"/>
  <c r="K58" i="1"/>
  <c r="L58" i="1"/>
  <c r="M58" i="1"/>
  <c r="N58" i="1"/>
  <c r="P58" i="1"/>
  <c r="Q58" i="1"/>
  <c r="R58" i="1"/>
  <c r="T58" i="1"/>
  <c r="X58" i="1"/>
  <c r="AF58" i="1"/>
  <c r="AU58" i="1"/>
  <c r="BJ58" i="1"/>
  <c r="BY58" i="1"/>
  <c r="CN58" i="1"/>
  <c r="DC58" i="1"/>
  <c r="DR58" i="1"/>
  <c r="EG58" i="1"/>
  <c r="I59" i="1"/>
  <c r="J59" i="1"/>
  <c r="K59" i="1"/>
  <c r="L59" i="1"/>
  <c r="M59" i="1"/>
  <c r="N59" i="1"/>
  <c r="P59" i="1"/>
  <c r="AF59" i="1"/>
  <c r="AU59" i="1"/>
  <c r="BJ59" i="1"/>
  <c r="BY59" i="1"/>
  <c r="CN59" i="1"/>
  <c r="DC59" i="1"/>
  <c r="DR59" i="1"/>
  <c r="EG59" i="1"/>
  <c r="K60" i="1"/>
  <c r="L60" i="1"/>
  <c r="M60" i="1"/>
  <c r="N60" i="1"/>
  <c r="P60" i="1"/>
  <c r="Q60" i="1"/>
  <c r="AF60" i="1"/>
  <c r="AG60" i="1"/>
  <c r="I60" i="1"/>
  <c r="H60" i="1"/>
  <c r="AI60" i="1"/>
  <c r="J60" i="1"/>
  <c r="AM60" i="1"/>
  <c r="AU60" i="1"/>
  <c r="BJ60" i="1"/>
  <c r="O60" i="1"/>
  <c r="BY60" i="1"/>
  <c r="CN60" i="1"/>
  <c r="DC60" i="1"/>
  <c r="DR60" i="1"/>
  <c r="EG60" i="1"/>
  <c r="Q61" i="1"/>
  <c r="S61" i="1"/>
  <c r="T61" i="1"/>
  <c r="U61" i="1"/>
  <c r="V61" i="1"/>
  <c r="W61" i="1"/>
  <c r="X61" i="1"/>
  <c r="Y61" i="1"/>
  <c r="Y150" i="1"/>
  <c r="Z61" i="1"/>
  <c r="AA61" i="1"/>
  <c r="AB61" i="1"/>
  <c r="AC61" i="1"/>
  <c r="AD61" i="1"/>
  <c r="AE61" i="1"/>
  <c r="AG61" i="1"/>
  <c r="AH61" i="1"/>
  <c r="AJ61" i="1"/>
  <c r="AK61" i="1"/>
  <c r="AL61" i="1"/>
  <c r="AM61" i="1"/>
  <c r="AN61" i="1"/>
  <c r="AO61" i="1"/>
  <c r="AP61" i="1"/>
  <c r="AQ61" i="1"/>
  <c r="AR61" i="1"/>
  <c r="AS61" i="1"/>
  <c r="AT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I63" i="1"/>
  <c r="J63" i="1"/>
  <c r="K63" i="1"/>
  <c r="L63" i="1"/>
  <c r="M63" i="1"/>
  <c r="N63" i="1"/>
  <c r="P63" i="1"/>
  <c r="AF63" i="1"/>
  <c r="F63" i="1"/>
  <c r="AU63" i="1"/>
  <c r="BJ63" i="1"/>
  <c r="BJ81" i="1"/>
  <c r="BY63" i="1"/>
  <c r="CN63" i="1"/>
  <c r="DC63" i="1"/>
  <c r="DR63" i="1"/>
  <c r="EG63" i="1"/>
  <c r="I64" i="1"/>
  <c r="H64" i="1"/>
  <c r="J64" i="1"/>
  <c r="K64" i="1"/>
  <c r="L64" i="1"/>
  <c r="M64" i="1"/>
  <c r="N64" i="1"/>
  <c r="P64" i="1"/>
  <c r="AF64" i="1"/>
  <c r="AU64" i="1"/>
  <c r="BJ64" i="1"/>
  <c r="BY64" i="1"/>
  <c r="CN64" i="1"/>
  <c r="DC64" i="1"/>
  <c r="DR64" i="1"/>
  <c r="EG64" i="1"/>
  <c r="I65" i="1"/>
  <c r="H65" i="1"/>
  <c r="J65" i="1"/>
  <c r="K65" i="1"/>
  <c r="L65" i="1"/>
  <c r="M65" i="1"/>
  <c r="N65" i="1"/>
  <c r="P65" i="1"/>
  <c r="AF65" i="1"/>
  <c r="AU65" i="1"/>
  <c r="BJ65" i="1"/>
  <c r="F65" i="1"/>
  <c r="BY65" i="1"/>
  <c r="CN65" i="1"/>
  <c r="DC65" i="1"/>
  <c r="DR65" i="1"/>
  <c r="G65" i="1"/>
  <c r="EG65" i="1"/>
  <c r="I66" i="1"/>
  <c r="J66" i="1"/>
  <c r="K66" i="1"/>
  <c r="L66" i="1"/>
  <c r="H66" i="1"/>
  <c r="M66" i="1"/>
  <c r="N66" i="1"/>
  <c r="P66" i="1"/>
  <c r="AF66" i="1"/>
  <c r="AU66" i="1"/>
  <c r="BJ66" i="1"/>
  <c r="BY66" i="1"/>
  <c r="CN66" i="1"/>
  <c r="DC66" i="1"/>
  <c r="DR66" i="1"/>
  <c r="EG66" i="1"/>
  <c r="I67" i="1"/>
  <c r="H67" i="1"/>
  <c r="J67" i="1"/>
  <c r="K67" i="1"/>
  <c r="L67" i="1"/>
  <c r="M67" i="1"/>
  <c r="N67" i="1"/>
  <c r="P67" i="1"/>
  <c r="AF67" i="1"/>
  <c r="AU67" i="1"/>
  <c r="BJ67" i="1"/>
  <c r="BY67" i="1"/>
  <c r="CN67" i="1"/>
  <c r="DC67" i="1"/>
  <c r="DR67" i="1"/>
  <c r="EG67" i="1"/>
  <c r="F68" i="1"/>
  <c r="I68" i="1"/>
  <c r="J68" i="1"/>
  <c r="H68" i="1"/>
  <c r="K68" i="1"/>
  <c r="L68" i="1"/>
  <c r="M68" i="1"/>
  <c r="N68" i="1"/>
  <c r="P68" i="1"/>
  <c r="AF68" i="1"/>
  <c r="AU68" i="1"/>
  <c r="BJ68" i="1"/>
  <c r="BY68" i="1"/>
  <c r="CN68" i="1"/>
  <c r="DC68" i="1"/>
  <c r="DC81" i="1"/>
  <c r="DR68" i="1"/>
  <c r="EG68" i="1"/>
  <c r="I69" i="1"/>
  <c r="J69" i="1"/>
  <c r="K69" i="1"/>
  <c r="L69" i="1"/>
  <c r="M69" i="1"/>
  <c r="N69" i="1"/>
  <c r="P69" i="1"/>
  <c r="AF69" i="1"/>
  <c r="AU69" i="1"/>
  <c r="BJ69" i="1"/>
  <c r="BY69" i="1"/>
  <c r="CN69" i="1"/>
  <c r="DC69" i="1"/>
  <c r="DR69" i="1"/>
  <c r="EG69" i="1"/>
  <c r="H70" i="1"/>
  <c r="I70" i="1"/>
  <c r="J70" i="1"/>
  <c r="K70" i="1"/>
  <c r="L70" i="1"/>
  <c r="M70" i="1"/>
  <c r="N70" i="1"/>
  <c r="P70" i="1"/>
  <c r="AF70" i="1"/>
  <c r="AU70" i="1"/>
  <c r="F70" i="1"/>
  <c r="BJ70" i="1"/>
  <c r="BY70" i="1"/>
  <c r="G70" i="1"/>
  <c r="CN70" i="1"/>
  <c r="DC70" i="1"/>
  <c r="DR70" i="1"/>
  <c r="EG70" i="1"/>
  <c r="I71" i="1"/>
  <c r="H71" i="1"/>
  <c r="J71" i="1"/>
  <c r="K71" i="1"/>
  <c r="L71" i="1"/>
  <c r="M71" i="1"/>
  <c r="N71" i="1"/>
  <c r="P71" i="1"/>
  <c r="AF71" i="1"/>
  <c r="AU71" i="1"/>
  <c r="BJ71" i="1"/>
  <c r="BY71" i="1"/>
  <c r="CN71" i="1"/>
  <c r="DC71" i="1"/>
  <c r="DR71" i="1"/>
  <c r="EG71" i="1"/>
  <c r="I72" i="1"/>
  <c r="H72" i="1"/>
  <c r="J72" i="1"/>
  <c r="K72" i="1"/>
  <c r="L72" i="1"/>
  <c r="M72" i="1"/>
  <c r="N72" i="1"/>
  <c r="P72" i="1"/>
  <c r="Q72" i="1"/>
  <c r="AF72" i="1"/>
  <c r="AU72" i="1"/>
  <c r="BJ72" i="1"/>
  <c r="BY72" i="1"/>
  <c r="CN72" i="1"/>
  <c r="CO72" i="1"/>
  <c r="CQ72" i="1"/>
  <c r="CU72" i="1"/>
  <c r="DC72" i="1"/>
  <c r="DR72" i="1"/>
  <c r="EG72" i="1"/>
  <c r="J73" i="1"/>
  <c r="K73" i="1"/>
  <c r="L73" i="1"/>
  <c r="M73" i="1"/>
  <c r="N73" i="1"/>
  <c r="P73" i="1"/>
  <c r="Q73" i="1"/>
  <c r="AF73" i="1"/>
  <c r="F73" i="1"/>
  <c r="AU73" i="1"/>
  <c r="BJ73" i="1"/>
  <c r="BY73" i="1"/>
  <c r="CN73" i="1"/>
  <c r="CO73" i="1"/>
  <c r="CO81" i="1"/>
  <c r="CQ73" i="1"/>
  <c r="CU73" i="1"/>
  <c r="DC73" i="1"/>
  <c r="DR73" i="1"/>
  <c r="EG73" i="1"/>
  <c r="K74" i="1"/>
  <c r="L74" i="1"/>
  <c r="M74" i="1"/>
  <c r="N74" i="1"/>
  <c r="P74" i="1"/>
  <c r="Q74" i="1"/>
  <c r="AF74" i="1"/>
  <c r="G74" i="1"/>
  <c r="AU74" i="1"/>
  <c r="F74" i="1"/>
  <c r="BJ74" i="1"/>
  <c r="BY74" i="1"/>
  <c r="CN74" i="1"/>
  <c r="CO74" i="1"/>
  <c r="I74" i="1"/>
  <c r="CQ74" i="1"/>
  <c r="J74" i="1"/>
  <c r="CU74" i="1"/>
  <c r="DC74" i="1"/>
  <c r="DR74" i="1"/>
  <c r="EG74" i="1"/>
  <c r="I75" i="1"/>
  <c r="H75" i="1"/>
  <c r="K75" i="1"/>
  <c r="L75" i="1"/>
  <c r="M75" i="1"/>
  <c r="N75" i="1"/>
  <c r="P75" i="1"/>
  <c r="Q75" i="1"/>
  <c r="AF75" i="1"/>
  <c r="AU75" i="1"/>
  <c r="F75" i="1"/>
  <c r="BJ75" i="1"/>
  <c r="BY75" i="1"/>
  <c r="BZ75" i="1"/>
  <c r="CB75" i="1"/>
  <c r="J75" i="1"/>
  <c r="CF75" i="1"/>
  <c r="CN75" i="1"/>
  <c r="DC75" i="1"/>
  <c r="DR75" i="1"/>
  <c r="EG75" i="1"/>
  <c r="J76" i="1"/>
  <c r="K76" i="1"/>
  <c r="L76" i="1"/>
  <c r="M76" i="1"/>
  <c r="N76" i="1"/>
  <c r="P76" i="1"/>
  <c r="Q76" i="1"/>
  <c r="AF76" i="1"/>
  <c r="AU76" i="1"/>
  <c r="BJ76" i="1"/>
  <c r="BY76" i="1"/>
  <c r="CN76" i="1"/>
  <c r="F76" i="1"/>
  <c r="DC76" i="1"/>
  <c r="DD76" i="1"/>
  <c r="DD81" i="1"/>
  <c r="DF76" i="1"/>
  <c r="DJ76" i="1"/>
  <c r="DR76" i="1"/>
  <c r="EG76" i="1"/>
  <c r="I77" i="1"/>
  <c r="K77" i="1"/>
  <c r="L77" i="1"/>
  <c r="M77" i="1"/>
  <c r="N77" i="1"/>
  <c r="P77" i="1"/>
  <c r="Q77" i="1"/>
  <c r="AF77" i="1"/>
  <c r="AU77" i="1"/>
  <c r="F77" i="1"/>
  <c r="BJ77" i="1"/>
  <c r="BY77" i="1"/>
  <c r="CN77" i="1"/>
  <c r="DC77" i="1"/>
  <c r="O77" i="1"/>
  <c r="DD77" i="1"/>
  <c r="DF77" i="1"/>
  <c r="J77" i="1"/>
  <c r="DJ77" i="1"/>
  <c r="DR77" i="1"/>
  <c r="EG77" i="1"/>
  <c r="H78" i="1"/>
  <c r="J78" i="1"/>
  <c r="K78" i="1"/>
  <c r="L78" i="1"/>
  <c r="M78" i="1"/>
  <c r="N78" i="1"/>
  <c r="P78" i="1"/>
  <c r="Q78" i="1"/>
  <c r="AF78" i="1"/>
  <c r="AU78" i="1"/>
  <c r="AV78" i="1"/>
  <c r="I78" i="1"/>
  <c r="AX78" i="1"/>
  <c r="BB78" i="1"/>
  <c r="BB81" i="1"/>
  <c r="BJ78" i="1"/>
  <c r="BY78" i="1"/>
  <c r="CN78" i="1"/>
  <c r="DC78" i="1"/>
  <c r="DR78" i="1"/>
  <c r="EG78" i="1"/>
  <c r="I79" i="1"/>
  <c r="H79" i="1"/>
  <c r="J79" i="1"/>
  <c r="K79" i="1"/>
  <c r="L79" i="1"/>
  <c r="M79" i="1"/>
  <c r="N79" i="1"/>
  <c r="P79" i="1"/>
  <c r="Q79" i="1"/>
  <c r="AF79" i="1"/>
  <c r="AU79" i="1"/>
  <c r="G79" i="1"/>
  <c r="BJ79" i="1"/>
  <c r="BK79" i="1"/>
  <c r="BM79" i="1"/>
  <c r="BQ79" i="1"/>
  <c r="BY79" i="1"/>
  <c r="CN79" i="1"/>
  <c r="DC79" i="1"/>
  <c r="DR79" i="1"/>
  <c r="EG79" i="1"/>
  <c r="J80" i="1"/>
  <c r="K80" i="1"/>
  <c r="L80" i="1"/>
  <c r="M80" i="1"/>
  <c r="N80" i="1"/>
  <c r="P80" i="1"/>
  <c r="Q80" i="1"/>
  <c r="AF80" i="1"/>
  <c r="AU80" i="1"/>
  <c r="BJ80" i="1"/>
  <c r="BY80" i="1"/>
  <c r="BZ80" i="1"/>
  <c r="BZ81" i="1"/>
  <c r="CB80" i="1"/>
  <c r="CF80" i="1"/>
  <c r="CF81" i="1"/>
  <c r="CN80" i="1"/>
  <c r="DC80" i="1"/>
  <c r="DR80" i="1"/>
  <c r="EG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W81" i="1"/>
  <c r="AX81" i="1"/>
  <c r="AY81" i="1"/>
  <c r="AZ81" i="1"/>
  <c r="BA81" i="1"/>
  <c r="BC81" i="1"/>
  <c r="BD81" i="1"/>
  <c r="BE81" i="1"/>
  <c r="BF81" i="1"/>
  <c r="BG81" i="1"/>
  <c r="BH81" i="1"/>
  <c r="BI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CA81" i="1"/>
  <c r="CC81" i="1"/>
  <c r="CD81" i="1"/>
  <c r="CE81" i="1"/>
  <c r="CG81" i="1"/>
  <c r="CH81" i="1"/>
  <c r="CI81" i="1"/>
  <c r="CJ81" i="1"/>
  <c r="CK81" i="1"/>
  <c r="CL81" i="1"/>
  <c r="CM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E81" i="1"/>
  <c r="DG81" i="1"/>
  <c r="DH81" i="1"/>
  <c r="DI81" i="1"/>
  <c r="DJ81" i="1"/>
  <c r="DK81" i="1"/>
  <c r="DL81" i="1"/>
  <c r="DM81" i="1"/>
  <c r="DN81" i="1"/>
  <c r="DO81" i="1"/>
  <c r="DP81" i="1"/>
  <c r="DQ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G83" i="1"/>
  <c r="I83" i="1"/>
  <c r="H83" i="1"/>
  <c r="J83" i="1"/>
  <c r="K83" i="1"/>
  <c r="L83" i="1"/>
  <c r="M83" i="1"/>
  <c r="N83" i="1"/>
  <c r="P83" i="1"/>
  <c r="AF83" i="1"/>
  <c r="AU83" i="1"/>
  <c r="BJ83" i="1"/>
  <c r="BY83" i="1"/>
  <c r="CN83" i="1"/>
  <c r="DC83" i="1"/>
  <c r="DR83" i="1"/>
  <c r="O83" i="1"/>
  <c r="EG83" i="1"/>
  <c r="I84" i="1"/>
  <c r="J84" i="1"/>
  <c r="K84" i="1"/>
  <c r="L84" i="1"/>
  <c r="M84" i="1"/>
  <c r="N84" i="1"/>
  <c r="P84" i="1"/>
  <c r="AF84" i="1"/>
  <c r="G84" i="1"/>
  <c r="AU84" i="1"/>
  <c r="BJ84" i="1"/>
  <c r="F84" i="1"/>
  <c r="BY84" i="1"/>
  <c r="CN84" i="1"/>
  <c r="DC84" i="1"/>
  <c r="DR84" i="1"/>
  <c r="EG84" i="1"/>
  <c r="I85" i="1"/>
  <c r="H85" i="1"/>
  <c r="J85" i="1"/>
  <c r="K85" i="1"/>
  <c r="L85" i="1"/>
  <c r="M85" i="1"/>
  <c r="N85" i="1"/>
  <c r="P85" i="1"/>
  <c r="AF85" i="1"/>
  <c r="AU85" i="1"/>
  <c r="BJ85" i="1"/>
  <c r="BY85" i="1"/>
  <c r="CN85" i="1"/>
  <c r="DC85" i="1"/>
  <c r="DR85" i="1"/>
  <c r="EG85" i="1"/>
  <c r="I86" i="1"/>
  <c r="J86" i="1"/>
  <c r="H86" i="1"/>
  <c r="K86" i="1"/>
  <c r="L86" i="1"/>
  <c r="M86" i="1"/>
  <c r="N86" i="1"/>
  <c r="P86" i="1"/>
  <c r="AF86" i="1"/>
  <c r="AU86" i="1"/>
  <c r="BJ86" i="1"/>
  <c r="BY86" i="1"/>
  <c r="CN86" i="1"/>
  <c r="DC86" i="1"/>
  <c r="F86" i="1"/>
  <c r="DR86" i="1"/>
  <c r="EG86" i="1"/>
  <c r="I87" i="1"/>
  <c r="H87" i="1"/>
  <c r="J87" i="1"/>
  <c r="K87" i="1"/>
  <c r="L87" i="1"/>
  <c r="M87" i="1"/>
  <c r="N87" i="1"/>
  <c r="P87" i="1"/>
  <c r="AF87" i="1"/>
  <c r="AU87" i="1"/>
  <c r="BJ87" i="1"/>
  <c r="BY87" i="1"/>
  <c r="CN87" i="1"/>
  <c r="DC87" i="1"/>
  <c r="DR87" i="1"/>
  <c r="EG87" i="1"/>
  <c r="H88" i="1"/>
  <c r="I88" i="1"/>
  <c r="J88" i="1"/>
  <c r="K88" i="1"/>
  <c r="L88" i="1"/>
  <c r="M88" i="1"/>
  <c r="N88" i="1"/>
  <c r="P88" i="1"/>
  <c r="AF88" i="1"/>
  <c r="AU88" i="1"/>
  <c r="BJ88" i="1"/>
  <c r="BY88" i="1"/>
  <c r="CN88" i="1"/>
  <c r="DC88" i="1"/>
  <c r="DR88" i="1"/>
  <c r="EG88" i="1"/>
  <c r="I89" i="1"/>
  <c r="H89" i="1"/>
  <c r="J89" i="1"/>
  <c r="K89" i="1"/>
  <c r="L89" i="1"/>
  <c r="M89" i="1"/>
  <c r="N89" i="1"/>
  <c r="P89" i="1"/>
  <c r="AF89" i="1"/>
  <c r="AU89" i="1"/>
  <c r="BJ89" i="1"/>
  <c r="BY89" i="1"/>
  <c r="CN89" i="1"/>
  <c r="DC89" i="1"/>
  <c r="DR89" i="1"/>
  <c r="EG89" i="1"/>
  <c r="I90" i="1"/>
  <c r="J90" i="1"/>
  <c r="K90" i="1"/>
  <c r="L90" i="1"/>
  <c r="M90" i="1"/>
  <c r="N90" i="1"/>
  <c r="P90" i="1"/>
  <c r="AF90" i="1"/>
  <c r="AU90" i="1"/>
  <c r="BJ90" i="1"/>
  <c r="BY90" i="1"/>
  <c r="CN90" i="1"/>
  <c r="DC90" i="1"/>
  <c r="DR90" i="1"/>
  <c r="EG90" i="1"/>
  <c r="I91" i="1"/>
  <c r="H91" i="1"/>
  <c r="J91" i="1"/>
  <c r="K91" i="1"/>
  <c r="L91" i="1"/>
  <c r="M91" i="1"/>
  <c r="N91" i="1"/>
  <c r="P91" i="1"/>
  <c r="AF91" i="1"/>
  <c r="AU91" i="1"/>
  <c r="BJ91" i="1"/>
  <c r="BY91" i="1"/>
  <c r="CN91" i="1"/>
  <c r="DC91" i="1"/>
  <c r="DR91" i="1"/>
  <c r="O91" i="1"/>
  <c r="EG91" i="1"/>
  <c r="H92" i="1"/>
  <c r="I92" i="1"/>
  <c r="J92" i="1"/>
  <c r="K92" i="1"/>
  <c r="L92" i="1"/>
  <c r="M92" i="1"/>
  <c r="N92" i="1"/>
  <c r="P92" i="1"/>
  <c r="AF92" i="1"/>
  <c r="G92" i="1"/>
  <c r="AU92" i="1"/>
  <c r="BJ92" i="1"/>
  <c r="F92" i="1"/>
  <c r="BY92" i="1"/>
  <c r="CN92" i="1"/>
  <c r="DC92" i="1"/>
  <c r="DR92" i="1"/>
  <c r="EG92" i="1"/>
  <c r="H93" i="1"/>
  <c r="I93" i="1"/>
  <c r="J93" i="1"/>
  <c r="K93" i="1"/>
  <c r="L93" i="1"/>
  <c r="M93" i="1"/>
  <c r="N93" i="1"/>
  <c r="P93" i="1"/>
  <c r="AF93" i="1"/>
  <c r="AU93" i="1"/>
  <c r="BJ93" i="1"/>
  <c r="BY93" i="1"/>
  <c r="CN93" i="1"/>
  <c r="DC93" i="1"/>
  <c r="DR93" i="1"/>
  <c r="EG93" i="1"/>
  <c r="F94" i="1"/>
  <c r="I94" i="1"/>
  <c r="J94" i="1"/>
  <c r="K94" i="1"/>
  <c r="L94" i="1"/>
  <c r="M94" i="1"/>
  <c r="N94" i="1"/>
  <c r="P94" i="1"/>
  <c r="AF94" i="1"/>
  <c r="AU94" i="1"/>
  <c r="BJ94" i="1"/>
  <c r="BY94" i="1"/>
  <c r="CN94" i="1"/>
  <c r="DC94" i="1"/>
  <c r="DR94" i="1"/>
  <c r="EG94" i="1"/>
  <c r="G95" i="1"/>
  <c r="I95" i="1"/>
  <c r="J95" i="1"/>
  <c r="K95" i="1"/>
  <c r="L95" i="1"/>
  <c r="M95" i="1"/>
  <c r="N95" i="1"/>
  <c r="P95" i="1"/>
  <c r="AF95" i="1"/>
  <c r="AU95" i="1"/>
  <c r="O95" i="1"/>
  <c r="BJ95" i="1"/>
  <c r="BY95" i="1"/>
  <c r="CN95" i="1"/>
  <c r="DC95" i="1"/>
  <c r="DR95" i="1"/>
  <c r="EG95" i="1"/>
  <c r="I96" i="1"/>
  <c r="J96" i="1"/>
  <c r="K96" i="1"/>
  <c r="L96" i="1"/>
  <c r="H96" i="1"/>
  <c r="M96" i="1"/>
  <c r="N96" i="1"/>
  <c r="P96" i="1"/>
  <c r="AF96" i="1"/>
  <c r="AU96" i="1"/>
  <c r="BJ96" i="1"/>
  <c r="BY96" i="1"/>
  <c r="CN96" i="1"/>
  <c r="DC96" i="1"/>
  <c r="DR96" i="1"/>
  <c r="EG96" i="1"/>
  <c r="I97" i="1"/>
  <c r="J97" i="1"/>
  <c r="K97" i="1"/>
  <c r="L97" i="1"/>
  <c r="M97" i="1"/>
  <c r="N97" i="1"/>
  <c r="P97" i="1"/>
  <c r="AF97" i="1"/>
  <c r="AU97" i="1"/>
  <c r="BJ97" i="1"/>
  <c r="BY97" i="1"/>
  <c r="CN97" i="1"/>
  <c r="DC97" i="1"/>
  <c r="DR97" i="1"/>
  <c r="EG97" i="1"/>
  <c r="I98" i="1"/>
  <c r="J98" i="1"/>
  <c r="K98" i="1"/>
  <c r="L98" i="1"/>
  <c r="M98" i="1"/>
  <c r="N98" i="1"/>
  <c r="P98" i="1"/>
  <c r="AF98" i="1"/>
  <c r="AU98" i="1"/>
  <c r="BJ98" i="1"/>
  <c r="BY98" i="1"/>
  <c r="CN98" i="1"/>
  <c r="DC98" i="1"/>
  <c r="DR98" i="1"/>
  <c r="EG98" i="1"/>
  <c r="I99" i="1"/>
  <c r="J99" i="1"/>
  <c r="K99" i="1"/>
  <c r="L99" i="1"/>
  <c r="M99" i="1"/>
  <c r="N99" i="1"/>
  <c r="P99" i="1"/>
  <c r="AF99" i="1"/>
  <c r="AU99" i="1"/>
  <c r="BJ99" i="1"/>
  <c r="BY99" i="1"/>
  <c r="CN99" i="1"/>
  <c r="DC99" i="1"/>
  <c r="DR99" i="1"/>
  <c r="EG99" i="1"/>
  <c r="I100" i="1"/>
  <c r="J100" i="1"/>
  <c r="K100" i="1"/>
  <c r="L100" i="1"/>
  <c r="H100" i="1"/>
  <c r="M100" i="1"/>
  <c r="N100" i="1"/>
  <c r="P100" i="1"/>
  <c r="AF100" i="1"/>
  <c r="AU100" i="1"/>
  <c r="BJ100" i="1"/>
  <c r="F100" i="1"/>
  <c r="BY100" i="1"/>
  <c r="CN100" i="1"/>
  <c r="DC100" i="1"/>
  <c r="DR100" i="1"/>
  <c r="EG100" i="1"/>
  <c r="H101" i="1"/>
  <c r="I101" i="1"/>
  <c r="J101" i="1"/>
  <c r="K101" i="1"/>
  <c r="L101" i="1"/>
  <c r="M101" i="1"/>
  <c r="N101" i="1"/>
  <c r="P101" i="1"/>
  <c r="AF101" i="1"/>
  <c r="AU101" i="1"/>
  <c r="BJ101" i="1"/>
  <c r="BY101" i="1"/>
  <c r="CN101" i="1"/>
  <c r="DC101" i="1"/>
  <c r="DR101" i="1"/>
  <c r="EG101" i="1"/>
  <c r="I102" i="1"/>
  <c r="J102" i="1"/>
  <c r="H102" i="1"/>
  <c r="K102" i="1"/>
  <c r="L102" i="1"/>
  <c r="M102" i="1"/>
  <c r="N102" i="1"/>
  <c r="P102" i="1"/>
  <c r="AF102" i="1"/>
  <c r="AU102" i="1"/>
  <c r="BJ102" i="1"/>
  <c r="BY102" i="1"/>
  <c r="CN102" i="1"/>
  <c r="DC102" i="1"/>
  <c r="DR102" i="1"/>
  <c r="EG102" i="1"/>
  <c r="I103" i="1"/>
  <c r="H103" i="1"/>
  <c r="J103" i="1"/>
  <c r="K103" i="1"/>
  <c r="L103" i="1"/>
  <c r="M103" i="1"/>
  <c r="N103" i="1"/>
  <c r="P103" i="1"/>
  <c r="AF103" i="1"/>
  <c r="F103" i="1"/>
  <c r="AU103" i="1"/>
  <c r="G103" i="1"/>
  <c r="BJ103" i="1"/>
  <c r="O103" i="1"/>
  <c r="BY103" i="1"/>
  <c r="CN103" i="1"/>
  <c r="DC103" i="1"/>
  <c r="DR103" i="1"/>
  <c r="EG103" i="1"/>
  <c r="G104" i="1"/>
  <c r="I104" i="1"/>
  <c r="J104" i="1"/>
  <c r="H104" i="1"/>
  <c r="K104" i="1"/>
  <c r="L104" i="1"/>
  <c r="M104" i="1"/>
  <c r="N104" i="1"/>
  <c r="P104" i="1"/>
  <c r="AF104" i="1"/>
  <c r="AU104" i="1"/>
  <c r="BJ104" i="1"/>
  <c r="BY104" i="1"/>
  <c r="CN104" i="1"/>
  <c r="DC104" i="1"/>
  <c r="DR104" i="1"/>
  <c r="O104" i="1"/>
  <c r="EG104" i="1"/>
  <c r="G105" i="1"/>
  <c r="I105" i="1"/>
  <c r="J105" i="1"/>
  <c r="K105" i="1"/>
  <c r="L105" i="1"/>
  <c r="M105" i="1"/>
  <c r="N105" i="1"/>
  <c r="P105" i="1"/>
  <c r="AF105" i="1"/>
  <c r="AU105" i="1"/>
  <c r="BJ105" i="1"/>
  <c r="BY105" i="1"/>
  <c r="CN105" i="1"/>
  <c r="DC105" i="1"/>
  <c r="DR105" i="1"/>
  <c r="EG105" i="1"/>
  <c r="I106" i="1"/>
  <c r="H106" i="1"/>
  <c r="J106" i="1"/>
  <c r="K106" i="1"/>
  <c r="L106" i="1"/>
  <c r="M106" i="1"/>
  <c r="N106" i="1"/>
  <c r="P106" i="1"/>
  <c r="AF106" i="1"/>
  <c r="AU106" i="1"/>
  <c r="BJ106" i="1"/>
  <c r="BY106" i="1"/>
  <c r="CN106" i="1"/>
  <c r="DC106" i="1"/>
  <c r="DR106" i="1"/>
  <c r="EG106" i="1"/>
  <c r="I107" i="1"/>
  <c r="J107" i="1"/>
  <c r="K107" i="1"/>
  <c r="L107" i="1"/>
  <c r="M107" i="1"/>
  <c r="N107" i="1"/>
  <c r="P107" i="1"/>
  <c r="AF107" i="1"/>
  <c r="AU107" i="1"/>
  <c r="BJ107" i="1"/>
  <c r="BY107" i="1"/>
  <c r="CN107" i="1"/>
  <c r="DC107" i="1"/>
  <c r="F107" i="1"/>
  <c r="DR107" i="1"/>
  <c r="EG107" i="1"/>
  <c r="I108" i="1"/>
  <c r="J108" i="1"/>
  <c r="K108" i="1"/>
  <c r="L108" i="1"/>
  <c r="H108" i="1"/>
  <c r="M108" i="1"/>
  <c r="N108" i="1"/>
  <c r="P108" i="1"/>
  <c r="AF108" i="1"/>
  <c r="AU108" i="1"/>
  <c r="BJ108" i="1"/>
  <c r="F108" i="1"/>
  <c r="BY108" i="1"/>
  <c r="CN108" i="1"/>
  <c r="DC108" i="1"/>
  <c r="DR108" i="1"/>
  <c r="EG108" i="1"/>
  <c r="H109" i="1"/>
  <c r="I109" i="1"/>
  <c r="J109" i="1"/>
  <c r="K109" i="1"/>
  <c r="L109" i="1"/>
  <c r="M109" i="1"/>
  <c r="N109" i="1"/>
  <c r="P109" i="1"/>
  <c r="AF109" i="1"/>
  <c r="AU109" i="1"/>
  <c r="BJ109" i="1"/>
  <c r="BY109" i="1"/>
  <c r="CN109" i="1"/>
  <c r="DC109" i="1"/>
  <c r="DR109" i="1"/>
  <c r="EG109" i="1"/>
  <c r="I110" i="1"/>
  <c r="J110" i="1"/>
  <c r="H110" i="1"/>
  <c r="K110" i="1"/>
  <c r="L110" i="1"/>
  <c r="M110" i="1"/>
  <c r="N110" i="1"/>
  <c r="P110" i="1"/>
  <c r="AF110" i="1"/>
  <c r="AU110" i="1"/>
  <c r="BJ110" i="1"/>
  <c r="BY110" i="1"/>
  <c r="CN110" i="1"/>
  <c r="DC110" i="1"/>
  <c r="DR110" i="1"/>
  <c r="EG110" i="1"/>
  <c r="I111" i="1"/>
  <c r="H111" i="1"/>
  <c r="J111" i="1"/>
  <c r="K111" i="1"/>
  <c r="L111" i="1"/>
  <c r="M111" i="1"/>
  <c r="N111" i="1"/>
  <c r="P111" i="1"/>
  <c r="AF111" i="1"/>
  <c r="F111" i="1"/>
  <c r="AU111" i="1"/>
  <c r="G111" i="1"/>
  <c r="BJ111" i="1"/>
  <c r="O111" i="1"/>
  <c r="BY111" i="1"/>
  <c r="CN111" i="1"/>
  <c r="DC111" i="1"/>
  <c r="DR111" i="1"/>
  <c r="EG111" i="1"/>
  <c r="G112" i="1"/>
  <c r="I112" i="1"/>
  <c r="J112" i="1"/>
  <c r="H112" i="1"/>
  <c r="K112" i="1"/>
  <c r="L112" i="1"/>
  <c r="M112" i="1"/>
  <c r="N112" i="1"/>
  <c r="P112" i="1"/>
  <c r="AF112" i="1"/>
  <c r="AU112" i="1"/>
  <c r="BJ112" i="1"/>
  <c r="BY112" i="1"/>
  <c r="CN112" i="1"/>
  <c r="DC112" i="1"/>
  <c r="DR112" i="1"/>
  <c r="O112" i="1"/>
  <c r="EG112" i="1"/>
  <c r="G113" i="1"/>
  <c r="I113" i="1"/>
  <c r="J113" i="1"/>
  <c r="K113" i="1"/>
  <c r="L113" i="1"/>
  <c r="M113" i="1"/>
  <c r="N113" i="1"/>
  <c r="P113" i="1"/>
  <c r="AF113" i="1"/>
  <c r="AU113" i="1"/>
  <c r="BJ113" i="1"/>
  <c r="BY113" i="1"/>
  <c r="CN113" i="1"/>
  <c r="DC113" i="1"/>
  <c r="DR113" i="1"/>
  <c r="EG113" i="1"/>
  <c r="I114" i="1"/>
  <c r="H114" i="1"/>
  <c r="J114" i="1"/>
  <c r="K114" i="1"/>
  <c r="L114" i="1"/>
  <c r="M114" i="1"/>
  <c r="N114" i="1"/>
  <c r="P114" i="1"/>
  <c r="AF114" i="1"/>
  <c r="AU114" i="1"/>
  <c r="BJ114" i="1"/>
  <c r="BY114" i="1"/>
  <c r="CN114" i="1"/>
  <c r="DC114" i="1"/>
  <c r="DR114" i="1"/>
  <c r="EG114" i="1"/>
  <c r="I115" i="1"/>
  <c r="J115" i="1"/>
  <c r="K115" i="1"/>
  <c r="L115" i="1"/>
  <c r="M115" i="1"/>
  <c r="N115" i="1"/>
  <c r="P115" i="1"/>
  <c r="AF115" i="1"/>
  <c r="AU115" i="1"/>
  <c r="BJ115" i="1"/>
  <c r="BY115" i="1"/>
  <c r="CN115" i="1"/>
  <c r="DC115" i="1"/>
  <c r="F115" i="1"/>
  <c r="DR115" i="1"/>
  <c r="EG115" i="1"/>
  <c r="I116" i="1"/>
  <c r="J116" i="1"/>
  <c r="K116" i="1"/>
  <c r="L116" i="1"/>
  <c r="H116" i="1"/>
  <c r="M116" i="1"/>
  <c r="N116" i="1"/>
  <c r="P116" i="1"/>
  <c r="AF116" i="1"/>
  <c r="AU116" i="1"/>
  <c r="BJ116" i="1"/>
  <c r="F116" i="1"/>
  <c r="BY116" i="1"/>
  <c r="CN116" i="1"/>
  <c r="DC116" i="1"/>
  <c r="DR116" i="1"/>
  <c r="EG116" i="1"/>
  <c r="I117" i="1"/>
  <c r="J117" i="1"/>
  <c r="K117" i="1"/>
  <c r="L117" i="1"/>
  <c r="M117" i="1"/>
  <c r="H117" i="1"/>
  <c r="N117" i="1"/>
  <c r="P117" i="1"/>
  <c r="AF117" i="1"/>
  <c r="AU117" i="1"/>
  <c r="BJ117" i="1"/>
  <c r="BY117" i="1"/>
  <c r="CN117" i="1"/>
  <c r="DC117" i="1"/>
  <c r="DR117" i="1"/>
  <c r="EG117" i="1"/>
  <c r="I118" i="1"/>
  <c r="J118" i="1"/>
  <c r="H118" i="1"/>
  <c r="K118" i="1"/>
  <c r="L118" i="1"/>
  <c r="M118" i="1"/>
  <c r="N118" i="1"/>
  <c r="P118" i="1"/>
  <c r="AF118" i="1"/>
  <c r="AU118" i="1"/>
  <c r="BJ118" i="1"/>
  <c r="BY118" i="1"/>
  <c r="CN118" i="1"/>
  <c r="DC118" i="1"/>
  <c r="DR118" i="1"/>
  <c r="EG118" i="1"/>
  <c r="I119" i="1"/>
  <c r="H119" i="1"/>
  <c r="J119" i="1"/>
  <c r="K119" i="1"/>
  <c r="L119" i="1"/>
  <c r="M119" i="1"/>
  <c r="N119" i="1"/>
  <c r="P119" i="1"/>
  <c r="AF119" i="1"/>
  <c r="F119" i="1"/>
  <c r="AU119" i="1"/>
  <c r="G119" i="1"/>
  <c r="BJ119" i="1"/>
  <c r="O119" i="1"/>
  <c r="BY119" i="1"/>
  <c r="CN119" i="1"/>
  <c r="DC119" i="1"/>
  <c r="DR119" i="1"/>
  <c r="EG119" i="1"/>
  <c r="G120" i="1"/>
  <c r="I120" i="1"/>
  <c r="J120" i="1"/>
  <c r="H120" i="1"/>
  <c r="K120" i="1"/>
  <c r="L120" i="1"/>
  <c r="M120" i="1"/>
  <c r="N120" i="1"/>
  <c r="P120" i="1"/>
  <c r="AF120" i="1"/>
  <c r="AU120" i="1"/>
  <c r="BJ120" i="1"/>
  <c r="BY120" i="1"/>
  <c r="CN120" i="1"/>
  <c r="DC120" i="1"/>
  <c r="DR120" i="1"/>
  <c r="O120" i="1"/>
  <c r="EG120" i="1"/>
  <c r="G121" i="1"/>
  <c r="I121" i="1"/>
  <c r="H121" i="1"/>
  <c r="J121" i="1"/>
  <c r="K121" i="1"/>
  <c r="L121" i="1"/>
  <c r="M121" i="1"/>
  <c r="N121" i="1"/>
  <c r="P121" i="1"/>
  <c r="AF121" i="1"/>
  <c r="F121" i="1"/>
  <c r="AU121" i="1"/>
  <c r="BJ121" i="1"/>
  <c r="BY121" i="1"/>
  <c r="CN121" i="1"/>
  <c r="DC121" i="1"/>
  <c r="DR121" i="1"/>
  <c r="EG121" i="1"/>
  <c r="I122" i="1"/>
  <c r="H122" i="1"/>
  <c r="J122" i="1"/>
  <c r="K122" i="1"/>
  <c r="L122" i="1"/>
  <c r="M122" i="1"/>
  <c r="N122" i="1"/>
  <c r="P122" i="1"/>
  <c r="AF122" i="1"/>
  <c r="AU122" i="1"/>
  <c r="BJ122" i="1"/>
  <c r="BY122" i="1"/>
  <c r="CN122" i="1"/>
  <c r="DC122" i="1"/>
  <c r="DR122" i="1"/>
  <c r="EG122" i="1"/>
  <c r="I123" i="1"/>
  <c r="J123" i="1"/>
  <c r="K123" i="1"/>
  <c r="L123" i="1"/>
  <c r="M123" i="1"/>
  <c r="N123" i="1"/>
  <c r="P123" i="1"/>
  <c r="AF123" i="1"/>
  <c r="AU123" i="1"/>
  <c r="BJ123" i="1"/>
  <c r="BY123" i="1"/>
  <c r="CN123" i="1"/>
  <c r="DC123" i="1"/>
  <c r="F123" i="1"/>
  <c r="DR123" i="1"/>
  <c r="EG123" i="1"/>
  <c r="I124" i="1"/>
  <c r="J124" i="1"/>
  <c r="K124" i="1"/>
  <c r="L124" i="1"/>
  <c r="H124" i="1"/>
  <c r="M124" i="1"/>
  <c r="N124" i="1"/>
  <c r="P124" i="1"/>
  <c r="AF124" i="1"/>
  <c r="AU124" i="1"/>
  <c r="BJ124" i="1"/>
  <c r="F124" i="1"/>
  <c r="BY124" i="1"/>
  <c r="CN124" i="1"/>
  <c r="DC124" i="1"/>
  <c r="DR124" i="1"/>
  <c r="EG124" i="1"/>
  <c r="I125" i="1"/>
  <c r="J125" i="1"/>
  <c r="K125" i="1"/>
  <c r="L125" i="1"/>
  <c r="M125" i="1"/>
  <c r="H125" i="1"/>
  <c r="N125" i="1"/>
  <c r="P125" i="1"/>
  <c r="AF125" i="1"/>
  <c r="AU125" i="1"/>
  <c r="BJ125" i="1"/>
  <c r="BY125" i="1"/>
  <c r="CN125" i="1"/>
  <c r="DC125" i="1"/>
  <c r="DR125" i="1"/>
  <c r="EG125" i="1"/>
  <c r="I126" i="1"/>
  <c r="J126" i="1"/>
  <c r="H126" i="1"/>
  <c r="K126" i="1"/>
  <c r="L126" i="1"/>
  <c r="M126" i="1"/>
  <c r="N126" i="1"/>
  <c r="P126" i="1"/>
  <c r="AF126" i="1"/>
  <c r="AU126" i="1"/>
  <c r="BJ126" i="1"/>
  <c r="BY126" i="1"/>
  <c r="CN126" i="1"/>
  <c r="DC126" i="1"/>
  <c r="DR126" i="1"/>
  <c r="EG126" i="1"/>
  <c r="I127" i="1"/>
  <c r="H127" i="1"/>
  <c r="J127" i="1"/>
  <c r="K127" i="1"/>
  <c r="L127" i="1"/>
  <c r="M127" i="1"/>
  <c r="N127" i="1"/>
  <c r="P127" i="1"/>
  <c r="AF127" i="1"/>
  <c r="AU127" i="1"/>
  <c r="BJ127" i="1"/>
  <c r="BY127" i="1"/>
  <c r="CN127" i="1"/>
  <c r="DC127" i="1"/>
  <c r="DR127" i="1"/>
  <c r="EG127" i="1"/>
  <c r="I128" i="1"/>
  <c r="J128" i="1"/>
  <c r="K128" i="1"/>
  <c r="L128" i="1"/>
  <c r="M128" i="1"/>
  <c r="N128" i="1"/>
  <c r="H128" i="1"/>
  <c r="P128" i="1"/>
  <c r="AF128" i="1"/>
  <c r="AU128" i="1"/>
  <c r="BJ128" i="1"/>
  <c r="BY128" i="1"/>
  <c r="CN128" i="1"/>
  <c r="DC128" i="1"/>
  <c r="F128" i="1"/>
  <c r="DR128" i="1"/>
  <c r="EG128" i="1"/>
  <c r="I129" i="1"/>
  <c r="J129" i="1"/>
  <c r="K129" i="1"/>
  <c r="L129" i="1"/>
  <c r="M129" i="1"/>
  <c r="N129" i="1"/>
  <c r="P129" i="1"/>
  <c r="AF129" i="1"/>
  <c r="AU129" i="1"/>
  <c r="BJ129" i="1"/>
  <c r="BY129" i="1"/>
  <c r="CN129" i="1"/>
  <c r="DC129" i="1"/>
  <c r="DR129" i="1"/>
  <c r="EG129" i="1"/>
  <c r="I130" i="1"/>
  <c r="H130" i="1"/>
  <c r="J130" i="1"/>
  <c r="K130" i="1"/>
  <c r="L130" i="1"/>
  <c r="M130" i="1"/>
  <c r="N130" i="1"/>
  <c r="P130" i="1"/>
  <c r="AF130" i="1"/>
  <c r="AU130" i="1"/>
  <c r="BJ130" i="1"/>
  <c r="BY130" i="1"/>
  <c r="F130" i="1"/>
  <c r="CN130" i="1"/>
  <c r="DC130" i="1"/>
  <c r="DR130" i="1"/>
  <c r="EG130" i="1"/>
  <c r="I131" i="1"/>
  <c r="J131" i="1"/>
  <c r="K131" i="1"/>
  <c r="L131" i="1"/>
  <c r="M131" i="1"/>
  <c r="N131" i="1"/>
  <c r="P131" i="1"/>
  <c r="AF131" i="1"/>
  <c r="F131" i="1"/>
  <c r="AU131" i="1"/>
  <c r="BJ131" i="1"/>
  <c r="BY131" i="1"/>
  <c r="CN131" i="1"/>
  <c r="O131" i="1"/>
  <c r="DC131" i="1"/>
  <c r="DR131" i="1"/>
  <c r="EG131" i="1"/>
  <c r="H132" i="1"/>
  <c r="I132" i="1"/>
  <c r="J132" i="1"/>
  <c r="K132" i="1"/>
  <c r="L132" i="1"/>
  <c r="M132" i="1"/>
  <c r="N132" i="1"/>
  <c r="P132" i="1"/>
  <c r="AF132" i="1"/>
  <c r="G132" i="1"/>
  <c r="AU132" i="1"/>
  <c r="BJ132" i="1"/>
  <c r="F132" i="1"/>
  <c r="BY132" i="1"/>
  <c r="CN132" i="1"/>
  <c r="DC132" i="1"/>
  <c r="DR132" i="1"/>
  <c r="EG132" i="1"/>
  <c r="G133" i="1"/>
  <c r="I133" i="1"/>
  <c r="H133" i="1"/>
  <c r="J133" i="1"/>
  <c r="K133" i="1"/>
  <c r="L133" i="1"/>
  <c r="M133" i="1"/>
  <c r="N133" i="1"/>
  <c r="P133" i="1"/>
  <c r="AF133" i="1"/>
  <c r="AU133" i="1"/>
  <c r="BJ133" i="1"/>
  <c r="BY133" i="1"/>
  <c r="CN133" i="1"/>
  <c r="DC133" i="1"/>
  <c r="DR133" i="1"/>
  <c r="O133" i="1"/>
  <c r="EG133" i="1"/>
  <c r="I134" i="1"/>
  <c r="J134" i="1"/>
  <c r="K134" i="1"/>
  <c r="L134" i="1"/>
  <c r="M134" i="1"/>
  <c r="H134" i="1"/>
  <c r="N134" i="1"/>
  <c r="P134" i="1"/>
  <c r="AF134" i="1"/>
  <c r="AU134" i="1"/>
  <c r="BJ134" i="1"/>
  <c r="BY134" i="1"/>
  <c r="CN134" i="1"/>
  <c r="DC134" i="1"/>
  <c r="F134" i="1"/>
  <c r="DR134" i="1"/>
  <c r="EG134" i="1"/>
  <c r="I135" i="1"/>
  <c r="J135" i="1"/>
  <c r="K135" i="1"/>
  <c r="L135" i="1"/>
  <c r="M135" i="1"/>
  <c r="N135" i="1"/>
  <c r="P135" i="1"/>
  <c r="AF135" i="1"/>
  <c r="AU135" i="1"/>
  <c r="BJ135" i="1"/>
  <c r="BY135" i="1"/>
  <c r="CN135" i="1"/>
  <c r="O135" i="1"/>
  <c r="DC135" i="1"/>
  <c r="DR135" i="1"/>
  <c r="EG135" i="1"/>
  <c r="I136" i="1"/>
  <c r="J136" i="1"/>
  <c r="H136" i="1"/>
  <c r="K136" i="1"/>
  <c r="L136" i="1"/>
  <c r="M136" i="1"/>
  <c r="N136" i="1"/>
  <c r="P136" i="1"/>
  <c r="AF136" i="1"/>
  <c r="AU136" i="1"/>
  <c r="BJ136" i="1"/>
  <c r="BY136" i="1"/>
  <c r="CN136" i="1"/>
  <c r="DC136" i="1"/>
  <c r="DR136" i="1"/>
  <c r="EG136" i="1"/>
  <c r="I137" i="1"/>
  <c r="H137" i="1"/>
  <c r="J137" i="1"/>
  <c r="K137" i="1"/>
  <c r="L137" i="1"/>
  <c r="M137" i="1"/>
  <c r="N137" i="1"/>
  <c r="P137" i="1"/>
  <c r="AF137" i="1"/>
  <c r="AU137" i="1"/>
  <c r="BJ137" i="1"/>
  <c r="BY137" i="1"/>
  <c r="CN137" i="1"/>
  <c r="DC137" i="1"/>
  <c r="DR137" i="1"/>
  <c r="EG137" i="1"/>
  <c r="F138" i="1"/>
  <c r="I138" i="1"/>
  <c r="H138" i="1"/>
  <c r="J138" i="1"/>
  <c r="K138" i="1"/>
  <c r="L138" i="1"/>
  <c r="M138" i="1"/>
  <c r="N138" i="1"/>
  <c r="P138" i="1"/>
  <c r="AF138" i="1"/>
  <c r="AU138" i="1"/>
  <c r="BJ138" i="1"/>
  <c r="BY138" i="1"/>
  <c r="CN138" i="1"/>
  <c r="DC138" i="1"/>
  <c r="DR138" i="1"/>
  <c r="EG138" i="1"/>
  <c r="I139" i="1"/>
  <c r="J139" i="1"/>
  <c r="K139" i="1"/>
  <c r="L139" i="1"/>
  <c r="M139" i="1"/>
  <c r="N139" i="1"/>
  <c r="P139" i="1"/>
  <c r="AF139" i="1"/>
  <c r="AU139" i="1"/>
  <c r="BJ139" i="1"/>
  <c r="BY139" i="1"/>
  <c r="CN139" i="1"/>
  <c r="DC139" i="1"/>
  <c r="G139" i="1"/>
  <c r="DR139" i="1"/>
  <c r="EG139" i="1"/>
  <c r="I140" i="1"/>
  <c r="J140" i="1"/>
  <c r="K140" i="1"/>
  <c r="L140" i="1"/>
  <c r="H140" i="1"/>
  <c r="M140" i="1"/>
  <c r="N140" i="1"/>
  <c r="P140" i="1"/>
  <c r="AF140" i="1"/>
  <c r="G140" i="1"/>
  <c r="AU140" i="1"/>
  <c r="BJ140" i="1"/>
  <c r="F140" i="1"/>
  <c r="BY140" i="1"/>
  <c r="CN140" i="1"/>
  <c r="DC140" i="1"/>
  <c r="DR140" i="1"/>
  <c r="EG140" i="1"/>
  <c r="I141" i="1"/>
  <c r="J141" i="1"/>
  <c r="K141" i="1"/>
  <c r="L141" i="1"/>
  <c r="M141" i="1"/>
  <c r="N141" i="1"/>
  <c r="P141" i="1"/>
  <c r="AF141" i="1"/>
  <c r="AU141" i="1"/>
  <c r="BJ141" i="1"/>
  <c r="BY141" i="1"/>
  <c r="CN141" i="1"/>
  <c r="DC141" i="1"/>
  <c r="DR141" i="1"/>
  <c r="EG141" i="1"/>
  <c r="I142" i="1"/>
  <c r="J142" i="1"/>
  <c r="K142" i="1"/>
  <c r="L142" i="1"/>
  <c r="H142" i="1"/>
  <c r="M142" i="1"/>
  <c r="N142" i="1"/>
  <c r="P142" i="1"/>
  <c r="AF142" i="1"/>
  <c r="AU142" i="1"/>
  <c r="BJ142" i="1"/>
  <c r="BY142" i="1"/>
  <c r="CN142" i="1"/>
  <c r="DC142" i="1"/>
  <c r="DR142" i="1"/>
  <c r="EG142" i="1"/>
  <c r="I143" i="1"/>
  <c r="H143" i="1"/>
  <c r="J143" i="1"/>
  <c r="K143" i="1"/>
  <c r="L143" i="1"/>
  <c r="M143" i="1"/>
  <c r="N143" i="1"/>
  <c r="P143" i="1"/>
  <c r="AF143" i="1"/>
  <c r="AU143" i="1"/>
  <c r="BJ143" i="1"/>
  <c r="BY143" i="1"/>
  <c r="CN143" i="1"/>
  <c r="DC143" i="1"/>
  <c r="DR143" i="1"/>
  <c r="EG143" i="1"/>
  <c r="F145" i="1"/>
  <c r="F146" i="1"/>
  <c r="I145" i="1"/>
  <c r="J145" i="1"/>
  <c r="J146" i="1"/>
  <c r="K145" i="1"/>
  <c r="L145" i="1"/>
  <c r="M145" i="1"/>
  <c r="N145" i="1"/>
  <c r="P145" i="1"/>
  <c r="P146" i="1"/>
  <c r="AF145" i="1"/>
  <c r="AU145" i="1"/>
  <c r="G145" i="1"/>
  <c r="G146" i="1"/>
  <c r="BJ145" i="1"/>
  <c r="BY145" i="1"/>
  <c r="BY146" i="1"/>
  <c r="CN145" i="1"/>
  <c r="DC145" i="1"/>
  <c r="DC146" i="1"/>
  <c r="DR145" i="1"/>
  <c r="DR146" i="1"/>
  <c r="EG145" i="1"/>
  <c r="I146" i="1"/>
  <c r="K146" i="1"/>
  <c r="L146" i="1"/>
  <c r="M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X150" i="1"/>
  <c r="BZ146" i="1"/>
  <c r="CA146" i="1"/>
  <c r="CB146" i="1"/>
  <c r="CC146" i="1"/>
  <c r="CD146" i="1"/>
  <c r="CE146" i="1"/>
  <c r="CF146" i="1"/>
  <c r="CF150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DB146" i="1"/>
  <c r="DD146" i="1"/>
  <c r="DE146" i="1"/>
  <c r="DF146" i="1"/>
  <c r="DG146" i="1"/>
  <c r="DH146" i="1"/>
  <c r="DI146" i="1"/>
  <c r="DJ146" i="1"/>
  <c r="DK146" i="1"/>
  <c r="DL146" i="1"/>
  <c r="DM146" i="1"/>
  <c r="DN146" i="1"/>
  <c r="DO146" i="1"/>
  <c r="DP146" i="1"/>
  <c r="DQ146" i="1"/>
  <c r="DS146" i="1"/>
  <c r="DT146" i="1"/>
  <c r="DU146" i="1"/>
  <c r="DV146" i="1"/>
  <c r="DW146" i="1"/>
  <c r="DX146" i="1"/>
  <c r="DY146" i="1"/>
  <c r="DZ146" i="1"/>
  <c r="EA146" i="1"/>
  <c r="EB146" i="1"/>
  <c r="EC146" i="1"/>
  <c r="ED146" i="1"/>
  <c r="EE146" i="1"/>
  <c r="EF146" i="1"/>
  <c r="EG146" i="1"/>
  <c r="I148" i="1"/>
  <c r="J148" i="1"/>
  <c r="K148" i="1"/>
  <c r="L148" i="1"/>
  <c r="M148" i="1"/>
  <c r="N148" i="1"/>
  <c r="P148" i="1"/>
  <c r="P149" i="1"/>
  <c r="AF148" i="1"/>
  <c r="AF149" i="1"/>
  <c r="AU148" i="1"/>
  <c r="BJ148" i="1"/>
  <c r="BY148" i="1"/>
  <c r="CN148" i="1"/>
  <c r="DC148" i="1"/>
  <c r="DC149" i="1"/>
  <c r="DR148" i="1"/>
  <c r="EG148" i="1"/>
  <c r="EG149" i="1"/>
  <c r="I149" i="1"/>
  <c r="J149" i="1"/>
  <c r="K149" i="1"/>
  <c r="L149" i="1"/>
  <c r="M149" i="1"/>
  <c r="Q149" i="1"/>
  <c r="R149" i="1"/>
  <c r="S149" i="1"/>
  <c r="S150" i="1"/>
  <c r="T149" i="1"/>
  <c r="U149" i="1"/>
  <c r="U150" i="1"/>
  <c r="V149" i="1"/>
  <c r="V150" i="1"/>
  <c r="W149" i="1"/>
  <c r="X149" i="1"/>
  <c r="Y149" i="1"/>
  <c r="Z149" i="1"/>
  <c r="AA149" i="1"/>
  <c r="AA150" i="1"/>
  <c r="AB149" i="1"/>
  <c r="AC149" i="1"/>
  <c r="AC150" i="1"/>
  <c r="AD149" i="1"/>
  <c r="AD150" i="1"/>
  <c r="AE149" i="1"/>
  <c r="AG149" i="1"/>
  <c r="AH149" i="1"/>
  <c r="AI149" i="1"/>
  <c r="AJ149" i="1"/>
  <c r="AK149" i="1"/>
  <c r="AL149" i="1"/>
  <c r="AL150" i="1"/>
  <c r="AM149" i="1"/>
  <c r="AN149" i="1"/>
  <c r="AO149" i="1"/>
  <c r="AP149" i="1"/>
  <c r="AQ149" i="1"/>
  <c r="AQ150" i="1"/>
  <c r="AR149" i="1"/>
  <c r="AS149" i="1"/>
  <c r="AT149" i="1"/>
  <c r="AT150" i="1"/>
  <c r="AU149" i="1"/>
  <c r="AV149" i="1"/>
  <c r="AW149" i="1"/>
  <c r="AX149" i="1"/>
  <c r="AY149" i="1"/>
  <c r="AY150" i="1"/>
  <c r="AZ149" i="1"/>
  <c r="BA149" i="1"/>
  <c r="BA150" i="1"/>
  <c r="BB149" i="1"/>
  <c r="BB150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O150" i="1"/>
  <c r="BP149" i="1"/>
  <c r="BQ149" i="1"/>
  <c r="BQ150" i="1"/>
  <c r="BR149" i="1"/>
  <c r="BR150" i="1"/>
  <c r="BS149" i="1"/>
  <c r="BT149" i="1"/>
  <c r="BU149" i="1"/>
  <c r="BV149" i="1"/>
  <c r="BW149" i="1"/>
  <c r="BW150" i="1"/>
  <c r="BX149" i="1"/>
  <c r="BY149" i="1"/>
  <c r="BZ149" i="1"/>
  <c r="BZ150" i="1"/>
  <c r="CA149" i="1"/>
  <c r="CB149" i="1"/>
  <c r="CC149" i="1"/>
  <c r="CD149" i="1"/>
  <c r="CE149" i="1"/>
  <c r="CE150" i="1"/>
  <c r="CF149" i="1"/>
  <c r="CG149" i="1"/>
  <c r="CG150" i="1"/>
  <c r="CH149" i="1"/>
  <c r="CH150" i="1"/>
  <c r="CI149" i="1"/>
  <c r="CJ149" i="1"/>
  <c r="CK149" i="1"/>
  <c r="CL149" i="1"/>
  <c r="CM149" i="1"/>
  <c r="CN149" i="1"/>
  <c r="CO149" i="1"/>
  <c r="CO150" i="1"/>
  <c r="CP149" i="1"/>
  <c r="CP150" i="1"/>
  <c r="CQ149" i="1"/>
  <c r="CR149" i="1"/>
  <c r="CS149" i="1"/>
  <c r="CT149" i="1"/>
  <c r="CU149" i="1"/>
  <c r="CV149" i="1"/>
  <c r="CW149" i="1"/>
  <c r="CW150" i="1"/>
  <c r="CX149" i="1"/>
  <c r="CX150" i="1"/>
  <c r="CY149" i="1"/>
  <c r="CZ149" i="1"/>
  <c r="DA149" i="1"/>
  <c r="DB149" i="1"/>
  <c r="DD149" i="1"/>
  <c r="DE149" i="1"/>
  <c r="DE150" i="1"/>
  <c r="DF149" i="1"/>
  <c r="DG149" i="1"/>
  <c r="DH149" i="1"/>
  <c r="DI149" i="1"/>
  <c r="DJ149" i="1"/>
  <c r="DK149" i="1"/>
  <c r="DK150" i="1"/>
  <c r="DL149" i="1"/>
  <c r="DM149" i="1"/>
  <c r="DM150" i="1"/>
  <c r="DN149" i="1"/>
  <c r="DN150" i="1"/>
  <c r="DO149" i="1"/>
  <c r="DP149" i="1"/>
  <c r="DQ149" i="1"/>
  <c r="DR149" i="1"/>
  <c r="DS149" i="1"/>
  <c r="DS150" i="1"/>
  <c r="DT149" i="1"/>
  <c r="DU149" i="1"/>
  <c r="DU150" i="1"/>
  <c r="DV149" i="1"/>
  <c r="DV150" i="1"/>
  <c r="DW149" i="1"/>
  <c r="DX149" i="1"/>
  <c r="DY149" i="1"/>
  <c r="DZ149" i="1"/>
  <c r="EA149" i="1"/>
  <c r="EA150" i="1"/>
  <c r="EB149" i="1"/>
  <c r="EC149" i="1"/>
  <c r="EC150" i="1"/>
  <c r="ED149" i="1"/>
  <c r="ED150" i="1"/>
  <c r="EE149" i="1"/>
  <c r="EF149" i="1"/>
  <c r="W150" i="1"/>
  <c r="X150" i="1"/>
  <c r="Z150" i="1"/>
  <c r="AB150" i="1"/>
  <c r="AE150" i="1"/>
  <c r="AG150" i="1"/>
  <c r="AH150" i="1"/>
  <c r="AJ150" i="1"/>
  <c r="AM150" i="1"/>
  <c r="AN150" i="1"/>
  <c r="AO150" i="1"/>
  <c r="AP150" i="1"/>
  <c r="AR150" i="1"/>
  <c r="AW150" i="1"/>
  <c r="AX150" i="1"/>
  <c r="AZ150" i="1"/>
  <c r="BC150" i="1"/>
  <c r="BD150" i="1"/>
  <c r="BE150" i="1"/>
  <c r="BF150" i="1"/>
  <c r="BH150" i="1"/>
  <c r="BK150" i="1"/>
  <c r="BL150" i="1"/>
  <c r="BM150" i="1"/>
  <c r="BN150" i="1"/>
  <c r="BP150" i="1"/>
  <c r="BS150" i="1"/>
  <c r="BT150" i="1"/>
  <c r="BU150" i="1"/>
  <c r="BV150" i="1"/>
  <c r="CA150" i="1"/>
  <c r="CC150" i="1"/>
  <c r="CD150" i="1"/>
  <c r="CI150" i="1"/>
  <c r="CJ150" i="1"/>
  <c r="CK150" i="1"/>
  <c r="CL150" i="1"/>
  <c r="CQ150" i="1"/>
  <c r="CR150" i="1"/>
  <c r="CS150" i="1"/>
  <c r="CT150" i="1"/>
  <c r="CV150" i="1"/>
  <c r="CY150" i="1"/>
  <c r="CZ150" i="1"/>
  <c r="DA150" i="1"/>
  <c r="DB150" i="1"/>
  <c r="DD150" i="1"/>
  <c r="DG150" i="1"/>
  <c r="DH150" i="1"/>
  <c r="DI150" i="1"/>
  <c r="DJ150" i="1"/>
  <c r="DL150" i="1"/>
  <c r="DO150" i="1"/>
  <c r="DP150" i="1"/>
  <c r="DQ150" i="1"/>
  <c r="DT150" i="1"/>
  <c r="DW150" i="1"/>
  <c r="DX150" i="1"/>
  <c r="DZ150" i="1"/>
  <c r="EB150" i="1"/>
  <c r="EE150" i="1"/>
  <c r="EF150" i="1"/>
  <c r="I17" i="2"/>
  <c r="J17" i="2"/>
  <c r="K17" i="2"/>
  <c r="L17" i="2"/>
  <c r="M17" i="2"/>
  <c r="M27" i="2"/>
  <c r="N17" i="2"/>
  <c r="P17" i="2"/>
  <c r="Q17" i="2"/>
  <c r="Q27" i="2"/>
  <c r="R17" i="2"/>
  <c r="X17" i="2"/>
  <c r="AU17" i="2"/>
  <c r="BJ17" i="2"/>
  <c r="BY17" i="2"/>
  <c r="CN17" i="2"/>
  <c r="DC17" i="2"/>
  <c r="DR17" i="2"/>
  <c r="EG17" i="2"/>
  <c r="EG27" i="2"/>
  <c r="I18" i="2"/>
  <c r="H18" i="2"/>
  <c r="J18" i="2"/>
  <c r="K18" i="2"/>
  <c r="L18" i="2"/>
  <c r="M18" i="2"/>
  <c r="N18" i="2"/>
  <c r="P18" i="2"/>
  <c r="AF18" i="2"/>
  <c r="AU18" i="2"/>
  <c r="BJ18" i="2"/>
  <c r="BY18" i="2"/>
  <c r="CN18" i="2"/>
  <c r="DC18" i="2"/>
  <c r="DR18" i="2"/>
  <c r="EG18" i="2"/>
  <c r="I19" i="2"/>
  <c r="J19" i="2"/>
  <c r="K19" i="2"/>
  <c r="L19" i="2"/>
  <c r="M19" i="2"/>
  <c r="N19" i="2"/>
  <c r="P19" i="2"/>
  <c r="AF19" i="2"/>
  <c r="G19" i="2"/>
  <c r="AU19" i="2"/>
  <c r="BJ19" i="2"/>
  <c r="BY19" i="2"/>
  <c r="CN19" i="2"/>
  <c r="DC19" i="2"/>
  <c r="DR19" i="2"/>
  <c r="EG19" i="2"/>
  <c r="G20" i="2"/>
  <c r="I20" i="2"/>
  <c r="H20" i="2"/>
  <c r="J20" i="2"/>
  <c r="K20" i="2"/>
  <c r="L20" i="2"/>
  <c r="M20" i="2"/>
  <c r="N20" i="2"/>
  <c r="P20" i="2"/>
  <c r="Q20" i="2"/>
  <c r="AF20" i="2"/>
  <c r="AU20" i="2"/>
  <c r="AV20" i="2"/>
  <c r="BB20" i="2"/>
  <c r="BJ20" i="2"/>
  <c r="BY20" i="2"/>
  <c r="CN20" i="2"/>
  <c r="DC20" i="2"/>
  <c r="DR20" i="2"/>
  <c r="EG20" i="2"/>
  <c r="I21" i="2"/>
  <c r="H21" i="2"/>
  <c r="J21" i="2"/>
  <c r="K21" i="2"/>
  <c r="L21" i="2"/>
  <c r="M21" i="2"/>
  <c r="N21" i="2"/>
  <c r="P21" i="2"/>
  <c r="AF21" i="2"/>
  <c r="AU21" i="2"/>
  <c r="BJ21" i="2"/>
  <c r="BY21" i="2"/>
  <c r="CN21" i="2"/>
  <c r="DC21" i="2"/>
  <c r="DR21" i="2"/>
  <c r="EG21" i="2"/>
  <c r="F22" i="2"/>
  <c r="I22" i="2"/>
  <c r="J22" i="2"/>
  <c r="K22" i="2"/>
  <c r="L22" i="2"/>
  <c r="M22" i="2"/>
  <c r="N22" i="2"/>
  <c r="P22" i="2"/>
  <c r="AF22" i="2"/>
  <c r="G22" i="2"/>
  <c r="AU22" i="2"/>
  <c r="BJ22" i="2"/>
  <c r="BY22" i="2"/>
  <c r="CN22" i="2"/>
  <c r="DC22" i="2"/>
  <c r="DR22" i="2"/>
  <c r="EG22" i="2"/>
  <c r="I23" i="2"/>
  <c r="J23" i="2"/>
  <c r="K23" i="2"/>
  <c r="L23" i="2"/>
  <c r="M23" i="2"/>
  <c r="N23" i="2"/>
  <c r="P23" i="2"/>
  <c r="AF23" i="2"/>
  <c r="AU23" i="2"/>
  <c r="BJ23" i="2"/>
  <c r="BY23" i="2"/>
  <c r="CN23" i="2"/>
  <c r="DC23" i="2"/>
  <c r="DR23" i="2"/>
  <c r="EG23" i="2"/>
  <c r="I24" i="2"/>
  <c r="J24" i="2"/>
  <c r="K24" i="2"/>
  <c r="M24" i="2"/>
  <c r="N24" i="2"/>
  <c r="Q24" i="2"/>
  <c r="AF24" i="2"/>
  <c r="F24" i="2"/>
  <c r="AU24" i="2"/>
  <c r="BC24" i="2"/>
  <c r="BC27" i="2"/>
  <c r="BI24" i="2"/>
  <c r="BJ24" i="2"/>
  <c r="BR24" i="2"/>
  <c r="BX24" i="2"/>
  <c r="BY24" i="2"/>
  <c r="CG24" i="2"/>
  <c r="CG27" i="2"/>
  <c r="CM24" i="2"/>
  <c r="CM27" i="2"/>
  <c r="CN24" i="2"/>
  <c r="DC24" i="2"/>
  <c r="DR24" i="2"/>
  <c r="EG24" i="2"/>
  <c r="I25" i="2"/>
  <c r="K25" i="2"/>
  <c r="L25" i="2"/>
  <c r="M25" i="2"/>
  <c r="N25" i="2"/>
  <c r="P25" i="2"/>
  <c r="Q25" i="2"/>
  <c r="AF25" i="2"/>
  <c r="AU25" i="2"/>
  <c r="BJ25" i="2"/>
  <c r="BY25" i="2"/>
  <c r="CN25" i="2"/>
  <c r="F25" i="2"/>
  <c r="CO25" i="2"/>
  <c r="CQ25" i="2"/>
  <c r="CQ27" i="2"/>
  <c r="CU25" i="2"/>
  <c r="CU27" i="2"/>
  <c r="DC25" i="2"/>
  <c r="DR25" i="2"/>
  <c r="EG25" i="2"/>
  <c r="I26" i="2"/>
  <c r="H26" i="2"/>
  <c r="J26" i="2"/>
  <c r="K26" i="2"/>
  <c r="L26" i="2"/>
  <c r="M26" i="2"/>
  <c r="N26" i="2"/>
  <c r="P26" i="2"/>
  <c r="AF26" i="2"/>
  <c r="AU26" i="2"/>
  <c r="BJ26" i="2"/>
  <c r="BY26" i="2"/>
  <c r="CN26" i="2"/>
  <c r="DC26" i="2"/>
  <c r="DR26" i="2"/>
  <c r="DR27" i="2"/>
  <c r="EG26" i="2"/>
  <c r="R27" i="2"/>
  <c r="S27" i="2"/>
  <c r="T27" i="2"/>
  <c r="U27" i="2"/>
  <c r="V27" i="2"/>
  <c r="W27" i="2"/>
  <c r="Y27" i="2"/>
  <c r="Z27" i="2"/>
  <c r="AA27" i="2"/>
  <c r="AB27" i="2"/>
  <c r="AC27" i="2"/>
  <c r="AD27" i="2"/>
  <c r="AE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V27" i="2"/>
  <c r="AW27" i="2"/>
  <c r="AX27" i="2"/>
  <c r="AY27" i="2"/>
  <c r="AZ27" i="2"/>
  <c r="BA27" i="2"/>
  <c r="BB27" i="2"/>
  <c r="BD27" i="2"/>
  <c r="BE27" i="2"/>
  <c r="BF27" i="2"/>
  <c r="BG27" i="2"/>
  <c r="BH27" i="2"/>
  <c r="BI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Z27" i="2"/>
  <c r="CA27" i="2"/>
  <c r="CB27" i="2"/>
  <c r="CC27" i="2"/>
  <c r="CD27" i="2"/>
  <c r="CE27" i="2"/>
  <c r="CF27" i="2"/>
  <c r="CH27" i="2"/>
  <c r="CI27" i="2"/>
  <c r="CJ27" i="2"/>
  <c r="CK27" i="2"/>
  <c r="CL27" i="2"/>
  <c r="CO27" i="2"/>
  <c r="CP27" i="2"/>
  <c r="CR27" i="2"/>
  <c r="CS27" i="2"/>
  <c r="CT27" i="2"/>
  <c r="CV27" i="2"/>
  <c r="CW27" i="2"/>
  <c r="CX27" i="2"/>
  <c r="CY27" i="2"/>
  <c r="CZ27" i="2"/>
  <c r="DA27" i="2"/>
  <c r="DB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H29" i="2"/>
  <c r="I29" i="2"/>
  <c r="J29" i="2"/>
  <c r="K29" i="2"/>
  <c r="L29" i="2"/>
  <c r="M29" i="2"/>
  <c r="N29" i="2"/>
  <c r="P29" i="2"/>
  <c r="AF29" i="2"/>
  <c r="AU29" i="2"/>
  <c r="BJ29" i="2"/>
  <c r="BY29" i="2"/>
  <c r="CN29" i="2"/>
  <c r="DC29" i="2"/>
  <c r="DR29" i="2"/>
  <c r="EG29" i="2"/>
  <c r="I30" i="2"/>
  <c r="J30" i="2"/>
  <c r="K30" i="2"/>
  <c r="L30" i="2"/>
  <c r="M30" i="2"/>
  <c r="M43" i="2"/>
  <c r="N30" i="2"/>
  <c r="P30" i="2"/>
  <c r="AF30" i="2"/>
  <c r="AU30" i="2"/>
  <c r="BJ30" i="2"/>
  <c r="BY30" i="2"/>
  <c r="CN30" i="2"/>
  <c r="DC30" i="2"/>
  <c r="DR30" i="2"/>
  <c r="EG30" i="2"/>
  <c r="I31" i="2"/>
  <c r="J31" i="2"/>
  <c r="H31" i="2"/>
  <c r="K31" i="2"/>
  <c r="L31" i="2"/>
  <c r="M31" i="2"/>
  <c r="N31" i="2"/>
  <c r="P31" i="2"/>
  <c r="AF31" i="2"/>
  <c r="G31" i="2"/>
  <c r="AU31" i="2"/>
  <c r="F31" i="2"/>
  <c r="BJ31" i="2"/>
  <c r="BY31" i="2"/>
  <c r="CN31" i="2"/>
  <c r="DC31" i="2"/>
  <c r="DR31" i="2"/>
  <c r="EG31" i="2"/>
  <c r="G32" i="2"/>
  <c r="I32" i="2"/>
  <c r="H32" i="2"/>
  <c r="J32" i="2"/>
  <c r="K32" i="2"/>
  <c r="L32" i="2"/>
  <c r="M32" i="2"/>
  <c r="N32" i="2"/>
  <c r="P32" i="2"/>
  <c r="AF32" i="2"/>
  <c r="F32" i="2"/>
  <c r="AU32" i="2"/>
  <c r="BJ32" i="2"/>
  <c r="BY32" i="2"/>
  <c r="CN32" i="2"/>
  <c r="DC32" i="2"/>
  <c r="DR32" i="2"/>
  <c r="O32" i="2"/>
  <c r="EG32" i="2"/>
  <c r="I33" i="2"/>
  <c r="J33" i="2"/>
  <c r="K33" i="2"/>
  <c r="L33" i="2"/>
  <c r="L43" i="2"/>
  <c r="M33" i="2"/>
  <c r="N33" i="2"/>
  <c r="N43" i="2"/>
  <c r="P33" i="2"/>
  <c r="AF33" i="2"/>
  <c r="AU33" i="2"/>
  <c r="G33" i="2"/>
  <c r="BJ33" i="2"/>
  <c r="BY33" i="2"/>
  <c r="CN33" i="2"/>
  <c r="DC33" i="2"/>
  <c r="DR33" i="2"/>
  <c r="EG33" i="2"/>
  <c r="I34" i="2"/>
  <c r="H34" i="2"/>
  <c r="J34" i="2"/>
  <c r="K34" i="2"/>
  <c r="L34" i="2"/>
  <c r="M34" i="2"/>
  <c r="N34" i="2"/>
  <c r="P34" i="2"/>
  <c r="AF34" i="2"/>
  <c r="AU34" i="2"/>
  <c r="BJ34" i="2"/>
  <c r="BY34" i="2"/>
  <c r="CN34" i="2"/>
  <c r="DC34" i="2"/>
  <c r="DR34" i="2"/>
  <c r="EG34" i="2"/>
  <c r="I35" i="2"/>
  <c r="J35" i="2"/>
  <c r="K35" i="2"/>
  <c r="L35" i="2"/>
  <c r="M35" i="2"/>
  <c r="N35" i="2"/>
  <c r="H35" i="2"/>
  <c r="P35" i="2"/>
  <c r="AF35" i="2"/>
  <c r="G35" i="2"/>
  <c r="AU35" i="2"/>
  <c r="BJ35" i="2"/>
  <c r="BY35" i="2"/>
  <c r="CN35" i="2"/>
  <c r="DC35" i="2"/>
  <c r="F35" i="2"/>
  <c r="DR35" i="2"/>
  <c r="EG35" i="2"/>
  <c r="I36" i="2"/>
  <c r="H36" i="2"/>
  <c r="J36" i="2"/>
  <c r="K36" i="2"/>
  <c r="L36" i="2"/>
  <c r="M36" i="2"/>
  <c r="N36" i="2"/>
  <c r="P36" i="2"/>
  <c r="AF36" i="2"/>
  <c r="AU36" i="2"/>
  <c r="BJ36" i="2"/>
  <c r="BJ43" i="2"/>
  <c r="BY36" i="2"/>
  <c r="CN36" i="2"/>
  <c r="DC36" i="2"/>
  <c r="DR36" i="2"/>
  <c r="EG36" i="2"/>
  <c r="H37" i="2"/>
  <c r="I37" i="2"/>
  <c r="J37" i="2"/>
  <c r="K37" i="2"/>
  <c r="L37" i="2"/>
  <c r="M37" i="2"/>
  <c r="N37" i="2"/>
  <c r="P37" i="2"/>
  <c r="AF37" i="2"/>
  <c r="AU37" i="2"/>
  <c r="F37" i="2"/>
  <c r="BJ37" i="2"/>
  <c r="BY37" i="2"/>
  <c r="CN37" i="2"/>
  <c r="DC37" i="2"/>
  <c r="DR37" i="2"/>
  <c r="EG37" i="2"/>
  <c r="I38" i="2"/>
  <c r="H38" i="2"/>
  <c r="J38" i="2"/>
  <c r="K38" i="2"/>
  <c r="L38" i="2"/>
  <c r="M38" i="2"/>
  <c r="N38" i="2"/>
  <c r="P38" i="2"/>
  <c r="AF38" i="2"/>
  <c r="AU38" i="2"/>
  <c r="BJ38" i="2"/>
  <c r="BY38" i="2"/>
  <c r="CN38" i="2"/>
  <c r="DC38" i="2"/>
  <c r="DR38" i="2"/>
  <c r="EG38" i="2"/>
  <c r="I39" i="2"/>
  <c r="J39" i="2"/>
  <c r="H39" i="2"/>
  <c r="K39" i="2"/>
  <c r="L39" i="2"/>
  <c r="M39" i="2"/>
  <c r="N39" i="2"/>
  <c r="P39" i="2"/>
  <c r="AF39" i="2"/>
  <c r="G39" i="2"/>
  <c r="AU39" i="2"/>
  <c r="F39" i="2"/>
  <c r="BJ39" i="2"/>
  <c r="BY39" i="2"/>
  <c r="CN39" i="2"/>
  <c r="DC39" i="2"/>
  <c r="DR39" i="2"/>
  <c r="EG39" i="2"/>
  <c r="I40" i="2"/>
  <c r="H40" i="2"/>
  <c r="J40" i="2"/>
  <c r="K40" i="2"/>
  <c r="L40" i="2"/>
  <c r="M40" i="2"/>
  <c r="N40" i="2"/>
  <c r="P40" i="2"/>
  <c r="Q40" i="2"/>
  <c r="AF40" i="2"/>
  <c r="AG40" i="2"/>
  <c r="AG43" i="2"/>
  <c r="AI40" i="2"/>
  <c r="AM40" i="2"/>
  <c r="AM43" i="2"/>
  <c r="BJ40" i="2"/>
  <c r="BY40" i="2"/>
  <c r="CN40" i="2"/>
  <c r="DC40" i="2"/>
  <c r="DR40" i="2"/>
  <c r="EG40" i="2"/>
  <c r="J41" i="2"/>
  <c r="K41" i="2"/>
  <c r="L41" i="2"/>
  <c r="M41" i="2"/>
  <c r="N41" i="2"/>
  <c r="P41" i="2"/>
  <c r="Q41" i="2"/>
  <c r="R41" i="2"/>
  <c r="I41" i="2"/>
  <c r="H41" i="2"/>
  <c r="T41" i="2"/>
  <c r="X41" i="2"/>
  <c r="AF41" i="2"/>
  <c r="AU41" i="2"/>
  <c r="BJ41" i="2"/>
  <c r="BY41" i="2"/>
  <c r="CN41" i="2"/>
  <c r="DC41" i="2"/>
  <c r="DR41" i="2"/>
  <c r="EG41" i="2"/>
  <c r="I42" i="2"/>
  <c r="K42" i="2"/>
  <c r="L42" i="2"/>
  <c r="M42" i="2"/>
  <c r="N42" i="2"/>
  <c r="P42" i="2"/>
  <c r="Q42" i="2"/>
  <c r="AF42" i="2"/>
  <c r="AU42" i="2"/>
  <c r="AV42" i="2"/>
  <c r="AX42" i="2"/>
  <c r="J42" i="2"/>
  <c r="BB42" i="2"/>
  <c r="BJ42" i="2"/>
  <c r="BY42" i="2"/>
  <c r="CN42" i="2"/>
  <c r="CN43" i="2"/>
  <c r="DC42" i="2"/>
  <c r="DR42" i="2"/>
  <c r="EG42" i="2"/>
  <c r="J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H43" i="2"/>
  <c r="AI43" i="2"/>
  <c r="AJ43" i="2"/>
  <c r="AK43" i="2"/>
  <c r="AL43" i="2"/>
  <c r="AN43" i="2"/>
  <c r="AO43" i="2"/>
  <c r="AP43" i="2"/>
  <c r="AQ43" i="2"/>
  <c r="AR43" i="2"/>
  <c r="AS43" i="2"/>
  <c r="AT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EB43" i="2"/>
  <c r="EC43" i="2"/>
  <c r="ED43" i="2"/>
  <c r="EE43" i="2"/>
  <c r="EF43" i="2"/>
  <c r="F45" i="2"/>
  <c r="I45" i="2"/>
  <c r="J45" i="2"/>
  <c r="K45" i="2"/>
  <c r="L45" i="2"/>
  <c r="M45" i="2"/>
  <c r="N45" i="2"/>
  <c r="H45" i="2"/>
  <c r="P45" i="2"/>
  <c r="AF45" i="2"/>
  <c r="G45" i="2"/>
  <c r="AU45" i="2"/>
  <c r="BJ45" i="2"/>
  <c r="BY45" i="2"/>
  <c r="CN45" i="2"/>
  <c r="DC45" i="2"/>
  <c r="DR45" i="2"/>
  <c r="EG45" i="2"/>
  <c r="I46" i="2"/>
  <c r="J46" i="2"/>
  <c r="K46" i="2"/>
  <c r="K61" i="2"/>
  <c r="L46" i="2"/>
  <c r="M46" i="2"/>
  <c r="N46" i="2"/>
  <c r="P46" i="2"/>
  <c r="AF46" i="2"/>
  <c r="AU46" i="2"/>
  <c r="BJ46" i="2"/>
  <c r="BY46" i="2"/>
  <c r="CN46" i="2"/>
  <c r="CN61" i="2"/>
  <c r="DC46" i="2"/>
  <c r="DR46" i="2"/>
  <c r="EG46" i="2"/>
  <c r="I47" i="2"/>
  <c r="J47" i="2"/>
  <c r="H47" i="2"/>
  <c r="K47" i="2"/>
  <c r="L47" i="2"/>
  <c r="M47" i="2"/>
  <c r="N47" i="2"/>
  <c r="P47" i="2"/>
  <c r="AF47" i="2"/>
  <c r="G47" i="2"/>
  <c r="AU47" i="2"/>
  <c r="BJ47" i="2"/>
  <c r="BY47" i="2"/>
  <c r="CN47" i="2"/>
  <c r="DC47" i="2"/>
  <c r="DR47" i="2"/>
  <c r="EG47" i="2"/>
  <c r="G48" i="2"/>
  <c r="I48" i="2"/>
  <c r="H48" i="2"/>
  <c r="J48" i="2"/>
  <c r="K48" i="2"/>
  <c r="L48" i="2"/>
  <c r="M48" i="2"/>
  <c r="N48" i="2"/>
  <c r="P48" i="2"/>
  <c r="AF48" i="2"/>
  <c r="F48" i="2"/>
  <c r="AU48" i="2"/>
  <c r="BJ48" i="2"/>
  <c r="BY48" i="2"/>
  <c r="CN48" i="2"/>
  <c r="DC48" i="2"/>
  <c r="DR48" i="2"/>
  <c r="O48" i="2"/>
  <c r="EG48" i="2"/>
  <c r="I49" i="2"/>
  <c r="J49" i="2"/>
  <c r="H49" i="2"/>
  <c r="K49" i="2"/>
  <c r="L49" i="2"/>
  <c r="M49" i="2"/>
  <c r="N49" i="2"/>
  <c r="P49" i="2"/>
  <c r="AF49" i="2"/>
  <c r="AU49" i="2"/>
  <c r="F49" i="2"/>
  <c r="BJ49" i="2"/>
  <c r="BY49" i="2"/>
  <c r="BY61" i="2"/>
  <c r="CN49" i="2"/>
  <c r="DC49" i="2"/>
  <c r="DR49" i="2"/>
  <c r="EG49" i="2"/>
  <c r="I50" i="2"/>
  <c r="H50" i="2"/>
  <c r="J50" i="2"/>
  <c r="K50" i="2"/>
  <c r="L50" i="2"/>
  <c r="M50" i="2"/>
  <c r="N50" i="2"/>
  <c r="P50" i="2"/>
  <c r="AF50" i="2"/>
  <c r="F50" i="2"/>
  <c r="AU50" i="2"/>
  <c r="BJ50" i="2"/>
  <c r="BY50" i="2"/>
  <c r="CN50" i="2"/>
  <c r="DC50" i="2"/>
  <c r="DR50" i="2"/>
  <c r="EG50" i="2"/>
  <c r="I51" i="2"/>
  <c r="J51" i="2"/>
  <c r="K51" i="2"/>
  <c r="L51" i="2"/>
  <c r="M51" i="2"/>
  <c r="N51" i="2"/>
  <c r="P51" i="2"/>
  <c r="AF51" i="2"/>
  <c r="AU51" i="2"/>
  <c r="BJ51" i="2"/>
  <c r="BY51" i="2"/>
  <c r="CN51" i="2"/>
  <c r="DC51" i="2"/>
  <c r="DR51" i="2"/>
  <c r="EG51" i="2"/>
  <c r="I52" i="2"/>
  <c r="H52" i="2"/>
  <c r="J52" i="2"/>
  <c r="K52" i="2"/>
  <c r="L52" i="2"/>
  <c r="M52" i="2"/>
  <c r="N52" i="2"/>
  <c r="P52" i="2"/>
  <c r="AF52" i="2"/>
  <c r="F52" i="2"/>
  <c r="AU52" i="2"/>
  <c r="BJ52" i="2"/>
  <c r="BY52" i="2"/>
  <c r="CN52" i="2"/>
  <c r="DC52" i="2"/>
  <c r="DR52" i="2"/>
  <c r="EG52" i="2"/>
  <c r="F53" i="2"/>
  <c r="I53" i="2"/>
  <c r="J53" i="2"/>
  <c r="K53" i="2"/>
  <c r="L53" i="2"/>
  <c r="L61" i="2"/>
  <c r="M53" i="2"/>
  <c r="N53" i="2"/>
  <c r="N61" i="2"/>
  <c r="P53" i="2"/>
  <c r="P61" i="2"/>
  <c r="AF53" i="2"/>
  <c r="AU53" i="2"/>
  <c r="BJ53" i="2"/>
  <c r="BY53" i="2"/>
  <c r="CN53" i="2"/>
  <c r="DC53" i="2"/>
  <c r="DR53" i="2"/>
  <c r="EG53" i="2"/>
  <c r="I54" i="2"/>
  <c r="J54" i="2"/>
  <c r="K54" i="2"/>
  <c r="L54" i="2"/>
  <c r="M54" i="2"/>
  <c r="M61" i="2"/>
  <c r="N54" i="2"/>
  <c r="P54" i="2"/>
  <c r="AF54" i="2"/>
  <c r="AU54" i="2"/>
  <c r="BJ54" i="2"/>
  <c r="BY54" i="2"/>
  <c r="CN54" i="2"/>
  <c r="G54" i="2"/>
  <c r="DC54" i="2"/>
  <c r="DR54" i="2"/>
  <c r="O54" i="2"/>
  <c r="EG54" i="2"/>
  <c r="I55" i="2"/>
  <c r="J55" i="2"/>
  <c r="H55" i="2"/>
  <c r="K55" i="2"/>
  <c r="L55" i="2"/>
  <c r="M55" i="2"/>
  <c r="N55" i="2"/>
  <c r="P55" i="2"/>
  <c r="AF55" i="2"/>
  <c r="AU55" i="2"/>
  <c r="BJ55" i="2"/>
  <c r="BY55" i="2"/>
  <c r="CN55" i="2"/>
  <c r="DC55" i="2"/>
  <c r="DC61" i="2"/>
  <c r="DR55" i="2"/>
  <c r="EG55" i="2"/>
  <c r="I56" i="2"/>
  <c r="J56" i="2"/>
  <c r="K56" i="2"/>
  <c r="L56" i="2"/>
  <c r="M56" i="2"/>
  <c r="N56" i="2"/>
  <c r="P56" i="2"/>
  <c r="AF56" i="2"/>
  <c r="AU56" i="2"/>
  <c r="BJ56" i="2"/>
  <c r="BY56" i="2"/>
  <c r="CN56" i="2"/>
  <c r="DC56" i="2"/>
  <c r="DR56" i="2"/>
  <c r="EG56" i="2"/>
  <c r="I57" i="2"/>
  <c r="J57" i="2"/>
  <c r="H57" i="2"/>
  <c r="K57" i="2"/>
  <c r="L57" i="2"/>
  <c r="M57" i="2"/>
  <c r="N57" i="2"/>
  <c r="P57" i="2"/>
  <c r="AF57" i="2"/>
  <c r="AU57" i="2"/>
  <c r="F57" i="2"/>
  <c r="BJ57" i="2"/>
  <c r="BY57" i="2"/>
  <c r="CN57" i="2"/>
  <c r="DC57" i="2"/>
  <c r="DR57" i="2"/>
  <c r="EG57" i="2"/>
  <c r="K58" i="2"/>
  <c r="L58" i="2"/>
  <c r="M58" i="2"/>
  <c r="N58" i="2"/>
  <c r="P58" i="2"/>
  <c r="Q58" i="2"/>
  <c r="R58" i="2"/>
  <c r="T58" i="2"/>
  <c r="T61" i="2"/>
  <c r="X58" i="2"/>
  <c r="AF58" i="2"/>
  <c r="AU58" i="2"/>
  <c r="BJ58" i="2"/>
  <c r="O58" i="2"/>
  <c r="BY58" i="2"/>
  <c r="CN58" i="2"/>
  <c r="DC58" i="2"/>
  <c r="DR58" i="2"/>
  <c r="EG58" i="2"/>
  <c r="I59" i="2"/>
  <c r="H59" i="2"/>
  <c r="J59" i="2"/>
  <c r="K59" i="2"/>
  <c r="L59" i="2"/>
  <c r="M59" i="2"/>
  <c r="N59" i="2"/>
  <c r="P59" i="2"/>
  <c r="AF59" i="2"/>
  <c r="F59" i="2"/>
  <c r="AU59" i="2"/>
  <c r="BJ59" i="2"/>
  <c r="BJ61" i="2"/>
  <c r="BY59" i="2"/>
  <c r="CN59" i="2"/>
  <c r="DC59" i="2"/>
  <c r="DR59" i="2"/>
  <c r="EG59" i="2"/>
  <c r="I60" i="2"/>
  <c r="H60" i="2"/>
  <c r="J60" i="2"/>
  <c r="K60" i="2"/>
  <c r="L60" i="2"/>
  <c r="M60" i="2"/>
  <c r="N60" i="2"/>
  <c r="P60" i="2"/>
  <c r="Q60" i="2"/>
  <c r="Q61" i="2"/>
  <c r="AF60" i="2"/>
  <c r="AG60" i="2"/>
  <c r="AI60" i="2"/>
  <c r="AM60" i="2"/>
  <c r="AU60" i="2"/>
  <c r="F60" i="2"/>
  <c r="BJ60" i="2"/>
  <c r="BY60" i="2"/>
  <c r="CN60" i="2"/>
  <c r="DC60" i="2"/>
  <c r="DR60" i="2"/>
  <c r="EG60" i="2"/>
  <c r="R61" i="2"/>
  <c r="S61" i="2"/>
  <c r="U61" i="2"/>
  <c r="V61" i="2"/>
  <c r="W61" i="2"/>
  <c r="X61" i="2"/>
  <c r="Y61" i="2"/>
  <c r="Z61" i="2"/>
  <c r="AA61" i="2"/>
  <c r="AB61" i="2"/>
  <c r="AC61" i="2"/>
  <c r="AD61" i="2"/>
  <c r="AE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EB61" i="2"/>
  <c r="EC61" i="2"/>
  <c r="ED61" i="2"/>
  <c r="EE61" i="2"/>
  <c r="EF61" i="2"/>
  <c r="EG61" i="2"/>
  <c r="J63" i="2"/>
  <c r="K63" i="2"/>
  <c r="L63" i="2"/>
  <c r="M63" i="2"/>
  <c r="N63" i="2"/>
  <c r="N84" i="2"/>
  <c r="P63" i="2"/>
  <c r="Q63" i="2"/>
  <c r="AF63" i="2"/>
  <c r="G63" i="2"/>
  <c r="AU63" i="2"/>
  <c r="BJ63" i="2"/>
  <c r="BY63" i="2"/>
  <c r="CN63" i="2"/>
  <c r="F63" i="2"/>
  <c r="CO63" i="2"/>
  <c r="I63" i="2"/>
  <c r="CQ63" i="2"/>
  <c r="CU63" i="2"/>
  <c r="DC63" i="2"/>
  <c r="DR63" i="2"/>
  <c r="EG63" i="2"/>
  <c r="I64" i="2"/>
  <c r="J64" i="2"/>
  <c r="K64" i="2"/>
  <c r="H64" i="2"/>
  <c r="L64" i="2"/>
  <c r="M64" i="2"/>
  <c r="N64" i="2"/>
  <c r="P64" i="2"/>
  <c r="AF64" i="2"/>
  <c r="AU64" i="2"/>
  <c r="BJ64" i="2"/>
  <c r="BY64" i="2"/>
  <c r="CN64" i="2"/>
  <c r="DC64" i="2"/>
  <c r="F64" i="2"/>
  <c r="DR64" i="2"/>
  <c r="G64" i="2"/>
  <c r="EG64" i="2"/>
  <c r="I65" i="2"/>
  <c r="H65" i="2"/>
  <c r="J65" i="2"/>
  <c r="K65" i="2"/>
  <c r="L65" i="2"/>
  <c r="L84" i="2"/>
  <c r="M65" i="2"/>
  <c r="N65" i="2"/>
  <c r="P65" i="2"/>
  <c r="AF65" i="2"/>
  <c r="F65" i="2"/>
  <c r="AU65" i="2"/>
  <c r="BJ65" i="2"/>
  <c r="BY65" i="2"/>
  <c r="BY84" i="2"/>
  <c r="CN65" i="2"/>
  <c r="DC65" i="2"/>
  <c r="DR65" i="2"/>
  <c r="EG65" i="2"/>
  <c r="I66" i="2"/>
  <c r="H66" i="2"/>
  <c r="J66" i="2"/>
  <c r="K66" i="2"/>
  <c r="L66" i="2"/>
  <c r="M66" i="2"/>
  <c r="N66" i="2"/>
  <c r="P66" i="2"/>
  <c r="AF66" i="2"/>
  <c r="F66" i="2"/>
  <c r="AU66" i="2"/>
  <c r="BJ66" i="2"/>
  <c r="BY66" i="2"/>
  <c r="CN66" i="2"/>
  <c r="DC66" i="2"/>
  <c r="DR66" i="2"/>
  <c r="EG66" i="2"/>
  <c r="I67" i="2"/>
  <c r="H67" i="2"/>
  <c r="J67" i="2"/>
  <c r="K67" i="2"/>
  <c r="L67" i="2"/>
  <c r="M67" i="2"/>
  <c r="M84" i="2"/>
  <c r="N67" i="2"/>
  <c r="P67" i="2"/>
  <c r="AF67" i="2"/>
  <c r="AU67" i="2"/>
  <c r="G67" i="2"/>
  <c r="BJ67" i="2"/>
  <c r="BY67" i="2"/>
  <c r="CN67" i="2"/>
  <c r="DC67" i="2"/>
  <c r="F67" i="2"/>
  <c r="DR67" i="2"/>
  <c r="EG67" i="2"/>
  <c r="I68" i="2"/>
  <c r="J68" i="2"/>
  <c r="H68" i="2"/>
  <c r="K68" i="2"/>
  <c r="L68" i="2"/>
  <c r="M68" i="2"/>
  <c r="N68" i="2"/>
  <c r="P68" i="2"/>
  <c r="AF68" i="2"/>
  <c r="F68" i="2"/>
  <c r="AU68" i="2"/>
  <c r="BJ68" i="2"/>
  <c r="BJ84" i="2"/>
  <c r="BY68" i="2"/>
  <c r="CN68" i="2"/>
  <c r="DC68" i="2"/>
  <c r="DR68" i="2"/>
  <c r="EG68" i="2"/>
  <c r="H69" i="2"/>
  <c r="I69" i="2"/>
  <c r="J69" i="2"/>
  <c r="K69" i="2"/>
  <c r="L69" i="2"/>
  <c r="M69" i="2"/>
  <c r="N69" i="2"/>
  <c r="P69" i="2"/>
  <c r="P84" i="2"/>
  <c r="AF69" i="2"/>
  <c r="AU69" i="2"/>
  <c r="BJ69" i="2"/>
  <c r="BY69" i="2"/>
  <c r="CN69" i="2"/>
  <c r="F69" i="2"/>
  <c r="DC69" i="2"/>
  <c r="DR69" i="2"/>
  <c r="G69" i="2"/>
  <c r="EG69" i="2"/>
  <c r="EG84" i="2"/>
  <c r="I70" i="2"/>
  <c r="H70" i="2"/>
  <c r="J70" i="2"/>
  <c r="K70" i="2"/>
  <c r="L70" i="2"/>
  <c r="M70" i="2"/>
  <c r="N70" i="2"/>
  <c r="P70" i="2"/>
  <c r="AF70" i="2"/>
  <c r="G70" i="2"/>
  <c r="AU70" i="2"/>
  <c r="F70" i="2"/>
  <c r="BJ70" i="2"/>
  <c r="BY70" i="2"/>
  <c r="CN70" i="2"/>
  <c r="DC70" i="2"/>
  <c r="DR70" i="2"/>
  <c r="EG70" i="2"/>
  <c r="I71" i="2"/>
  <c r="H71" i="2"/>
  <c r="J71" i="2"/>
  <c r="K71" i="2"/>
  <c r="L71" i="2"/>
  <c r="M71" i="2"/>
  <c r="N71" i="2"/>
  <c r="P71" i="2"/>
  <c r="AF71" i="2"/>
  <c r="F71" i="2"/>
  <c r="AU71" i="2"/>
  <c r="AU84" i="2"/>
  <c r="BJ71" i="2"/>
  <c r="BY71" i="2"/>
  <c r="CN71" i="2"/>
  <c r="DC71" i="2"/>
  <c r="DR71" i="2"/>
  <c r="EG71" i="2"/>
  <c r="I72" i="2"/>
  <c r="J72" i="2"/>
  <c r="K72" i="2"/>
  <c r="H72" i="2"/>
  <c r="L72" i="2"/>
  <c r="M72" i="2"/>
  <c r="N72" i="2"/>
  <c r="P72" i="2"/>
  <c r="AF72" i="2"/>
  <c r="AU72" i="2"/>
  <c r="BJ72" i="2"/>
  <c r="BY72" i="2"/>
  <c r="CN72" i="2"/>
  <c r="DC72" i="2"/>
  <c r="F72" i="2"/>
  <c r="DR72" i="2"/>
  <c r="G72" i="2"/>
  <c r="EG72" i="2"/>
  <c r="I73" i="2"/>
  <c r="H73" i="2"/>
  <c r="J73" i="2"/>
  <c r="K73" i="2"/>
  <c r="L73" i="2"/>
  <c r="M73" i="2"/>
  <c r="N73" i="2"/>
  <c r="P73" i="2"/>
  <c r="AF73" i="2"/>
  <c r="F73" i="2"/>
  <c r="AU73" i="2"/>
  <c r="BJ73" i="2"/>
  <c r="BY73" i="2"/>
  <c r="CN73" i="2"/>
  <c r="DC73" i="2"/>
  <c r="DR73" i="2"/>
  <c r="EG73" i="2"/>
  <c r="I74" i="2"/>
  <c r="H74" i="2"/>
  <c r="J74" i="2"/>
  <c r="K74" i="2"/>
  <c r="L74" i="2"/>
  <c r="M74" i="2"/>
  <c r="N74" i="2"/>
  <c r="P74" i="2"/>
  <c r="AF74" i="2"/>
  <c r="F74" i="2"/>
  <c r="AU74" i="2"/>
  <c r="BJ74" i="2"/>
  <c r="BY74" i="2"/>
  <c r="CN74" i="2"/>
  <c r="DC74" i="2"/>
  <c r="DR74" i="2"/>
  <c r="EG74" i="2"/>
  <c r="I75" i="2"/>
  <c r="H75" i="2"/>
  <c r="J75" i="2"/>
  <c r="K75" i="2"/>
  <c r="L75" i="2"/>
  <c r="M75" i="2"/>
  <c r="N75" i="2"/>
  <c r="P75" i="2"/>
  <c r="AF75" i="2"/>
  <c r="AU75" i="2"/>
  <c r="BJ75" i="2"/>
  <c r="G75" i="2"/>
  <c r="BY75" i="2"/>
  <c r="CN75" i="2"/>
  <c r="DC75" i="2"/>
  <c r="F75" i="2"/>
  <c r="DR75" i="2"/>
  <c r="EG75" i="2"/>
  <c r="I76" i="2"/>
  <c r="J76" i="2"/>
  <c r="H76" i="2"/>
  <c r="K76" i="2"/>
  <c r="L76" i="2"/>
  <c r="M76" i="2"/>
  <c r="N76" i="2"/>
  <c r="P76" i="2"/>
  <c r="Q76" i="2"/>
  <c r="AF76" i="2"/>
  <c r="F76" i="2"/>
  <c r="AU76" i="2"/>
  <c r="BJ76" i="2"/>
  <c r="BY76" i="2"/>
  <c r="CN76" i="2"/>
  <c r="CO76" i="2"/>
  <c r="CQ76" i="2"/>
  <c r="CU76" i="2"/>
  <c r="DC76" i="2"/>
  <c r="DR76" i="2"/>
  <c r="EG76" i="2"/>
  <c r="I77" i="2"/>
  <c r="H77" i="2"/>
  <c r="J77" i="2"/>
  <c r="K77" i="2"/>
  <c r="L77" i="2"/>
  <c r="M77" i="2"/>
  <c r="N77" i="2"/>
  <c r="P77" i="2"/>
  <c r="Q77" i="2"/>
  <c r="AF77" i="2"/>
  <c r="F77" i="2"/>
  <c r="AU77" i="2"/>
  <c r="BJ77" i="2"/>
  <c r="BY77" i="2"/>
  <c r="CN77" i="2"/>
  <c r="CO77" i="2"/>
  <c r="CQ77" i="2"/>
  <c r="CU77" i="2"/>
  <c r="DC77" i="2"/>
  <c r="DC84" i="2"/>
  <c r="DR77" i="2"/>
  <c r="EG77" i="2"/>
  <c r="I78" i="2"/>
  <c r="H78" i="2"/>
  <c r="J78" i="2"/>
  <c r="K78" i="2"/>
  <c r="L78" i="2"/>
  <c r="M78" i="2"/>
  <c r="N78" i="2"/>
  <c r="P78" i="2"/>
  <c r="Q78" i="2"/>
  <c r="AF78" i="2"/>
  <c r="AU78" i="2"/>
  <c r="BJ78" i="2"/>
  <c r="BY78" i="2"/>
  <c r="CN78" i="2"/>
  <c r="DC78" i="2"/>
  <c r="DD78" i="2"/>
  <c r="DF78" i="2"/>
  <c r="DJ78" i="2"/>
  <c r="DR78" i="2"/>
  <c r="DR84" i="2"/>
  <c r="EG78" i="2"/>
  <c r="J79" i="2"/>
  <c r="K79" i="2"/>
  <c r="L79" i="2"/>
  <c r="M79" i="2"/>
  <c r="N79" i="2"/>
  <c r="P79" i="2"/>
  <c r="Q79" i="2"/>
  <c r="AF79" i="2"/>
  <c r="AU79" i="2"/>
  <c r="G79" i="2"/>
  <c r="BJ79" i="2"/>
  <c r="BY79" i="2"/>
  <c r="CN79" i="2"/>
  <c r="F79" i="2"/>
  <c r="DC79" i="2"/>
  <c r="DD79" i="2"/>
  <c r="I79" i="2"/>
  <c r="H79" i="2"/>
  <c r="DF79" i="2"/>
  <c r="DJ79" i="2"/>
  <c r="DR79" i="2"/>
  <c r="EG79" i="2"/>
  <c r="K80" i="2"/>
  <c r="L80" i="2"/>
  <c r="M80" i="2"/>
  <c r="N80" i="2"/>
  <c r="P80" i="2"/>
  <c r="Q80" i="2"/>
  <c r="AF80" i="2"/>
  <c r="AU80" i="2"/>
  <c r="AV80" i="2"/>
  <c r="I80" i="2"/>
  <c r="H80" i="2"/>
  <c r="AX80" i="2"/>
  <c r="J80" i="2"/>
  <c r="BB80" i="2"/>
  <c r="BB84" i="2"/>
  <c r="BJ80" i="2"/>
  <c r="G80" i="2"/>
  <c r="BY80" i="2"/>
  <c r="CN80" i="2"/>
  <c r="DC80" i="2"/>
  <c r="DR80" i="2"/>
  <c r="EG80" i="2"/>
  <c r="K81" i="2"/>
  <c r="L81" i="2"/>
  <c r="M81" i="2"/>
  <c r="N81" i="2"/>
  <c r="P81" i="2"/>
  <c r="Q81" i="2"/>
  <c r="AF81" i="2"/>
  <c r="AU81" i="2"/>
  <c r="BJ81" i="2"/>
  <c r="BY81" i="2"/>
  <c r="BZ81" i="2"/>
  <c r="BZ84" i="2"/>
  <c r="CB81" i="2"/>
  <c r="J81" i="2"/>
  <c r="CF81" i="2"/>
  <c r="CN81" i="2"/>
  <c r="O81" i="2"/>
  <c r="DC81" i="2"/>
  <c r="DR81" i="2"/>
  <c r="EG81" i="2"/>
  <c r="I82" i="2"/>
  <c r="K82" i="2"/>
  <c r="L82" i="2"/>
  <c r="M82" i="2"/>
  <c r="N82" i="2"/>
  <c r="P82" i="2"/>
  <c r="Q82" i="2"/>
  <c r="Q84" i="2"/>
  <c r="AF82" i="2"/>
  <c r="AU82" i="2"/>
  <c r="BJ82" i="2"/>
  <c r="BK82" i="2"/>
  <c r="BM82" i="2"/>
  <c r="F82" i="2"/>
  <c r="BQ82" i="2"/>
  <c r="BQ84" i="2"/>
  <c r="BQ156" i="2"/>
  <c r="BY82" i="2"/>
  <c r="O82" i="2"/>
  <c r="CN82" i="2"/>
  <c r="DC82" i="2"/>
  <c r="DR82" i="2"/>
  <c r="EG82" i="2"/>
  <c r="I83" i="2"/>
  <c r="H83" i="2"/>
  <c r="J83" i="2"/>
  <c r="K83" i="2"/>
  <c r="L83" i="2"/>
  <c r="M83" i="2"/>
  <c r="N83" i="2"/>
  <c r="P83" i="2"/>
  <c r="Q83" i="2"/>
  <c r="AF83" i="2"/>
  <c r="F83" i="2"/>
  <c r="AU83" i="2"/>
  <c r="BJ83" i="2"/>
  <c r="BY83" i="2"/>
  <c r="BZ83" i="2"/>
  <c r="CB83" i="2"/>
  <c r="CF83" i="2"/>
  <c r="CN83" i="2"/>
  <c r="DC83" i="2"/>
  <c r="DR83" i="2"/>
  <c r="EG83" i="2"/>
  <c r="K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V84" i="2"/>
  <c r="AW84" i="2"/>
  <c r="AX84" i="2"/>
  <c r="AY84" i="2"/>
  <c r="AZ84" i="2"/>
  <c r="BA84" i="2"/>
  <c r="BC84" i="2"/>
  <c r="BD84" i="2"/>
  <c r="BE84" i="2"/>
  <c r="BF84" i="2"/>
  <c r="BG84" i="2"/>
  <c r="BH84" i="2"/>
  <c r="BI84" i="2"/>
  <c r="BK84" i="2"/>
  <c r="BL84" i="2"/>
  <c r="BN84" i="2"/>
  <c r="BO84" i="2"/>
  <c r="BP84" i="2"/>
  <c r="BR84" i="2"/>
  <c r="BS84" i="2"/>
  <c r="BT84" i="2"/>
  <c r="BU84" i="2"/>
  <c r="BV84" i="2"/>
  <c r="BW84" i="2"/>
  <c r="BX84" i="2"/>
  <c r="CA84" i="2"/>
  <c r="CC84" i="2"/>
  <c r="CD84" i="2"/>
  <c r="CE84" i="2"/>
  <c r="CG84" i="2"/>
  <c r="CH84" i="2"/>
  <c r="CI84" i="2"/>
  <c r="CJ84" i="2"/>
  <c r="CK84" i="2"/>
  <c r="CL84" i="2"/>
  <c r="CM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S84" i="2"/>
  <c r="DT84" i="2"/>
  <c r="DU84" i="2"/>
  <c r="DV84" i="2"/>
  <c r="DW84" i="2"/>
  <c r="DX84" i="2"/>
  <c r="DY84" i="2"/>
  <c r="DZ84" i="2"/>
  <c r="EA84" i="2"/>
  <c r="EB84" i="2"/>
  <c r="EC84" i="2"/>
  <c r="ED84" i="2"/>
  <c r="EE84" i="2"/>
  <c r="EF84" i="2"/>
  <c r="I86" i="2"/>
  <c r="J86" i="2"/>
  <c r="K86" i="2"/>
  <c r="L86" i="2"/>
  <c r="H86" i="2"/>
  <c r="M86" i="2"/>
  <c r="N86" i="2"/>
  <c r="P86" i="2"/>
  <c r="AF86" i="2"/>
  <c r="AU86" i="2"/>
  <c r="BJ86" i="2"/>
  <c r="BY86" i="2"/>
  <c r="CN86" i="2"/>
  <c r="DC86" i="2"/>
  <c r="F86" i="2"/>
  <c r="DR86" i="2"/>
  <c r="G86" i="2"/>
  <c r="EG86" i="2"/>
  <c r="I87" i="2"/>
  <c r="H87" i="2"/>
  <c r="J87" i="2"/>
  <c r="K87" i="2"/>
  <c r="L87" i="2"/>
  <c r="M87" i="2"/>
  <c r="N87" i="2"/>
  <c r="P87" i="2"/>
  <c r="AF87" i="2"/>
  <c r="F87" i="2"/>
  <c r="AU87" i="2"/>
  <c r="BJ87" i="2"/>
  <c r="BY87" i="2"/>
  <c r="CN87" i="2"/>
  <c r="DC87" i="2"/>
  <c r="DR87" i="2"/>
  <c r="EG87" i="2"/>
  <c r="I88" i="2"/>
  <c r="H88" i="2"/>
  <c r="J88" i="2"/>
  <c r="K88" i="2"/>
  <c r="L88" i="2"/>
  <c r="M88" i="2"/>
  <c r="N88" i="2"/>
  <c r="P88" i="2"/>
  <c r="AF88" i="2"/>
  <c r="F88" i="2"/>
  <c r="AU88" i="2"/>
  <c r="BJ88" i="2"/>
  <c r="BY88" i="2"/>
  <c r="CN88" i="2"/>
  <c r="DC88" i="2"/>
  <c r="DR88" i="2"/>
  <c r="EG88" i="2"/>
  <c r="I89" i="2"/>
  <c r="J89" i="2"/>
  <c r="H89" i="2"/>
  <c r="K89" i="2"/>
  <c r="L89" i="2"/>
  <c r="M89" i="2"/>
  <c r="N89" i="2"/>
  <c r="P89" i="2"/>
  <c r="AF89" i="2"/>
  <c r="AU89" i="2"/>
  <c r="BJ89" i="2"/>
  <c r="G89" i="2"/>
  <c r="BY89" i="2"/>
  <c r="CN89" i="2"/>
  <c r="DC89" i="2"/>
  <c r="F89" i="2"/>
  <c r="DR89" i="2"/>
  <c r="EG89" i="2"/>
  <c r="I90" i="2"/>
  <c r="J90" i="2"/>
  <c r="H90" i="2"/>
  <c r="K90" i="2"/>
  <c r="L90" i="2"/>
  <c r="M90" i="2"/>
  <c r="N90" i="2"/>
  <c r="P90" i="2"/>
  <c r="AF90" i="2"/>
  <c r="F90" i="2"/>
  <c r="AU90" i="2"/>
  <c r="BJ90" i="2"/>
  <c r="BY90" i="2"/>
  <c r="CN90" i="2"/>
  <c r="DC90" i="2"/>
  <c r="DR90" i="2"/>
  <c r="EG90" i="2"/>
  <c r="H91" i="2"/>
  <c r="I91" i="2"/>
  <c r="J91" i="2"/>
  <c r="K91" i="2"/>
  <c r="L91" i="2"/>
  <c r="M91" i="2"/>
  <c r="N91" i="2"/>
  <c r="P91" i="2"/>
  <c r="AF91" i="2"/>
  <c r="AU91" i="2"/>
  <c r="BJ91" i="2"/>
  <c r="BY91" i="2"/>
  <c r="CN91" i="2"/>
  <c r="F91" i="2"/>
  <c r="DC91" i="2"/>
  <c r="DR91" i="2"/>
  <c r="G91" i="2"/>
  <c r="EG91" i="2"/>
  <c r="I92" i="2"/>
  <c r="H92" i="2"/>
  <c r="J92" i="2"/>
  <c r="K92" i="2"/>
  <c r="L92" i="2"/>
  <c r="M92" i="2"/>
  <c r="N92" i="2"/>
  <c r="P92" i="2"/>
  <c r="AF92" i="2"/>
  <c r="G92" i="2"/>
  <c r="AU92" i="2"/>
  <c r="F92" i="2"/>
  <c r="BJ92" i="2"/>
  <c r="BY92" i="2"/>
  <c r="CN92" i="2"/>
  <c r="DC92" i="2"/>
  <c r="DR92" i="2"/>
  <c r="EG92" i="2"/>
  <c r="I93" i="2"/>
  <c r="H93" i="2"/>
  <c r="J93" i="2"/>
  <c r="K93" i="2"/>
  <c r="L93" i="2"/>
  <c r="M93" i="2"/>
  <c r="N93" i="2"/>
  <c r="P93" i="2"/>
  <c r="AF93" i="2"/>
  <c r="F93" i="2"/>
  <c r="AU93" i="2"/>
  <c r="BJ93" i="2"/>
  <c r="BY93" i="2"/>
  <c r="CN93" i="2"/>
  <c r="DC93" i="2"/>
  <c r="DR93" i="2"/>
  <c r="EG93" i="2"/>
  <c r="I94" i="2"/>
  <c r="J94" i="2"/>
  <c r="K94" i="2"/>
  <c r="L94" i="2"/>
  <c r="H94" i="2"/>
  <c r="M94" i="2"/>
  <c r="N94" i="2"/>
  <c r="P94" i="2"/>
  <c r="AF94" i="2"/>
  <c r="AU94" i="2"/>
  <c r="BJ94" i="2"/>
  <c r="BY94" i="2"/>
  <c r="CN94" i="2"/>
  <c r="DC94" i="2"/>
  <c r="F94" i="2"/>
  <c r="DR94" i="2"/>
  <c r="G94" i="2"/>
  <c r="EG94" i="2"/>
  <c r="I95" i="2"/>
  <c r="H95" i="2"/>
  <c r="J95" i="2"/>
  <c r="K95" i="2"/>
  <c r="L95" i="2"/>
  <c r="M95" i="2"/>
  <c r="N95" i="2"/>
  <c r="P95" i="2"/>
  <c r="AF95" i="2"/>
  <c r="F95" i="2"/>
  <c r="AU95" i="2"/>
  <c r="BJ95" i="2"/>
  <c r="BY95" i="2"/>
  <c r="CN95" i="2"/>
  <c r="DC95" i="2"/>
  <c r="DR95" i="2"/>
  <c r="EG95" i="2"/>
  <c r="I96" i="2"/>
  <c r="H96" i="2"/>
  <c r="J96" i="2"/>
  <c r="K96" i="2"/>
  <c r="L96" i="2"/>
  <c r="M96" i="2"/>
  <c r="N96" i="2"/>
  <c r="P96" i="2"/>
  <c r="AF96" i="2"/>
  <c r="F96" i="2"/>
  <c r="AU96" i="2"/>
  <c r="BJ96" i="2"/>
  <c r="BY96" i="2"/>
  <c r="CN96" i="2"/>
  <c r="DC96" i="2"/>
  <c r="DR96" i="2"/>
  <c r="EG96" i="2"/>
  <c r="I97" i="2"/>
  <c r="H97" i="2"/>
  <c r="J97" i="2"/>
  <c r="K97" i="2"/>
  <c r="L97" i="2"/>
  <c r="M97" i="2"/>
  <c r="N97" i="2"/>
  <c r="P97" i="2"/>
  <c r="AF97" i="2"/>
  <c r="AU97" i="2"/>
  <c r="BJ97" i="2"/>
  <c r="G97" i="2"/>
  <c r="BY97" i="2"/>
  <c r="CN97" i="2"/>
  <c r="DC97" i="2"/>
  <c r="F97" i="2"/>
  <c r="DR97" i="2"/>
  <c r="EG97" i="2"/>
  <c r="I98" i="2"/>
  <c r="J98" i="2"/>
  <c r="H98" i="2"/>
  <c r="K98" i="2"/>
  <c r="L98" i="2"/>
  <c r="M98" i="2"/>
  <c r="N98" i="2"/>
  <c r="P98" i="2"/>
  <c r="AF98" i="2"/>
  <c r="F98" i="2"/>
  <c r="AU98" i="2"/>
  <c r="BJ98" i="2"/>
  <c r="BY98" i="2"/>
  <c r="CN98" i="2"/>
  <c r="DC98" i="2"/>
  <c r="DR98" i="2"/>
  <c r="EG98" i="2"/>
  <c r="H99" i="2"/>
  <c r="I99" i="2"/>
  <c r="J99" i="2"/>
  <c r="K99" i="2"/>
  <c r="L99" i="2"/>
  <c r="M99" i="2"/>
  <c r="N99" i="2"/>
  <c r="P99" i="2"/>
  <c r="AF99" i="2"/>
  <c r="AU99" i="2"/>
  <c r="BJ99" i="2"/>
  <c r="BY99" i="2"/>
  <c r="CN99" i="2"/>
  <c r="F99" i="2"/>
  <c r="DC99" i="2"/>
  <c r="DR99" i="2"/>
  <c r="G99" i="2"/>
  <c r="EG99" i="2"/>
  <c r="I100" i="2"/>
  <c r="H100" i="2"/>
  <c r="J100" i="2"/>
  <c r="K100" i="2"/>
  <c r="L100" i="2"/>
  <c r="M100" i="2"/>
  <c r="N100" i="2"/>
  <c r="P100" i="2"/>
  <c r="AF100" i="2"/>
  <c r="G100" i="2"/>
  <c r="AU100" i="2"/>
  <c r="F100" i="2"/>
  <c r="BJ100" i="2"/>
  <c r="BY100" i="2"/>
  <c r="CN100" i="2"/>
  <c r="DC100" i="2"/>
  <c r="DR100" i="2"/>
  <c r="EG100" i="2"/>
  <c r="I101" i="2"/>
  <c r="H101" i="2"/>
  <c r="J101" i="2"/>
  <c r="K101" i="2"/>
  <c r="L101" i="2"/>
  <c r="M101" i="2"/>
  <c r="N101" i="2"/>
  <c r="P101" i="2"/>
  <c r="AF101" i="2"/>
  <c r="F101" i="2"/>
  <c r="AU101" i="2"/>
  <c r="BJ101" i="2"/>
  <c r="BY101" i="2"/>
  <c r="CN101" i="2"/>
  <c r="DC101" i="2"/>
  <c r="DR101" i="2"/>
  <c r="EG101" i="2"/>
  <c r="I102" i="2"/>
  <c r="J102" i="2"/>
  <c r="K102" i="2"/>
  <c r="L102" i="2"/>
  <c r="H102" i="2"/>
  <c r="M102" i="2"/>
  <c r="N102" i="2"/>
  <c r="P102" i="2"/>
  <c r="AF102" i="2"/>
  <c r="AU102" i="2"/>
  <c r="BJ102" i="2"/>
  <c r="BY102" i="2"/>
  <c r="CN102" i="2"/>
  <c r="DC102" i="2"/>
  <c r="F102" i="2"/>
  <c r="DR102" i="2"/>
  <c r="G102" i="2"/>
  <c r="EG102" i="2"/>
  <c r="I103" i="2"/>
  <c r="H103" i="2"/>
  <c r="J103" i="2"/>
  <c r="K103" i="2"/>
  <c r="L103" i="2"/>
  <c r="M103" i="2"/>
  <c r="N103" i="2"/>
  <c r="P103" i="2"/>
  <c r="AF103" i="2"/>
  <c r="F103" i="2"/>
  <c r="AU103" i="2"/>
  <c r="BJ103" i="2"/>
  <c r="BY103" i="2"/>
  <c r="CN103" i="2"/>
  <c r="DC103" i="2"/>
  <c r="DR103" i="2"/>
  <c r="EG103" i="2"/>
  <c r="I104" i="2"/>
  <c r="H104" i="2"/>
  <c r="J104" i="2"/>
  <c r="K104" i="2"/>
  <c r="L104" i="2"/>
  <c r="M104" i="2"/>
  <c r="N104" i="2"/>
  <c r="P104" i="2"/>
  <c r="AF104" i="2"/>
  <c r="F104" i="2"/>
  <c r="AU104" i="2"/>
  <c r="BJ104" i="2"/>
  <c r="BY104" i="2"/>
  <c r="CN104" i="2"/>
  <c r="DC104" i="2"/>
  <c r="DR104" i="2"/>
  <c r="EG104" i="2"/>
  <c r="I105" i="2"/>
  <c r="H105" i="2"/>
  <c r="J105" i="2"/>
  <c r="K105" i="2"/>
  <c r="L105" i="2"/>
  <c r="M105" i="2"/>
  <c r="N105" i="2"/>
  <c r="P105" i="2"/>
  <c r="AF105" i="2"/>
  <c r="AU105" i="2"/>
  <c r="BJ105" i="2"/>
  <c r="G105" i="2"/>
  <c r="BY105" i="2"/>
  <c r="CN105" i="2"/>
  <c r="DC105" i="2"/>
  <c r="F105" i="2"/>
  <c r="DR105" i="2"/>
  <c r="EG105" i="2"/>
  <c r="I106" i="2"/>
  <c r="J106" i="2"/>
  <c r="H106" i="2"/>
  <c r="K106" i="2"/>
  <c r="L106" i="2"/>
  <c r="M106" i="2"/>
  <c r="N106" i="2"/>
  <c r="P106" i="2"/>
  <c r="AF106" i="2"/>
  <c r="F106" i="2"/>
  <c r="AU106" i="2"/>
  <c r="BJ106" i="2"/>
  <c r="BY106" i="2"/>
  <c r="CN106" i="2"/>
  <c r="DC106" i="2"/>
  <c r="DR106" i="2"/>
  <c r="EG106" i="2"/>
  <c r="H107" i="2"/>
  <c r="I107" i="2"/>
  <c r="J107" i="2"/>
  <c r="K107" i="2"/>
  <c r="L107" i="2"/>
  <c r="M107" i="2"/>
  <c r="N107" i="2"/>
  <c r="P107" i="2"/>
  <c r="AF107" i="2"/>
  <c r="AU107" i="2"/>
  <c r="BJ107" i="2"/>
  <c r="BY107" i="2"/>
  <c r="CN107" i="2"/>
  <c r="F107" i="2"/>
  <c r="DC107" i="2"/>
  <c r="DR107" i="2"/>
  <c r="G107" i="2"/>
  <c r="EG107" i="2"/>
  <c r="I108" i="2"/>
  <c r="H108" i="2"/>
  <c r="J108" i="2"/>
  <c r="K108" i="2"/>
  <c r="L108" i="2"/>
  <c r="M108" i="2"/>
  <c r="N108" i="2"/>
  <c r="P108" i="2"/>
  <c r="AF108" i="2"/>
  <c r="G108" i="2"/>
  <c r="AU108" i="2"/>
  <c r="F108" i="2"/>
  <c r="BJ108" i="2"/>
  <c r="BY108" i="2"/>
  <c r="CN108" i="2"/>
  <c r="DC108" i="2"/>
  <c r="DR108" i="2"/>
  <c r="EG108" i="2"/>
  <c r="I109" i="2"/>
  <c r="H109" i="2"/>
  <c r="J109" i="2"/>
  <c r="K109" i="2"/>
  <c r="L109" i="2"/>
  <c r="M109" i="2"/>
  <c r="N109" i="2"/>
  <c r="P109" i="2"/>
  <c r="AF109" i="2"/>
  <c r="F109" i="2"/>
  <c r="AU109" i="2"/>
  <c r="BJ109" i="2"/>
  <c r="BY109" i="2"/>
  <c r="CN109" i="2"/>
  <c r="DC109" i="2"/>
  <c r="DR109" i="2"/>
  <c r="EG109" i="2"/>
  <c r="I110" i="2"/>
  <c r="J110" i="2"/>
  <c r="K110" i="2"/>
  <c r="L110" i="2"/>
  <c r="H110" i="2"/>
  <c r="M110" i="2"/>
  <c r="N110" i="2"/>
  <c r="P110" i="2"/>
  <c r="AF110" i="2"/>
  <c r="AU110" i="2"/>
  <c r="BJ110" i="2"/>
  <c r="BY110" i="2"/>
  <c r="CN110" i="2"/>
  <c r="DC110" i="2"/>
  <c r="F110" i="2"/>
  <c r="DR110" i="2"/>
  <c r="G110" i="2"/>
  <c r="EG110" i="2"/>
  <c r="I111" i="2"/>
  <c r="H111" i="2"/>
  <c r="J111" i="2"/>
  <c r="K111" i="2"/>
  <c r="L111" i="2"/>
  <c r="M111" i="2"/>
  <c r="N111" i="2"/>
  <c r="P111" i="2"/>
  <c r="AF111" i="2"/>
  <c r="F111" i="2"/>
  <c r="AU111" i="2"/>
  <c r="BJ111" i="2"/>
  <c r="BY111" i="2"/>
  <c r="CN111" i="2"/>
  <c r="DC111" i="2"/>
  <c r="DR111" i="2"/>
  <c r="EG111" i="2"/>
  <c r="I112" i="2"/>
  <c r="H112" i="2"/>
  <c r="J112" i="2"/>
  <c r="K112" i="2"/>
  <c r="L112" i="2"/>
  <c r="M112" i="2"/>
  <c r="N112" i="2"/>
  <c r="P112" i="2"/>
  <c r="AF112" i="2"/>
  <c r="F112" i="2"/>
  <c r="AU112" i="2"/>
  <c r="BJ112" i="2"/>
  <c r="BY112" i="2"/>
  <c r="CN112" i="2"/>
  <c r="DC112" i="2"/>
  <c r="DR112" i="2"/>
  <c r="EG112" i="2"/>
  <c r="I113" i="2"/>
  <c r="H113" i="2"/>
  <c r="J113" i="2"/>
  <c r="K113" i="2"/>
  <c r="L113" i="2"/>
  <c r="M113" i="2"/>
  <c r="N113" i="2"/>
  <c r="P113" i="2"/>
  <c r="AF113" i="2"/>
  <c r="AU113" i="2"/>
  <c r="BJ113" i="2"/>
  <c r="G113" i="2"/>
  <c r="BY113" i="2"/>
  <c r="CN113" i="2"/>
  <c r="DC113" i="2"/>
  <c r="F113" i="2"/>
  <c r="DR113" i="2"/>
  <c r="EG113" i="2"/>
  <c r="I114" i="2"/>
  <c r="J114" i="2"/>
  <c r="H114" i="2"/>
  <c r="K114" i="2"/>
  <c r="L114" i="2"/>
  <c r="M114" i="2"/>
  <c r="N114" i="2"/>
  <c r="P114" i="2"/>
  <c r="AF114" i="2"/>
  <c r="F114" i="2"/>
  <c r="AU114" i="2"/>
  <c r="BJ114" i="2"/>
  <c r="BY114" i="2"/>
  <c r="CN114" i="2"/>
  <c r="DC114" i="2"/>
  <c r="DR114" i="2"/>
  <c r="EG114" i="2"/>
  <c r="I115" i="2"/>
  <c r="J115" i="2"/>
  <c r="K115" i="2"/>
  <c r="H115" i="2"/>
  <c r="L115" i="2"/>
  <c r="M115" i="2"/>
  <c r="N115" i="2"/>
  <c r="P115" i="2"/>
  <c r="AF115" i="2"/>
  <c r="AU115" i="2"/>
  <c r="BJ115" i="2"/>
  <c r="BY115" i="2"/>
  <c r="CN115" i="2"/>
  <c r="DC115" i="2"/>
  <c r="DR115" i="2"/>
  <c r="EG115" i="2"/>
  <c r="H116" i="2"/>
  <c r="I116" i="2"/>
  <c r="J116" i="2"/>
  <c r="K116" i="2"/>
  <c r="L116" i="2"/>
  <c r="M116" i="2"/>
  <c r="N116" i="2"/>
  <c r="P116" i="2"/>
  <c r="AF116" i="2"/>
  <c r="G116" i="2"/>
  <c r="AU116" i="2"/>
  <c r="F116" i="2"/>
  <c r="BJ116" i="2"/>
  <c r="BY116" i="2"/>
  <c r="CN116" i="2"/>
  <c r="DC116" i="2"/>
  <c r="DR116" i="2"/>
  <c r="EG116" i="2"/>
  <c r="I117" i="2"/>
  <c r="H117" i="2"/>
  <c r="J117" i="2"/>
  <c r="K117" i="2"/>
  <c r="L117" i="2"/>
  <c r="M117" i="2"/>
  <c r="N117" i="2"/>
  <c r="P117" i="2"/>
  <c r="AF117" i="2"/>
  <c r="F117" i="2"/>
  <c r="AU117" i="2"/>
  <c r="BJ117" i="2"/>
  <c r="BY117" i="2"/>
  <c r="CN117" i="2"/>
  <c r="DC117" i="2"/>
  <c r="DR117" i="2"/>
  <c r="EG117" i="2"/>
  <c r="I118" i="2"/>
  <c r="J118" i="2"/>
  <c r="H118" i="2"/>
  <c r="K118" i="2"/>
  <c r="L118" i="2"/>
  <c r="M118" i="2"/>
  <c r="N118" i="2"/>
  <c r="P118" i="2"/>
  <c r="AF118" i="2"/>
  <c r="AU118" i="2"/>
  <c r="BJ118" i="2"/>
  <c r="BY118" i="2"/>
  <c r="CN118" i="2"/>
  <c r="DC118" i="2"/>
  <c r="DR118" i="2"/>
  <c r="EG118" i="2"/>
  <c r="I119" i="2"/>
  <c r="H119" i="2"/>
  <c r="J119" i="2"/>
  <c r="K119" i="2"/>
  <c r="L119" i="2"/>
  <c r="M119" i="2"/>
  <c r="N119" i="2"/>
  <c r="P119" i="2"/>
  <c r="AF119" i="2"/>
  <c r="F119" i="2"/>
  <c r="AU119" i="2"/>
  <c r="BJ119" i="2"/>
  <c r="BY119" i="2"/>
  <c r="CN119" i="2"/>
  <c r="DC119" i="2"/>
  <c r="DR119" i="2"/>
  <c r="O119" i="2"/>
  <c r="EG119" i="2"/>
  <c r="I120" i="2"/>
  <c r="H120" i="2"/>
  <c r="J120" i="2"/>
  <c r="K120" i="2"/>
  <c r="L120" i="2"/>
  <c r="M120" i="2"/>
  <c r="N120" i="2"/>
  <c r="P120" i="2"/>
  <c r="AF120" i="2"/>
  <c r="AU120" i="2"/>
  <c r="BJ120" i="2"/>
  <c r="BY120" i="2"/>
  <c r="CN120" i="2"/>
  <c r="DC120" i="2"/>
  <c r="DR120" i="2"/>
  <c r="EG120" i="2"/>
  <c r="I121" i="2"/>
  <c r="H121" i="2"/>
  <c r="J121" i="2"/>
  <c r="K121" i="2"/>
  <c r="L121" i="2"/>
  <c r="M121" i="2"/>
  <c r="N121" i="2"/>
  <c r="P121" i="2"/>
  <c r="AF121" i="2"/>
  <c r="AU121" i="2"/>
  <c r="BJ121" i="2"/>
  <c r="BY121" i="2"/>
  <c r="CN121" i="2"/>
  <c r="DC121" i="2"/>
  <c r="DR121" i="2"/>
  <c r="EG121" i="2"/>
  <c r="F122" i="2"/>
  <c r="I122" i="2"/>
  <c r="J122" i="2"/>
  <c r="H122" i="2"/>
  <c r="K122" i="2"/>
  <c r="L122" i="2"/>
  <c r="M122" i="2"/>
  <c r="N122" i="2"/>
  <c r="P122" i="2"/>
  <c r="AF122" i="2"/>
  <c r="G122" i="2"/>
  <c r="AU122" i="2"/>
  <c r="BJ122" i="2"/>
  <c r="BY122" i="2"/>
  <c r="CN122" i="2"/>
  <c r="DC122" i="2"/>
  <c r="DR122" i="2"/>
  <c r="EG122" i="2"/>
  <c r="I123" i="2"/>
  <c r="J123" i="2"/>
  <c r="K123" i="2"/>
  <c r="H123" i="2"/>
  <c r="L123" i="2"/>
  <c r="M123" i="2"/>
  <c r="N123" i="2"/>
  <c r="P123" i="2"/>
  <c r="AF123" i="2"/>
  <c r="AU123" i="2"/>
  <c r="BJ123" i="2"/>
  <c r="BY123" i="2"/>
  <c r="CN123" i="2"/>
  <c r="DC123" i="2"/>
  <c r="DR123" i="2"/>
  <c r="EG123" i="2"/>
  <c r="H124" i="2"/>
  <c r="I124" i="2"/>
  <c r="J124" i="2"/>
  <c r="K124" i="2"/>
  <c r="L124" i="2"/>
  <c r="M124" i="2"/>
  <c r="N124" i="2"/>
  <c r="P124" i="2"/>
  <c r="AF124" i="2"/>
  <c r="G124" i="2"/>
  <c r="AU124" i="2"/>
  <c r="O124" i="2"/>
  <c r="BJ124" i="2"/>
  <c r="BY124" i="2"/>
  <c r="CN124" i="2"/>
  <c r="DC124" i="2"/>
  <c r="DR124" i="2"/>
  <c r="EG124" i="2"/>
  <c r="I125" i="2"/>
  <c r="H125" i="2"/>
  <c r="J125" i="2"/>
  <c r="K125" i="2"/>
  <c r="L125" i="2"/>
  <c r="M125" i="2"/>
  <c r="N125" i="2"/>
  <c r="P125" i="2"/>
  <c r="AF125" i="2"/>
  <c r="AU125" i="2"/>
  <c r="BJ125" i="2"/>
  <c r="BY125" i="2"/>
  <c r="CN125" i="2"/>
  <c r="DC125" i="2"/>
  <c r="DR125" i="2"/>
  <c r="EG125" i="2"/>
  <c r="I126" i="2"/>
  <c r="J126" i="2"/>
  <c r="H126" i="2"/>
  <c r="K126" i="2"/>
  <c r="L126" i="2"/>
  <c r="M126" i="2"/>
  <c r="N126" i="2"/>
  <c r="P126" i="2"/>
  <c r="AF126" i="2"/>
  <c r="AU126" i="2"/>
  <c r="BJ126" i="2"/>
  <c r="BY126" i="2"/>
  <c r="CN126" i="2"/>
  <c r="DC126" i="2"/>
  <c r="DR126" i="2"/>
  <c r="EG126" i="2"/>
  <c r="I127" i="2"/>
  <c r="J127" i="2"/>
  <c r="K127" i="2"/>
  <c r="L127" i="2"/>
  <c r="M127" i="2"/>
  <c r="N127" i="2"/>
  <c r="P127" i="2"/>
  <c r="AF127" i="2"/>
  <c r="AU127" i="2"/>
  <c r="BJ127" i="2"/>
  <c r="BY127" i="2"/>
  <c r="CN127" i="2"/>
  <c r="DC127" i="2"/>
  <c r="DR127" i="2"/>
  <c r="EG127" i="2"/>
  <c r="H128" i="2"/>
  <c r="I128" i="2"/>
  <c r="J128" i="2"/>
  <c r="K128" i="2"/>
  <c r="L128" i="2"/>
  <c r="M128" i="2"/>
  <c r="N128" i="2"/>
  <c r="P128" i="2"/>
  <c r="AF128" i="2"/>
  <c r="AU128" i="2"/>
  <c r="BJ128" i="2"/>
  <c r="BY128" i="2"/>
  <c r="CN128" i="2"/>
  <c r="DC128" i="2"/>
  <c r="DR128" i="2"/>
  <c r="EG128" i="2"/>
  <c r="I129" i="2"/>
  <c r="H129" i="2"/>
  <c r="J129" i="2"/>
  <c r="K129" i="2"/>
  <c r="L129" i="2"/>
  <c r="M129" i="2"/>
  <c r="N129" i="2"/>
  <c r="P129" i="2"/>
  <c r="AF129" i="2"/>
  <c r="AU129" i="2"/>
  <c r="BJ129" i="2"/>
  <c r="BY129" i="2"/>
  <c r="CN129" i="2"/>
  <c r="DC129" i="2"/>
  <c r="DR129" i="2"/>
  <c r="EG129" i="2"/>
  <c r="I130" i="2"/>
  <c r="J130" i="2"/>
  <c r="H130" i="2"/>
  <c r="K130" i="2"/>
  <c r="L130" i="2"/>
  <c r="M130" i="2"/>
  <c r="N130" i="2"/>
  <c r="P130" i="2"/>
  <c r="AF130" i="2"/>
  <c r="AU130" i="2"/>
  <c r="F130" i="2"/>
  <c r="BJ130" i="2"/>
  <c r="BY130" i="2"/>
  <c r="CN130" i="2"/>
  <c r="DC130" i="2"/>
  <c r="DR130" i="2"/>
  <c r="EG130" i="2"/>
  <c r="I131" i="2"/>
  <c r="J131" i="2"/>
  <c r="K131" i="2"/>
  <c r="H131" i="2"/>
  <c r="L131" i="2"/>
  <c r="M131" i="2"/>
  <c r="N131" i="2"/>
  <c r="P131" i="2"/>
  <c r="AF131" i="2"/>
  <c r="AU131" i="2"/>
  <c r="BJ131" i="2"/>
  <c r="BY131" i="2"/>
  <c r="CN131" i="2"/>
  <c r="DC131" i="2"/>
  <c r="DR131" i="2"/>
  <c r="EG131" i="2"/>
  <c r="H132" i="2"/>
  <c r="I132" i="2"/>
  <c r="J132" i="2"/>
  <c r="K132" i="2"/>
  <c r="L132" i="2"/>
  <c r="M132" i="2"/>
  <c r="N132" i="2"/>
  <c r="P132" i="2"/>
  <c r="AF132" i="2"/>
  <c r="AU132" i="2"/>
  <c r="BJ132" i="2"/>
  <c r="BY132" i="2"/>
  <c r="CN132" i="2"/>
  <c r="DC132" i="2"/>
  <c r="DR132" i="2"/>
  <c r="EG132" i="2"/>
  <c r="I133" i="2"/>
  <c r="H133" i="2"/>
  <c r="J133" i="2"/>
  <c r="K133" i="2"/>
  <c r="L133" i="2"/>
  <c r="M133" i="2"/>
  <c r="N133" i="2"/>
  <c r="P133" i="2"/>
  <c r="AF133" i="2"/>
  <c r="AU133" i="2"/>
  <c r="BJ133" i="2"/>
  <c r="BY133" i="2"/>
  <c r="CN133" i="2"/>
  <c r="DC133" i="2"/>
  <c r="DR133" i="2"/>
  <c r="EG133" i="2"/>
  <c r="I134" i="2"/>
  <c r="J134" i="2"/>
  <c r="K134" i="2"/>
  <c r="L134" i="2"/>
  <c r="M134" i="2"/>
  <c r="N134" i="2"/>
  <c r="P134" i="2"/>
  <c r="AF134" i="2"/>
  <c r="AU134" i="2"/>
  <c r="BJ134" i="2"/>
  <c r="BY134" i="2"/>
  <c r="CN134" i="2"/>
  <c r="DC134" i="2"/>
  <c r="DR134" i="2"/>
  <c r="EG134" i="2"/>
  <c r="I135" i="2"/>
  <c r="H135" i="2"/>
  <c r="J135" i="2"/>
  <c r="K135" i="2"/>
  <c r="L135" i="2"/>
  <c r="M135" i="2"/>
  <c r="N135" i="2"/>
  <c r="P135" i="2"/>
  <c r="AF135" i="2"/>
  <c r="F135" i="2"/>
  <c r="AU135" i="2"/>
  <c r="BJ135" i="2"/>
  <c r="G135" i="2"/>
  <c r="BY135" i="2"/>
  <c r="CN135" i="2"/>
  <c r="DC135" i="2"/>
  <c r="DR135" i="2"/>
  <c r="O135" i="2"/>
  <c r="EG135" i="2"/>
  <c r="H136" i="2"/>
  <c r="I136" i="2"/>
  <c r="J136" i="2"/>
  <c r="K136" i="2"/>
  <c r="L136" i="2"/>
  <c r="M136" i="2"/>
  <c r="N136" i="2"/>
  <c r="P136" i="2"/>
  <c r="AF136" i="2"/>
  <c r="AU136" i="2"/>
  <c r="BJ136" i="2"/>
  <c r="BY136" i="2"/>
  <c r="CN136" i="2"/>
  <c r="DC136" i="2"/>
  <c r="DR136" i="2"/>
  <c r="EG136" i="2"/>
  <c r="I137" i="2"/>
  <c r="J137" i="2"/>
  <c r="K137" i="2"/>
  <c r="L137" i="2"/>
  <c r="M137" i="2"/>
  <c r="N137" i="2"/>
  <c r="P137" i="2"/>
  <c r="AF137" i="2"/>
  <c r="AU137" i="2"/>
  <c r="BJ137" i="2"/>
  <c r="BY137" i="2"/>
  <c r="CN137" i="2"/>
  <c r="DC137" i="2"/>
  <c r="DR137" i="2"/>
  <c r="EG137" i="2"/>
  <c r="F138" i="2"/>
  <c r="I138" i="2"/>
  <c r="J138" i="2"/>
  <c r="K138" i="2"/>
  <c r="L138" i="2"/>
  <c r="M138" i="2"/>
  <c r="N138" i="2"/>
  <c r="P138" i="2"/>
  <c r="AF138" i="2"/>
  <c r="G138" i="2"/>
  <c r="AU138" i="2"/>
  <c r="BJ138" i="2"/>
  <c r="BY138" i="2"/>
  <c r="CN138" i="2"/>
  <c r="DC138" i="2"/>
  <c r="DR138" i="2"/>
  <c r="EG138" i="2"/>
  <c r="H139" i="2"/>
  <c r="I139" i="2"/>
  <c r="J139" i="2"/>
  <c r="K139" i="2"/>
  <c r="L139" i="2"/>
  <c r="M139" i="2"/>
  <c r="N139" i="2"/>
  <c r="P139" i="2"/>
  <c r="AF139" i="2"/>
  <c r="AU139" i="2"/>
  <c r="BJ139" i="2"/>
  <c r="BY139" i="2"/>
  <c r="CN139" i="2"/>
  <c r="DC139" i="2"/>
  <c r="DR139" i="2"/>
  <c r="G139" i="2"/>
  <c r="EG139" i="2"/>
  <c r="I140" i="2"/>
  <c r="J140" i="2"/>
  <c r="K140" i="2"/>
  <c r="L140" i="2"/>
  <c r="H140" i="2"/>
  <c r="M140" i="2"/>
  <c r="N140" i="2"/>
  <c r="P140" i="2"/>
  <c r="AF140" i="2"/>
  <c r="AU140" i="2"/>
  <c r="BJ140" i="2"/>
  <c r="BY140" i="2"/>
  <c r="CN140" i="2"/>
  <c r="DC140" i="2"/>
  <c r="DR140" i="2"/>
  <c r="EG140" i="2"/>
  <c r="I141" i="2"/>
  <c r="J141" i="2"/>
  <c r="K141" i="2"/>
  <c r="L141" i="2"/>
  <c r="M141" i="2"/>
  <c r="N141" i="2"/>
  <c r="P141" i="2"/>
  <c r="AF141" i="2"/>
  <c r="AU141" i="2"/>
  <c r="BJ141" i="2"/>
  <c r="BY141" i="2"/>
  <c r="CN141" i="2"/>
  <c r="DC141" i="2"/>
  <c r="DR141" i="2"/>
  <c r="EG141" i="2"/>
  <c r="I142" i="2"/>
  <c r="J142" i="2"/>
  <c r="K142" i="2"/>
  <c r="L142" i="2"/>
  <c r="M142" i="2"/>
  <c r="N142" i="2"/>
  <c r="P142" i="2"/>
  <c r="AF142" i="2"/>
  <c r="AU142" i="2"/>
  <c r="BJ142" i="2"/>
  <c r="BY142" i="2"/>
  <c r="CN142" i="2"/>
  <c r="DC142" i="2"/>
  <c r="DR142" i="2"/>
  <c r="EG142" i="2"/>
  <c r="I143" i="2"/>
  <c r="J143" i="2"/>
  <c r="K143" i="2"/>
  <c r="L143" i="2"/>
  <c r="M143" i="2"/>
  <c r="N143" i="2"/>
  <c r="P143" i="2"/>
  <c r="AF143" i="2"/>
  <c r="AU143" i="2"/>
  <c r="BJ143" i="2"/>
  <c r="O143" i="2"/>
  <c r="BY143" i="2"/>
  <c r="CN143" i="2"/>
  <c r="DC143" i="2"/>
  <c r="DR143" i="2"/>
  <c r="EG143" i="2"/>
  <c r="I144" i="2"/>
  <c r="H144" i="2"/>
  <c r="J144" i="2"/>
  <c r="K144" i="2"/>
  <c r="L144" i="2"/>
  <c r="M144" i="2"/>
  <c r="N144" i="2"/>
  <c r="P144" i="2"/>
  <c r="AF144" i="2"/>
  <c r="AU144" i="2"/>
  <c r="BJ144" i="2"/>
  <c r="BY144" i="2"/>
  <c r="CN144" i="2"/>
  <c r="DC144" i="2"/>
  <c r="DR144" i="2"/>
  <c r="EG144" i="2"/>
  <c r="I145" i="2"/>
  <c r="J145" i="2"/>
  <c r="K145" i="2"/>
  <c r="L145" i="2"/>
  <c r="M145" i="2"/>
  <c r="N145" i="2"/>
  <c r="P145" i="2"/>
  <c r="AF145" i="2"/>
  <c r="AU145" i="2"/>
  <c r="BJ145" i="2"/>
  <c r="BY145" i="2"/>
  <c r="CN145" i="2"/>
  <c r="DC145" i="2"/>
  <c r="DR145" i="2"/>
  <c r="EG145" i="2"/>
  <c r="I146" i="2"/>
  <c r="J146" i="2"/>
  <c r="H146" i="2"/>
  <c r="K146" i="2"/>
  <c r="L146" i="2"/>
  <c r="M146" i="2"/>
  <c r="N146" i="2"/>
  <c r="P146" i="2"/>
  <c r="AF146" i="2"/>
  <c r="AU146" i="2"/>
  <c r="F146" i="2"/>
  <c r="BJ146" i="2"/>
  <c r="BY146" i="2"/>
  <c r="CN146" i="2"/>
  <c r="DC146" i="2"/>
  <c r="DR146" i="2"/>
  <c r="EG146" i="2"/>
  <c r="I147" i="2"/>
  <c r="J147" i="2"/>
  <c r="K147" i="2"/>
  <c r="H147" i="2"/>
  <c r="L147" i="2"/>
  <c r="M147" i="2"/>
  <c r="N147" i="2"/>
  <c r="P147" i="2"/>
  <c r="AF147" i="2"/>
  <c r="AU147" i="2"/>
  <c r="BJ147" i="2"/>
  <c r="BY147" i="2"/>
  <c r="CN147" i="2"/>
  <c r="DC147" i="2"/>
  <c r="DR147" i="2"/>
  <c r="EG147" i="2"/>
  <c r="H148" i="2"/>
  <c r="I148" i="2"/>
  <c r="J148" i="2"/>
  <c r="K148" i="2"/>
  <c r="L148" i="2"/>
  <c r="M148" i="2"/>
  <c r="N148" i="2"/>
  <c r="P148" i="2"/>
  <c r="AF148" i="2"/>
  <c r="AU148" i="2"/>
  <c r="BJ148" i="2"/>
  <c r="BY148" i="2"/>
  <c r="CN148" i="2"/>
  <c r="DC148" i="2"/>
  <c r="DR148" i="2"/>
  <c r="EG148" i="2"/>
  <c r="I149" i="2"/>
  <c r="H149" i="2"/>
  <c r="J149" i="2"/>
  <c r="K149" i="2"/>
  <c r="L149" i="2"/>
  <c r="M149" i="2"/>
  <c r="N149" i="2"/>
  <c r="P149" i="2"/>
  <c r="AF149" i="2"/>
  <c r="AU149" i="2"/>
  <c r="BJ149" i="2"/>
  <c r="BY149" i="2"/>
  <c r="CN149" i="2"/>
  <c r="DC149" i="2"/>
  <c r="DR149" i="2"/>
  <c r="EG149" i="2"/>
  <c r="I151" i="2"/>
  <c r="J151" i="2"/>
  <c r="J152" i="2"/>
  <c r="K151" i="2"/>
  <c r="L151" i="2"/>
  <c r="M151" i="2"/>
  <c r="M152" i="2"/>
  <c r="N151" i="2"/>
  <c r="N152" i="2"/>
  <c r="P151" i="2"/>
  <c r="AF151" i="2"/>
  <c r="AU151" i="2"/>
  <c r="BJ151" i="2"/>
  <c r="BY151" i="2"/>
  <c r="CN151" i="2"/>
  <c r="DC151" i="2"/>
  <c r="DR151" i="2"/>
  <c r="DR152" i="2"/>
  <c r="EG151" i="2"/>
  <c r="I152" i="2"/>
  <c r="K152" i="2"/>
  <c r="L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X156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M156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DS152" i="2"/>
  <c r="DT152" i="2"/>
  <c r="DU152" i="2"/>
  <c r="DV152" i="2"/>
  <c r="DW152" i="2"/>
  <c r="DX152" i="2"/>
  <c r="DY152" i="2"/>
  <c r="DZ152" i="2"/>
  <c r="EA152" i="2"/>
  <c r="EB152" i="2"/>
  <c r="EC152" i="2"/>
  <c r="ED152" i="2"/>
  <c r="EE152" i="2"/>
  <c r="EF152" i="2"/>
  <c r="EG152" i="2"/>
  <c r="I154" i="2"/>
  <c r="J154" i="2"/>
  <c r="K154" i="2"/>
  <c r="K155" i="2"/>
  <c r="L154" i="2"/>
  <c r="M154" i="2"/>
  <c r="N154" i="2"/>
  <c r="N155" i="2"/>
  <c r="P154" i="2"/>
  <c r="P155" i="2"/>
  <c r="AF154" i="2"/>
  <c r="AU154" i="2"/>
  <c r="BJ154" i="2"/>
  <c r="BJ155" i="2"/>
  <c r="BY154" i="2"/>
  <c r="CN154" i="2"/>
  <c r="DC154" i="2"/>
  <c r="DR154" i="2"/>
  <c r="DR155" i="2"/>
  <c r="EG154" i="2"/>
  <c r="EG155" i="2"/>
  <c r="I155" i="2"/>
  <c r="J155" i="2"/>
  <c r="L155" i="2"/>
  <c r="M155" i="2"/>
  <c r="Q155" i="2"/>
  <c r="R155" i="2"/>
  <c r="S155" i="2"/>
  <c r="S156" i="2"/>
  <c r="T155" i="2"/>
  <c r="T156" i="2"/>
  <c r="U155" i="2"/>
  <c r="U156" i="2"/>
  <c r="V155" i="2"/>
  <c r="W155" i="2"/>
  <c r="X155" i="2"/>
  <c r="Y155" i="2"/>
  <c r="Z155" i="2"/>
  <c r="AA155" i="2"/>
  <c r="AA156" i="2"/>
  <c r="AB155" i="2"/>
  <c r="AB156" i="2"/>
  <c r="AC155" i="2"/>
  <c r="AC156" i="2"/>
  <c r="AD155" i="2"/>
  <c r="AE155" i="2"/>
  <c r="AF155" i="2"/>
  <c r="AG155" i="2"/>
  <c r="AH155" i="2"/>
  <c r="AI155" i="2"/>
  <c r="AI156" i="2"/>
  <c r="AJ155" i="2"/>
  <c r="AJ156" i="2"/>
  <c r="AK155" i="2"/>
  <c r="AK156" i="2"/>
  <c r="AL155" i="2"/>
  <c r="AM155" i="2"/>
  <c r="AN155" i="2"/>
  <c r="AO155" i="2"/>
  <c r="AP155" i="2"/>
  <c r="AQ155" i="2"/>
  <c r="AQ156" i="2"/>
  <c r="AR155" i="2"/>
  <c r="AR156" i="2"/>
  <c r="AS155" i="2"/>
  <c r="AS156" i="2"/>
  <c r="AT155" i="2"/>
  <c r="AU155" i="2"/>
  <c r="AV155" i="2"/>
  <c r="AW155" i="2"/>
  <c r="AX155" i="2"/>
  <c r="AY155" i="2"/>
  <c r="AY156" i="2"/>
  <c r="AZ155" i="2"/>
  <c r="AZ156" i="2"/>
  <c r="BA155" i="2"/>
  <c r="BA156" i="2"/>
  <c r="BB155" i="2"/>
  <c r="BC155" i="2"/>
  <c r="BD155" i="2"/>
  <c r="BE155" i="2"/>
  <c r="BF155" i="2"/>
  <c r="BG155" i="2"/>
  <c r="BG156" i="2"/>
  <c r="BH155" i="2"/>
  <c r="BH156" i="2"/>
  <c r="BI155" i="2"/>
  <c r="BI156" i="2"/>
  <c r="BK155" i="2"/>
  <c r="BL155" i="2"/>
  <c r="BM155" i="2"/>
  <c r="BN155" i="2"/>
  <c r="BO155" i="2"/>
  <c r="BO156" i="2"/>
  <c r="BP155" i="2"/>
  <c r="BQ155" i="2"/>
  <c r="BR155" i="2"/>
  <c r="BS155" i="2"/>
  <c r="BT155" i="2"/>
  <c r="BU155" i="2"/>
  <c r="BV155" i="2"/>
  <c r="BW155" i="2"/>
  <c r="BW156" i="2"/>
  <c r="BX155" i="2"/>
  <c r="BY155" i="2"/>
  <c r="BZ155" i="2"/>
  <c r="CA155" i="2"/>
  <c r="CB155" i="2"/>
  <c r="CC155" i="2"/>
  <c r="CD155" i="2"/>
  <c r="CE155" i="2"/>
  <c r="CE156" i="2"/>
  <c r="CF155" i="2"/>
  <c r="CG155" i="2"/>
  <c r="CH155" i="2"/>
  <c r="CI155" i="2"/>
  <c r="CJ155" i="2"/>
  <c r="CK155" i="2"/>
  <c r="CL155" i="2"/>
  <c r="CM155" i="2"/>
  <c r="CN155" i="2"/>
  <c r="CO155" i="2"/>
  <c r="CO156" i="2"/>
  <c r="CP155" i="2"/>
  <c r="CQ155" i="2"/>
  <c r="CR155" i="2"/>
  <c r="CS155" i="2"/>
  <c r="CT155" i="2"/>
  <c r="CU155" i="2"/>
  <c r="CV155" i="2"/>
  <c r="CW155" i="2"/>
  <c r="CW156" i="2"/>
  <c r="CX155" i="2"/>
  <c r="CY155" i="2"/>
  <c r="CZ155" i="2"/>
  <c r="DA155" i="2"/>
  <c r="DB155" i="2"/>
  <c r="DC155" i="2"/>
  <c r="DD155" i="2"/>
  <c r="DD156" i="2"/>
  <c r="DE155" i="2"/>
  <c r="DE156" i="2"/>
  <c r="DF155" i="2"/>
  <c r="DG155" i="2"/>
  <c r="DH155" i="2"/>
  <c r="DI155" i="2"/>
  <c r="DJ155" i="2"/>
  <c r="DK155" i="2"/>
  <c r="DK156" i="2"/>
  <c r="DL155" i="2"/>
  <c r="DL156" i="2"/>
  <c r="DM155" i="2"/>
  <c r="DM156" i="2"/>
  <c r="DN155" i="2"/>
  <c r="DO155" i="2"/>
  <c r="DP155" i="2"/>
  <c r="DQ155" i="2"/>
  <c r="DS155" i="2"/>
  <c r="DS156" i="2"/>
  <c r="DT155" i="2"/>
  <c r="DT156" i="2"/>
  <c r="DU155" i="2"/>
  <c r="DV155" i="2"/>
  <c r="DW155" i="2"/>
  <c r="DX155" i="2"/>
  <c r="DY155" i="2"/>
  <c r="DZ155" i="2"/>
  <c r="EA155" i="2"/>
  <c r="EA156" i="2"/>
  <c r="EB155" i="2"/>
  <c r="EB156" i="2"/>
  <c r="EC155" i="2"/>
  <c r="ED155" i="2"/>
  <c r="EE155" i="2"/>
  <c r="EF155" i="2"/>
  <c r="R156" i="2"/>
  <c r="V156" i="2"/>
  <c r="W156" i="2"/>
  <c r="Y156" i="2"/>
  <c r="Z156" i="2"/>
  <c r="AD156" i="2"/>
  <c r="AE156" i="2"/>
  <c r="AG156" i="2"/>
  <c r="AH156" i="2"/>
  <c r="AL156" i="2"/>
  <c r="AM156" i="2"/>
  <c r="AN156" i="2"/>
  <c r="AO156" i="2"/>
  <c r="AP156" i="2"/>
  <c r="AT156" i="2"/>
  <c r="AV156" i="2"/>
  <c r="AW156" i="2"/>
  <c r="AX156" i="2"/>
  <c r="BB156" i="2"/>
  <c r="BC156" i="2"/>
  <c r="BD156" i="2"/>
  <c r="BE156" i="2"/>
  <c r="BF156" i="2"/>
  <c r="BK156" i="2"/>
  <c r="BL156" i="2"/>
  <c r="BN156" i="2"/>
  <c r="BP156" i="2"/>
  <c r="BR156" i="2"/>
  <c r="BS156" i="2"/>
  <c r="BT156" i="2"/>
  <c r="BU156" i="2"/>
  <c r="BV156" i="2"/>
  <c r="BZ156" i="2"/>
  <c r="CA156" i="2"/>
  <c r="CC156" i="2"/>
  <c r="CD156" i="2"/>
  <c r="CG156" i="2"/>
  <c r="CH156" i="2"/>
  <c r="CI156" i="2"/>
  <c r="CJ156" i="2"/>
  <c r="CK156" i="2"/>
  <c r="CL156" i="2"/>
  <c r="CP156" i="2"/>
  <c r="CQ156" i="2"/>
  <c r="CR156" i="2"/>
  <c r="CS156" i="2"/>
  <c r="CT156" i="2"/>
  <c r="CV156" i="2"/>
  <c r="CX156" i="2"/>
  <c r="CY156" i="2"/>
  <c r="CZ156" i="2"/>
  <c r="DA156" i="2"/>
  <c r="DB156" i="2"/>
  <c r="DF156" i="2"/>
  <c r="DG156" i="2"/>
  <c r="DH156" i="2"/>
  <c r="DI156" i="2"/>
  <c r="DJ156" i="2"/>
  <c r="DN156" i="2"/>
  <c r="DO156" i="2"/>
  <c r="DP156" i="2"/>
  <c r="DQ156" i="2"/>
  <c r="DR156" i="2"/>
  <c r="DU156" i="2"/>
  <c r="DV156" i="2"/>
  <c r="DW156" i="2"/>
  <c r="DX156" i="2"/>
  <c r="DY156" i="2"/>
  <c r="DZ156" i="2"/>
  <c r="EC156" i="2"/>
  <c r="ED156" i="2"/>
  <c r="EE156" i="2"/>
  <c r="EF156" i="2"/>
  <c r="J17" i="3"/>
  <c r="K17" i="3"/>
  <c r="L17" i="3"/>
  <c r="M17" i="3"/>
  <c r="N17" i="3"/>
  <c r="P17" i="3"/>
  <c r="Q17" i="3"/>
  <c r="R17" i="3"/>
  <c r="F17" i="3"/>
  <c r="X17" i="3"/>
  <c r="X27" i="3"/>
  <c r="AF17" i="3"/>
  <c r="AU17" i="3"/>
  <c r="BJ17" i="3"/>
  <c r="BY17" i="3"/>
  <c r="CN17" i="3"/>
  <c r="DC17" i="3"/>
  <c r="DR17" i="3"/>
  <c r="DR27" i="3"/>
  <c r="EG17" i="3"/>
  <c r="F18" i="3"/>
  <c r="I18" i="3"/>
  <c r="J18" i="3"/>
  <c r="K18" i="3"/>
  <c r="L18" i="3"/>
  <c r="M18" i="3"/>
  <c r="N18" i="3"/>
  <c r="N27" i="3"/>
  <c r="P18" i="3"/>
  <c r="AF18" i="3"/>
  <c r="AU18" i="3"/>
  <c r="BJ18" i="3"/>
  <c r="BY18" i="3"/>
  <c r="CN18" i="3"/>
  <c r="DC18" i="3"/>
  <c r="DR18" i="3"/>
  <c r="EG18" i="3"/>
  <c r="I19" i="3"/>
  <c r="J19" i="3"/>
  <c r="K19" i="3"/>
  <c r="K27" i="3"/>
  <c r="L19" i="3"/>
  <c r="M19" i="3"/>
  <c r="N19" i="3"/>
  <c r="P19" i="3"/>
  <c r="AF19" i="3"/>
  <c r="AU19" i="3"/>
  <c r="BJ19" i="3"/>
  <c r="BJ27" i="3"/>
  <c r="BY19" i="3"/>
  <c r="CN19" i="3"/>
  <c r="DC19" i="3"/>
  <c r="DR19" i="3"/>
  <c r="EG19" i="3"/>
  <c r="H20" i="3"/>
  <c r="I20" i="3"/>
  <c r="J20" i="3"/>
  <c r="K20" i="3"/>
  <c r="L20" i="3"/>
  <c r="M20" i="3"/>
  <c r="N20" i="3"/>
  <c r="P20" i="3"/>
  <c r="Q20" i="3"/>
  <c r="AF20" i="3"/>
  <c r="AU20" i="3"/>
  <c r="AV20" i="3"/>
  <c r="BB20" i="3"/>
  <c r="BJ20" i="3"/>
  <c r="BY20" i="3"/>
  <c r="CN20" i="3"/>
  <c r="CN27" i="3"/>
  <c r="DC20" i="3"/>
  <c r="DR20" i="3"/>
  <c r="EG20" i="3"/>
  <c r="I21" i="3"/>
  <c r="J21" i="3"/>
  <c r="H21" i="3"/>
  <c r="K21" i="3"/>
  <c r="L21" i="3"/>
  <c r="M21" i="3"/>
  <c r="N21" i="3"/>
  <c r="P21" i="3"/>
  <c r="AF21" i="3"/>
  <c r="AU21" i="3"/>
  <c r="BJ21" i="3"/>
  <c r="BY21" i="3"/>
  <c r="CN21" i="3"/>
  <c r="DC21" i="3"/>
  <c r="DR21" i="3"/>
  <c r="EG21" i="3"/>
  <c r="H22" i="3"/>
  <c r="I22" i="3"/>
  <c r="J22" i="3"/>
  <c r="K22" i="3"/>
  <c r="L22" i="3"/>
  <c r="M22" i="3"/>
  <c r="N22" i="3"/>
  <c r="P22" i="3"/>
  <c r="AF22" i="3"/>
  <c r="AU22" i="3"/>
  <c r="BJ22" i="3"/>
  <c r="BY22" i="3"/>
  <c r="CN22" i="3"/>
  <c r="DC22" i="3"/>
  <c r="DR22" i="3"/>
  <c r="G22" i="3"/>
  <c r="EG22" i="3"/>
  <c r="I23" i="3"/>
  <c r="J23" i="3"/>
  <c r="K23" i="3"/>
  <c r="L23" i="3"/>
  <c r="M23" i="3"/>
  <c r="N23" i="3"/>
  <c r="P23" i="3"/>
  <c r="AF23" i="3"/>
  <c r="G23" i="3"/>
  <c r="AU23" i="3"/>
  <c r="BJ23" i="3"/>
  <c r="BY23" i="3"/>
  <c r="CN23" i="3"/>
  <c r="DC23" i="3"/>
  <c r="DR23" i="3"/>
  <c r="EG23" i="3"/>
  <c r="I24" i="3"/>
  <c r="J24" i="3"/>
  <c r="K24" i="3"/>
  <c r="M24" i="3"/>
  <c r="N24" i="3"/>
  <c r="Q24" i="3"/>
  <c r="AF24" i="3"/>
  <c r="F24" i="3"/>
  <c r="AU24" i="3"/>
  <c r="BC24" i="3"/>
  <c r="L24" i="3"/>
  <c r="BI24" i="3"/>
  <c r="BJ24" i="3"/>
  <c r="BR24" i="3"/>
  <c r="BX24" i="3"/>
  <c r="P24" i="3"/>
  <c r="BY24" i="3"/>
  <c r="CG24" i="3"/>
  <c r="CM24" i="3"/>
  <c r="CN24" i="3"/>
  <c r="DC24" i="3"/>
  <c r="DR24" i="3"/>
  <c r="EG24" i="3"/>
  <c r="K25" i="3"/>
  <c r="L25" i="3"/>
  <c r="M25" i="3"/>
  <c r="N25" i="3"/>
  <c r="O25" i="3"/>
  <c r="P25" i="3"/>
  <c r="Q25" i="3"/>
  <c r="AF25" i="3"/>
  <c r="AU25" i="3"/>
  <c r="BJ25" i="3"/>
  <c r="BY25" i="3"/>
  <c r="CN25" i="3"/>
  <c r="CO25" i="3"/>
  <c r="I25" i="3"/>
  <c r="CQ25" i="3"/>
  <c r="CQ27" i="3"/>
  <c r="CU25" i="3"/>
  <c r="DC25" i="3"/>
  <c r="DR25" i="3"/>
  <c r="EG25" i="3"/>
  <c r="H26" i="3"/>
  <c r="I26" i="3"/>
  <c r="J26" i="3"/>
  <c r="K26" i="3"/>
  <c r="L26" i="3"/>
  <c r="M26" i="3"/>
  <c r="N26" i="3"/>
  <c r="P26" i="3"/>
  <c r="AF26" i="3"/>
  <c r="F26" i="3"/>
  <c r="AU26" i="3"/>
  <c r="BJ26" i="3"/>
  <c r="BY26" i="3"/>
  <c r="CN26" i="3"/>
  <c r="DC26" i="3"/>
  <c r="DR26" i="3"/>
  <c r="EG26" i="3"/>
  <c r="M27" i="3"/>
  <c r="S27" i="3"/>
  <c r="T27" i="3"/>
  <c r="U27" i="3"/>
  <c r="V27" i="3"/>
  <c r="W27" i="3"/>
  <c r="Y27" i="3"/>
  <c r="Z27" i="3"/>
  <c r="AA27" i="3"/>
  <c r="AB27" i="3"/>
  <c r="AC27" i="3"/>
  <c r="AD27" i="3"/>
  <c r="AE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P27" i="3"/>
  <c r="CR27" i="3"/>
  <c r="CS27" i="3"/>
  <c r="CT27" i="3"/>
  <c r="CU27" i="3"/>
  <c r="CV27" i="3"/>
  <c r="CW27" i="3"/>
  <c r="CX27" i="3"/>
  <c r="CY27" i="3"/>
  <c r="CZ27" i="3"/>
  <c r="DA27" i="3"/>
  <c r="DB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I29" i="3"/>
  <c r="J29" i="3"/>
  <c r="K29" i="3"/>
  <c r="L29" i="3"/>
  <c r="M29" i="3"/>
  <c r="N29" i="3"/>
  <c r="P29" i="3"/>
  <c r="AF29" i="3"/>
  <c r="AU29" i="3"/>
  <c r="AU43" i="3"/>
  <c r="BJ29" i="3"/>
  <c r="BY29" i="3"/>
  <c r="CN29" i="3"/>
  <c r="DC29" i="3"/>
  <c r="DR29" i="3"/>
  <c r="EG29" i="3"/>
  <c r="I30" i="3"/>
  <c r="J30" i="3"/>
  <c r="K30" i="3"/>
  <c r="L30" i="3"/>
  <c r="H30" i="3"/>
  <c r="M30" i="3"/>
  <c r="N30" i="3"/>
  <c r="P30" i="3"/>
  <c r="AF30" i="3"/>
  <c r="AU30" i="3"/>
  <c r="BJ30" i="3"/>
  <c r="BY30" i="3"/>
  <c r="CN30" i="3"/>
  <c r="DC30" i="3"/>
  <c r="DC43" i="3"/>
  <c r="DR30" i="3"/>
  <c r="EG30" i="3"/>
  <c r="I31" i="3"/>
  <c r="H31" i="3"/>
  <c r="J31" i="3"/>
  <c r="K31" i="3"/>
  <c r="L31" i="3"/>
  <c r="M31" i="3"/>
  <c r="N31" i="3"/>
  <c r="P31" i="3"/>
  <c r="AF31" i="3"/>
  <c r="AU31" i="3"/>
  <c r="BJ31" i="3"/>
  <c r="BJ43" i="3"/>
  <c r="BY31" i="3"/>
  <c r="CN31" i="3"/>
  <c r="DC31" i="3"/>
  <c r="DR31" i="3"/>
  <c r="EG31" i="3"/>
  <c r="H32" i="3"/>
  <c r="I32" i="3"/>
  <c r="J32" i="3"/>
  <c r="K32" i="3"/>
  <c r="L32" i="3"/>
  <c r="M32" i="3"/>
  <c r="N32" i="3"/>
  <c r="P32" i="3"/>
  <c r="AF32" i="3"/>
  <c r="F32" i="3"/>
  <c r="AU32" i="3"/>
  <c r="BJ32" i="3"/>
  <c r="BY32" i="3"/>
  <c r="CN32" i="3"/>
  <c r="DC32" i="3"/>
  <c r="DR32" i="3"/>
  <c r="EG32" i="3"/>
  <c r="EG43" i="3"/>
  <c r="I33" i="3"/>
  <c r="H33" i="3"/>
  <c r="J33" i="3"/>
  <c r="K33" i="3"/>
  <c r="L33" i="3"/>
  <c r="M33" i="3"/>
  <c r="M43" i="3"/>
  <c r="N33" i="3"/>
  <c r="P33" i="3"/>
  <c r="AF33" i="3"/>
  <c r="AU33" i="3"/>
  <c r="BJ33" i="3"/>
  <c r="G33" i="3"/>
  <c r="BY33" i="3"/>
  <c r="CN33" i="3"/>
  <c r="DC33" i="3"/>
  <c r="DR33" i="3"/>
  <c r="EG33" i="3"/>
  <c r="I34" i="3"/>
  <c r="J34" i="3"/>
  <c r="H34" i="3"/>
  <c r="K34" i="3"/>
  <c r="L34" i="3"/>
  <c r="M34" i="3"/>
  <c r="N34" i="3"/>
  <c r="P34" i="3"/>
  <c r="AF34" i="3"/>
  <c r="F34" i="3"/>
  <c r="AU34" i="3"/>
  <c r="BJ34" i="3"/>
  <c r="BY34" i="3"/>
  <c r="CN34" i="3"/>
  <c r="DC34" i="3"/>
  <c r="DR34" i="3"/>
  <c r="EG34" i="3"/>
  <c r="G35" i="3"/>
  <c r="H35" i="3"/>
  <c r="I35" i="3"/>
  <c r="J35" i="3"/>
  <c r="K35" i="3"/>
  <c r="L35" i="3"/>
  <c r="M35" i="3"/>
  <c r="N35" i="3"/>
  <c r="O35" i="3"/>
  <c r="P35" i="3"/>
  <c r="AF35" i="3"/>
  <c r="AU35" i="3"/>
  <c r="BJ35" i="3"/>
  <c r="BY35" i="3"/>
  <c r="CN35" i="3"/>
  <c r="DC35" i="3"/>
  <c r="DR35" i="3"/>
  <c r="EG35" i="3"/>
  <c r="I36" i="3"/>
  <c r="H36" i="3"/>
  <c r="J36" i="3"/>
  <c r="K36" i="3"/>
  <c r="L36" i="3"/>
  <c r="L43" i="3"/>
  <c r="M36" i="3"/>
  <c r="N36" i="3"/>
  <c r="P36" i="3"/>
  <c r="AF36" i="3"/>
  <c r="AU36" i="3"/>
  <c r="BJ36" i="3"/>
  <c r="BY36" i="3"/>
  <c r="CN36" i="3"/>
  <c r="DC36" i="3"/>
  <c r="DR36" i="3"/>
  <c r="EG36" i="3"/>
  <c r="I37" i="3"/>
  <c r="H37" i="3"/>
  <c r="J37" i="3"/>
  <c r="K37" i="3"/>
  <c r="L37" i="3"/>
  <c r="M37" i="3"/>
  <c r="N37" i="3"/>
  <c r="P37" i="3"/>
  <c r="AF37" i="3"/>
  <c r="AU37" i="3"/>
  <c r="BJ37" i="3"/>
  <c r="BY37" i="3"/>
  <c r="CN37" i="3"/>
  <c r="DC37" i="3"/>
  <c r="DR37" i="3"/>
  <c r="EG37" i="3"/>
  <c r="F38" i="3"/>
  <c r="I38" i="3"/>
  <c r="J38" i="3"/>
  <c r="K38" i="3"/>
  <c r="L38" i="3"/>
  <c r="H38" i="3"/>
  <c r="M38" i="3"/>
  <c r="N38" i="3"/>
  <c r="P38" i="3"/>
  <c r="AF38" i="3"/>
  <c r="AU38" i="3"/>
  <c r="BJ38" i="3"/>
  <c r="BY38" i="3"/>
  <c r="CN38" i="3"/>
  <c r="DC38" i="3"/>
  <c r="DR38" i="3"/>
  <c r="EG38" i="3"/>
  <c r="I39" i="3"/>
  <c r="H39" i="3"/>
  <c r="J39" i="3"/>
  <c r="K39" i="3"/>
  <c r="K43" i="3"/>
  <c r="L39" i="3"/>
  <c r="M39" i="3"/>
  <c r="N39" i="3"/>
  <c r="P39" i="3"/>
  <c r="AF39" i="3"/>
  <c r="F39" i="3"/>
  <c r="AU39" i="3"/>
  <c r="BJ39" i="3"/>
  <c r="BY39" i="3"/>
  <c r="CN39" i="3"/>
  <c r="DC39" i="3"/>
  <c r="DR39" i="3"/>
  <c r="EG39" i="3"/>
  <c r="H40" i="3"/>
  <c r="I40" i="3"/>
  <c r="J40" i="3"/>
  <c r="K40" i="3"/>
  <c r="L40" i="3"/>
  <c r="M40" i="3"/>
  <c r="N40" i="3"/>
  <c r="P40" i="3"/>
  <c r="Q40" i="3"/>
  <c r="AF40" i="3"/>
  <c r="G40" i="3"/>
  <c r="AG40" i="3"/>
  <c r="AI40" i="3"/>
  <c r="AM40" i="3"/>
  <c r="AM43" i="3"/>
  <c r="AU40" i="3"/>
  <c r="F40" i="3"/>
  <c r="BJ40" i="3"/>
  <c r="BY40" i="3"/>
  <c r="CN40" i="3"/>
  <c r="DC40" i="3"/>
  <c r="DR40" i="3"/>
  <c r="EG40" i="3"/>
  <c r="I41" i="3"/>
  <c r="H41" i="3"/>
  <c r="J41" i="3"/>
  <c r="K41" i="3"/>
  <c r="L41" i="3"/>
  <c r="M41" i="3"/>
  <c r="N41" i="3"/>
  <c r="P41" i="3"/>
  <c r="Q41" i="3"/>
  <c r="R41" i="3"/>
  <c r="F41" i="3"/>
  <c r="T41" i="3"/>
  <c r="X41" i="3"/>
  <c r="AF41" i="3"/>
  <c r="AU41" i="3"/>
  <c r="BJ41" i="3"/>
  <c r="BY41" i="3"/>
  <c r="CN41" i="3"/>
  <c r="DC41" i="3"/>
  <c r="DR41" i="3"/>
  <c r="EG41" i="3"/>
  <c r="J42" i="3"/>
  <c r="K42" i="3"/>
  <c r="L42" i="3"/>
  <c r="M42" i="3"/>
  <c r="N42" i="3"/>
  <c r="P42" i="3"/>
  <c r="Q42" i="3"/>
  <c r="AF42" i="3"/>
  <c r="AU42" i="3"/>
  <c r="AV42" i="3"/>
  <c r="AV43" i="3"/>
  <c r="AX42" i="3"/>
  <c r="BB42" i="3"/>
  <c r="BJ42" i="3"/>
  <c r="BY42" i="3"/>
  <c r="CN42" i="3"/>
  <c r="DC42" i="3"/>
  <c r="DR42" i="3"/>
  <c r="EG42" i="3"/>
  <c r="S43" i="3"/>
  <c r="S163" i="3"/>
  <c r="T43" i="3"/>
  <c r="U43" i="3"/>
  <c r="V43" i="3"/>
  <c r="W43" i="3"/>
  <c r="X43" i="3"/>
  <c r="Y43" i="3"/>
  <c r="Z43" i="3"/>
  <c r="AA43" i="3"/>
  <c r="AA163" i="3"/>
  <c r="AB43" i="3"/>
  <c r="AC43" i="3"/>
  <c r="AD43" i="3"/>
  <c r="AE43" i="3"/>
  <c r="AG43" i="3"/>
  <c r="AH43" i="3"/>
  <c r="AI43" i="3"/>
  <c r="AJ43" i="3"/>
  <c r="AK43" i="3"/>
  <c r="AL43" i="3"/>
  <c r="AN43" i="3"/>
  <c r="AO43" i="3"/>
  <c r="AP43" i="3"/>
  <c r="AQ43" i="3"/>
  <c r="AR43" i="3"/>
  <c r="AS43" i="3"/>
  <c r="AT43" i="3"/>
  <c r="AW43" i="3"/>
  <c r="AX43" i="3"/>
  <c r="AY43" i="3"/>
  <c r="AY163" i="3"/>
  <c r="AZ43" i="3"/>
  <c r="BA43" i="3"/>
  <c r="BB43" i="3"/>
  <c r="BC43" i="3"/>
  <c r="BD43" i="3"/>
  <c r="BE43" i="3"/>
  <c r="BF43" i="3"/>
  <c r="BG43" i="3"/>
  <c r="BG163" i="3"/>
  <c r="BH43" i="3"/>
  <c r="BI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H45" i="3"/>
  <c r="I45" i="3"/>
  <c r="J45" i="3"/>
  <c r="K45" i="3"/>
  <c r="L45" i="3"/>
  <c r="M45" i="3"/>
  <c r="N45" i="3"/>
  <c r="P45" i="3"/>
  <c r="P61" i="3"/>
  <c r="AF45" i="3"/>
  <c r="F45" i="3"/>
  <c r="AU45" i="3"/>
  <c r="BJ45" i="3"/>
  <c r="BY45" i="3"/>
  <c r="CN45" i="3"/>
  <c r="DC45" i="3"/>
  <c r="DR45" i="3"/>
  <c r="EG45" i="3"/>
  <c r="I46" i="3"/>
  <c r="J46" i="3"/>
  <c r="K46" i="3"/>
  <c r="L46" i="3"/>
  <c r="M46" i="3"/>
  <c r="M61" i="3"/>
  <c r="N46" i="3"/>
  <c r="P46" i="3"/>
  <c r="AF46" i="3"/>
  <c r="AU46" i="3"/>
  <c r="F46" i="3"/>
  <c r="BJ46" i="3"/>
  <c r="BY46" i="3"/>
  <c r="CN46" i="3"/>
  <c r="DC46" i="3"/>
  <c r="DR46" i="3"/>
  <c r="EG46" i="3"/>
  <c r="I47" i="3"/>
  <c r="J47" i="3"/>
  <c r="K47" i="3"/>
  <c r="L47" i="3"/>
  <c r="M47" i="3"/>
  <c r="N47" i="3"/>
  <c r="P47" i="3"/>
  <c r="AF47" i="3"/>
  <c r="AU47" i="3"/>
  <c r="AU61" i="3"/>
  <c r="BJ47" i="3"/>
  <c r="BY47" i="3"/>
  <c r="CN47" i="3"/>
  <c r="DC47" i="3"/>
  <c r="DR47" i="3"/>
  <c r="EG47" i="3"/>
  <c r="I48" i="3"/>
  <c r="J48" i="3"/>
  <c r="K48" i="3"/>
  <c r="L48" i="3"/>
  <c r="H48" i="3"/>
  <c r="M48" i="3"/>
  <c r="N48" i="3"/>
  <c r="P48" i="3"/>
  <c r="AF48" i="3"/>
  <c r="AU48" i="3"/>
  <c r="BJ48" i="3"/>
  <c r="BY48" i="3"/>
  <c r="CN48" i="3"/>
  <c r="DC48" i="3"/>
  <c r="DR48" i="3"/>
  <c r="F48" i="3"/>
  <c r="EG48" i="3"/>
  <c r="I49" i="3"/>
  <c r="H49" i="3"/>
  <c r="J49" i="3"/>
  <c r="K49" i="3"/>
  <c r="L49" i="3"/>
  <c r="M49" i="3"/>
  <c r="N49" i="3"/>
  <c r="P49" i="3"/>
  <c r="AF49" i="3"/>
  <c r="AU49" i="3"/>
  <c r="BJ49" i="3"/>
  <c r="BY49" i="3"/>
  <c r="CN49" i="3"/>
  <c r="DC49" i="3"/>
  <c r="DR49" i="3"/>
  <c r="EG49" i="3"/>
  <c r="I50" i="3"/>
  <c r="H50" i="3"/>
  <c r="J50" i="3"/>
  <c r="K50" i="3"/>
  <c r="L50" i="3"/>
  <c r="M50" i="3"/>
  <c r="N50" i="3"/>
  <c r="P50" i="3"/>
  <c r="AF50" i="3"/>
  <c r="AU50" i="3"/>
  <c r="BJ50" i="3"/>
  <c r="BY50" i="3"/>
  <c r="CN50" i="3"/>
  <c r="DC50" i="3"/>
  <c r="DR50" i="3"/>
  <c r="EG50" i="3"/>
  <c r="I51" i="3"/>
  <c r="J51" i="3"/>
  <c r="K51" i="3"/>
  <c r="L51" i="3"/>
  <c r="M51" i="3"/>
  <c r="N51" i="3"/>
  <c r="P51" i="3"/>
  <c r="AF51" i="3"/>
  <c r="AU51" i="3"/>
  <c r="BJ51" i="3"/>
  <c r="BY51" i="3"/>
  <c r="CN51" i="3"/>
  <c r="DC51" i="3"/>
  <c r="F51" i="3"/>
  <c r="DR51" i="3"/>
  <c r="EG51" i="3"/>
  <c r="I52" i="3"/>
  <c r="J52" i="3"/>
  <c r="H52" i="3"/>
  <c r="K52" i="3"/>
  <c r="L52" i="3"/>
  <c r="M52" i="3"/>
  <c r="N52" i="3"/>
  <c r="P52" i="3"/>
  <c r="AF52" i="3"/>
  <c r="AU52" i="3"/>
  <c r="BJ52" i="3"/>
  <c r="BY52" i="3"/>
  <c r="CN52" i="3"/>
  <c r="DC52" i="3"/>
  <c r="DR52" i="3"/>
  <c r="EG52" i="3"/>
  <c r="H53" i="3"/>
  <c r="I53" i="3"/>
  <c r="J53" i="3"/>
  <c r="K53" i="3"/>
  <c r="L53" i="3"/>
  <c r="M53" i="3"/>
  <c r="N53" i="3"/>
  <c r="P53" i="3"/>
  <c r="AF53" i="3"/>
  <c r="F53" i="3"/>
  <c r="AU53" i="3"/>
  <c r="BJ53" i="3"/>
  <c r="BY53" i="3"/>
  <c r="CN53" i="3"/>
  <c r="DC53" i="3"/>
  <c r="DR53" i="3"/>
  <c r="G53" i="3"/>
  <c r="EG53" i="3"/>
  <c r="I54" i="3"/>
  <c r="J54" i="3"/>
  <c r="K54" i="3"/>
  <c r="L54" i="3"/>
  <c r="M54" i="3"/>
  <c r="N54" i="3"/>
  <c r="P54" i="3"/>
  <c r="AF54" i="3"/>
  <c r="AU54" i="3"/>
  <c r="F54" i="3"/>
  <c r="BJ54" i="3"/>
  <c r="BY54" i="3"/>
  <c r="CN54" i="3"/>
  <c r="DC54" i="3"/>
  <c r="DR54" i="3"/>
  <c r="EG54" i="3"/>
  <c r="I55" i="3"/>
  <c r="J55" i="3"/>
  <c r="K55" i="3"/>
  <c r="L55" i="3"/>
  <c r="M55" i="3"/>
  <c r="N55" i="3"/>
  <c r="P55" i="3"/>
  <c r="AF55" i="3"/>
  <c r="AU55" i="3"/>
  <c r="BJ55" i="3"/>
  <c r="BY55" i="3"/>
  <c r="CN55" i="3"/>
  <c r="DC55" i="3"/>
  <c r="DR55" i="3"/>
  <c r="EG55" i="3"/>
  <c r="I56" i="3"/>
  <c r="J56" i="3"/>
  <c r="K56" i="3"/>
  <c r="L56" i="3"/>
  <c r="H56" i="3"/>
  <c r="M56" i="3"/>
  <c r="N56" i="3"/>
  <c r="P56" i="3"/>
  <c r="AF56" i="3"/>
  <c r="AU56" i="3"/>
  <c r="BJ56" i="3"/>
  <c r="BY56" i="3"/>
  <c r="CN56" i="3"/>
  <c r="DC56" i="3"/>
  <c r="DR56" i="3"/>
  <c r="F56" i="3"/>
  <c r="EG56" i="3"/>
  <c r="I57" i="3"/>
  <c r="H57" i="3"/>
  <c r="J57" i="3"/>
  <c r="K57" i="3"/>
  <c r="L57" i="3"/>
  <c r="M57" i="3"/>
  <c r="N57" i="3"/>
  <c r="P57" i="3"/>
  <c r="AF57" i="3"/>
  <c r="AU57" i="3"/>
  <c r="BJ57" i="3"/>
  <c r="BY57" i="3"/>
  <c r="CN57" i="3"/>
  <c r="DC57" i="3"/>
  <c r="DR57" i="3"/>
  <c r="EG57" i="3"/>
  <c r="I58" i="3"/>
  <c r="H58" i="3"/>
  <c r="J58" i="3"/>
  <c r="K58" i="3"/>
  <c r="L58" i="3"/>
  <c r="M58" i="3"/>
  <c r="N58" i="3"/>
  <c r="P58" i="3"/>
  <c r="Q58" i="3"/>
  <c r="Q61" i="3"/>
  <c r="R58" i="3"/>
  <c r="R61" i="3"/>
  <c r="T58" i="3"/>
  <c r="X58" i="3"/>
  <c r="AF58" i="3"/>
  <c r="AU58" i="3"/>
  <c r="F58" i="3"/>
  <c r="BJ58" i="3"/>
  <c r="BY58" i="3"/>
  <c r="CN58" i="3"/>
  <c r="DC58" i="3"/>
  <c r="DR58" i="3"/>
  <c r="EG58" i="3"/>
  <c r="I59" i="3"/>
  <c r="J59" i="3"/>
  <c r="K59" i="3"/>
  <c r="L59" i="3"/>
  <c r="M59" i="3"/>
  <c r="N59" i="3"/>
  <c r="P59" i="3"/>
  <c r="AF59" i="3"/>
  <c r="AU59" i="3"/>
  <c r="BJ59" i="3"/>
  <c r="BY59" i="3"/>
  <c r="CN59" i="3"/>
  <c r="DC59" i="3"/>
  <c r="DR59" i="3"/>
  <c r="EG59" i="3"/>
  <c r="K60" i="3"/>
  <c r="L60" i="3"/>
  <c r="M60" i="3"/>
  <c r="N60" i="3"/>
  <c r="P60" i="3"/>
  <c r="Q60" i="3"/>
  <c r="AF60" i="3"/>
  <c r="AG60" i="3"/>
  <c r="I60" i="3"/>
  <c r="H60" i="3"/>
  <c r="AI60" i="3"/>
  <c r="J60" i="3"/>
  <c r="AM60" i="3"/>
  <c r="AU60" i="3"/>
  <c r="G60" i="3"/>
  <c r="BJ60" i="3"/>
  <c r="O60" i="3"/>
  <c r="BY60" i="3"/>
  <c r="CN60" i="3"/>
  <c r="DC60" i="3"/>
  <c r="DR60" i="3"/>
  <c r="EG60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G61" i="3"/>
  <c r="AH61" i="3"/>
  <c r="AJ61" i="3"/>
  <c r="AK61" i="3"/>
  <c r="AL61" i="3"/>
  <c r="AM61" i="3"/>
  <c r="AN61" i="3"/>
  <c r="AO61" i="3"/>
  <c r="AP61" i="3"/>
  <c r="AQ61" i="3"/>
  <c r="AR61" i="3"/>
  <c r="AS61" i="3"/>
  <c r="AT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K61" i="3"/>
  <c r="BK163" i="3"/>
  <c r="BL61" i="3"/>
  <c r="BM61" i="3"/>
  <c r="BN61" i="3"/>
  <c r="BO61" i="3"/>
  <c r="BP61" i="3"/>
  <c r="BQ61" i="3"/>
  <c r="BR61" i="3"/>
  <c r="BS61" i="3"/>
  <c r="BS163" i="3"/>
  <c r="BT61" i="3"/>
  <c r="BU61" i="3"/>
  <c r="BV61" i="3"/>
  <c r="BW61" i="3"/>
  <c r="BX61" i="3"/>
  <c r="BZ61" i="3"/>
  <c r="CA61" i="3"/>
  <c r="CB61" i="3"/>
  <c r="CB163" i="3"/>
  <c r="CC61" i="3"/>
  <c r="CD61" i="3"/>
  <c r="CE61" i="3"/>
  <c r="CF61" i="3"/>
  <c r="CG61" i="3"/>
  <c r="CH61" i="3"/>
  <c r="CI61" i="3"/>
  <c r="CJ61" i="3"/>
  <c r="CJ163" i="3"/>
  <c r="CK61" i="3"/>
  <c r="CL61" i="3"/>
  <c r="CM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DD61" i="3"/>
  <c r="DE61" i="3"/>
  <c r="DF61" i="3"/>
  <c r="DG61" i="3"/>
  <c r="DH61" i="3"/>
  <c r="DI61" i="3"/>
  <c r="DJ61" i="3"/>
  <c r="DK61" i="3"/>
  <c r="DL61" i="3"/>
  <c r="DM61" i="3"/>
  <c r="DN61" i="3"/>
  <c r="DO61" i="3"/>
  <c r="DP61" i="3"/>
  <c r="DQ61" i="3"/>
  <c r="DS61" i="3"/>
  <c r="DT61" i="3"/>
  <c r="DU61" i="3"/>
  <c r="DV61" i="3"/>
  <c r="DW61" i="3"/>
  <c r="DW163" i="3"/>
  <c r="DX61" i="3"/>
  <c r="DY61" i="3"/>
  <c r="DZ61" i="3"/>
  <c r="EA61" i="3"/>
  <c r="EB61" i="3"/>
  <c r="EC61" i="3"/>
  <c r="ED61" i="3"/>
  <c r="EE61" i="3"/>
  <c r="EE163" i="3"/>
  <c r="EF61" i="3"/>
  <c r="I63" i="3"/>
  <c r="J63" i="3"/>
  <c r="K63" i="3"/>
  <c r="L63" i="3"/>
  <c r="M63" i="3"/>
  <c r="N63" i="3"/>
  <c r="P63" i="3"/>
  <c r="Q63" i="3"/>
  <c r="AF63" i="3"/>
  <c r="AU63" i="3"/>
  <c r="BJ63" i="3"/>
  <c r="BY63" i="3"/>
  <c r="CN63" i="3"/>
  <c r="CO63" i="3"/>
  <c r="CQ63" i="3"/>
  <c r="CU63" i="3"/>
  <c r="DC63" i="3"/>
  <c r="DR63" i="3"/>
  <c r="EG63" i="3"/>
  <c r="I64" i="3"/>
  <c r="H64" i="3"/>
  <c r="J64" i="3"/>
  <c r="K64" i="3"/>
  <c r="L64" i="3"/>
  <c r="M64" i="3"/>
  <c r="M86" i="3"/>
  <c r="N64" i="3"/>
  <c r="P64" i="3"/>
  <c r="Q64" i="3"/>
  <c r="AF64" i="3"/>
  <c r="F64" i="3"/>
  <c r="AU64" i="3"/>
  <c r="BJ64" i="3"/>
  <c r="BY64" i="3"/>
  <c r="CN64" i="3"/>
  <c r="DC64" i="3"/>
  <c r="DD64" i="3"/>
  <c r="DF64" i="3"/>
  <c r="DJ64" i="3"/>
  <c r="DR64" i="3"/>
  <c r="EG64" i="3"/>
  <c r="K65" i="3"/>
  <c r="L65" i="3"/>
  <c r="M65" i="3"/>
  <c r="N65" i="3"/>
  <c r="N86" i="3"/>
  <c r="P65" i="3"/>
  <c r="Q65" i="3"/>
  <c r="AF65" i="3"/>
  <c r="AU65" i="3"/>
  <c r="AV65" i="3"/>
  <c r="I65" i="3"/>
  <c r="AX65" i="3"/>
  <c r="BB65" i="3"/>
  <c r="BJ65" i="3"/>
  <c r="BY65" i="3"/>
  <c r="CN65" i="3"/>
  <c r="DC65" i="3"/>
  <c r="DR65" i="3"/>
  <c r="EG65" i="3"/>
  <c r="K66" i="3"/>
  <c r="L66" i="3"/>
  <c r="M66" i="3"/>
  <c r="N66" i="3"/>
  <c r="P66" i="3"/>
  <c r="Q66" i="3"/>
  <c r="AF66" i="3"/>
  <c r="AU66" i="3"/>
  <c r="AV66" i="3"/>
  <c r="I66" i="3"/>
  <c r="AX66" i="3"/>
  <c r="J66" i="3"/>
  <c r="BB66" i="3"/>
  <c r="BJ66" i="3"/>
  <c r="O66" i="3"/>
  <c r="BY66" i="3"/>
  <c r="CN66" i="3"/>
  <c r="DC66" i="3"/>
  <c r="DR66" i="3"/>
  <c r="EG66" i="3"/>
  <c r="H67" i="3"/>
  <c r="I67" i="3"/>
  <c r="J67" i="3"/>
  <c r="K67" i="3"/>
  <c r="L67" i="3"/>
  <c r="M67" i="3"/>
  <c r="N67" i="3"/>
  <c r="P67" i="3"/>
  <c r="P86" i="3"/>
  <c r="AF67" i="3"/>
  <c r="AU67" i="3"/>
  <c r="BJ67" i="3"/>
  <c r="BY67" i="3"/>
  <c r="CN67" i="3"/>
  <c r="DC67" i="3"/>
  <c r="DR67" i="3"/>
  <c r="G67" i="3"/>
  <c r="EG67" i="3"/>
  <c r="I68" i="3"/>
  <c r="J68" i="3"/>
  <c r="K68" i="3"/>
  <c r="L68" i="3"/>
  <c r="M68" i="3"/>
  <c r="N68" i="3"/>
  <c r="P68" i="3"/>
  <c r="AF68" i="3"/>
  <c r="G68" i="3"/>
  <c r="AU68" i="3"/>
  <c r="BJ68" i="3"/>
  <c r="BY68" i="3"/>
  <c r="CN68" i="3"/>
  <c r="DC68" i="3"/>
  <c r="DR68" i="3"/>
  <c r="EG68" i="3"/>
  <c r="I69" i="3"/>
  <c r="H69" i="3"/>
  <c r="J69" i="3"/>
  <c r="K69" i="3"/>
  <c r="L69" i="3"/>
  <c r="M69" i="3"/>
  <c r="N69" i="3"/>
  <c r="P69" i="3"/>
  <c r="Q69" i="3"/>
  <c r="AF69" i="3"/>
  <c r="AU69" i="3"/>
  <c r="BJ69" i="3"/>
  <c r="BY69" i="3"/>
  <c r="BZ69" i="3"/>
  <c r="CB69" i="3"/>
  <c r="CF69" i="3"/>
  <c r="CN69" i="3"/>
  <c r="DC69" i="3"/>
  <c r="DR69" i="3"/>
  <c r="EG69" i="3"/>
  <c r="I70" i="3"/>
  <c r="J70" i="3"/>
  <c r="H70" i="3"/>
  <c r="K70" i="3"/>
  <c r="L70" i="3"/>
  <c r="M70" i="3"/>
  <c r="N70" i="3"/>
  <c r="P70" i="3"/>
  <c r="Q70" i="3"/>
  <c r="AF70" i="3"/>
  <c r="AU70" i="3"/>
  <c r="BJ70" i="3"/>
  <c r="BY70" i="3"/>
  <c r="CN70" i="3"/>
  <c r="CO70" i="3"/>
  <c r="CQ70" i="3"/>
  <c r="CU70" i="3"/>
  <c r="DC70" i="3"/>
  <c r="DR70" i="3"/>
  <c r="EG70" i="3"/>
  <c r="I71" i="3"/>
  <c r="J71" i="3"/>
  <c r="K71" i="3"/>
  <c r="L71" i="3"/>
  <c r="M71" i="3"/>
  <c r="N71" i="3"/>
  <c r="P71" i="3"/>
  <c r="Q71" i="3"/>
  <c r="AF71" i="3"/>
  <c r="AU71" i="3"/>
  <c r="BJ71" i="3"/>
  <c r="BK71" i="3"/>
  <c r="BM71" i="3"/>
  <c r="BQ71" i="3"/>
  <c r="BY71" i="3"/>
  <c r="CN71" i="3"/>
  <c r="DC71" i="3"/>
  <c r="DR71" i="3"/>
  <c r="EG71" i="3"/>
  <c r="I72" i="3"/>
  <c r="J72" i="3"/>
  <c r="K72" i="3"/>
  <c r="L72" i="3"/>
  <c r="M72" i="3"/>
  <c r="N72" i="3"/>
  <c r="P72" i="3"/>
  <c r="AF72" i="3"/>
  <c r="G72" i="3"/>
  <c r="AU72" i="3"/>
  <c r="BJ72" i="3"/>
  <c r="BY72" i="3"/>
  <c r="CN72" i="3"/>
  <c r="DC72" i="3"/>
  <c r="DR72" i="3"/>
  <c r="EG72" i="3"/>
  <c r="I73" i="3"/>
  <c r="H73" i="3"/>
  <c r="J73" i="3"/>
  <c r="K73" i="3"/>
  <c r="L73" i="3"/>
  <c r="M73" i="3"/>
  <c r="N73" i="3"/>
  <c r="P73" i="3"/>
  <c r="AF73" i="3"/>
  <c r="AU73" i="3"/>
  <c r="BJ73" i="3"/>
  <c r="BY73" i="3"/>
  <c r="CN73" i="3"/>
  <c r="DC73" i="3"/>
  <c r="DR73" i="3"/>
  <c r="EG73" i="3"/>
  <c r="G74" i="3"/>
  <c r="I74" i="3"/>
  <c r="J74" i="3"/>
  <c r="K74" i="3"/>
  <c r="L74" i="3"/>
  <c r="H74" i="3"/>
  <c r="M74" i="3"/>
  <c r="N74" i="3"/>
  <c r="P74" i="3"/>
  <c r="AF74" i="3"/>
  <c r="AU74" i="3"/>
  <c r="BJ74" i="3"/>
  <c r="BY74" i="3"/>
  <c r="CN74" i="3"/>
  <c r="DC74" i="3"/>
  <c r="F74" i="3"/>
  <c r="DR74" i="3"/>
  <c r="EG74" i="3"/>
  <c r="I75" i="3"/>
  <c r="J75" i="3"/>
  <c r="K75" i="3"/>
  <c r="L75" i="3"/>
  <c r="M75" i="3"/>
  <c r="N75" i="3"/>
  <c r="P75" i="3"/>
  <c r="AF75" i="3"/>
  <c r="F75" i="3"/>
  <c r="AU75" i="3"/>
  <c r="BJ75" i="3"/>
  <c r="BY75" i="3"/>
  <c r="CN75" i="3"/>
  <c r="DC75" i="3"/>
  <c r="DR75" i="3"/>
  <c r="EG75" i="3"/>
  <c r="H76" i="3"/>
  <c r="I76" i="3"/>
  <c r="J76" i="3"/>
  <c r="K76" i="3"/>
  <c r="L76" i="3"/>
  <c r="M76" i="3"/>
  <c r="N76" i="3"/>
  <c r="P76" i="3"/>
  <c r="Q76" i="3"/>
  <c r="AF76" i="3"/>
  <c r="AU76" i="3"/>
  <c r="BJ76" i="3"/>
  <c r="BY76" i="3"/>
  <c r="BZ76" i="3"/>
  <c r="CB76" i="3"/>
  <c r="CF76" i="3"/>
  <c r="CF86" i="3"/>
  <c r="CN76" i="3"/>
  <c r="DC76" i="3"/>
  <c r="DR76" i="3"/>
  <c r="EG76" i="3"/>
  <c r="I77" i="3"/>
  <c r="K77" i="3"/>
  <c r="L77" i="3"/>
  <c r="M77" i="3"/>
  <c r="N77" i="3"/>
  <c r="P77" i="3"/>
  <c r="Q77" i="3"/>
  <c r="AF77" i="3"/>
  <c r="AU77" i="3"/>
  <c r="BJ77" i="3"/>
  <c r="BY77" i="3"/>
  <c r="CN77" i="3"/>
  <c r="DC77" i="3"/>
  <c r="DD77" i="3"/>
  <c r="DF77" i="3"/>
  <c r="J77" i="3"/>
  <c r="DJ77" i="3"/>
  <c r="EG77" i="3"/>
  <c r="I78" i="3"/>
  <c r="J78" i="3"/>
  <c r="K78" i="3"/>
  <c r="L78" i="3"/>
  <c r="M78" i="3"/>
  <c r="N78" i="3"/>
  <c r="P78" i="3"/>
  <c r="AF78" i="3"/>
  <c r="AU78" i="3"/>
  <c r="BJ78" i="3"/>
  <c r="BY78" i="3"/>
  <c r="CN78" i="3"/>
  <c r="DC78" i="3"/>
  <c r="DR78" i="3"/>
  <c r="EG78" i="3"/>
  <c r="H79" i="3"/>
  <c r="I79" i="3"/>
  <c r="J79" i="3"/>
  <c r="K79" i="3"/>
  <c r="L79" i="3"/>
  <c r="M79" i="3"/>
  <c r="N79" i="3"/>
  <c r="P79" i="3"/>
  <c r="AF79" i="3"/>
  <c r="F79" i="3"/>
  <c r="AU79" i="3"/>
  <c r="BJ79" i="3"/>
  <c r="BY79" i="3"/>
  <c r="CN79" i="3"/>
  <c r="DC79" i="3"/>
  <c r="DR79" i="3"/>
  <c r="G79" i="3"/>
  <c r="EG79" i="3"/>
  <c r="I80" i="3"/>
  <c r="H80" i="3"/>
  <c r="J80" i="3"/>
  <c r="K80" i="3"/>
  <c r="L80" i="3"/>
  <c r="M80" i="3"/>
  <c r="N80" i="3"/>
  <c r="P80" i="3"/>
  <c r="AF80" i="3"/>
  <c r="G80" i="3"/>
  <c r="AU80" i="3"/>
  <c r="F80" i="3"/>
  <c r="BJ80" i="3"/>
  <c r="BY80" i="3"/>
  <c r="CN80" i="3"/>
  <c r="DC80" i="3"/>
  <c r="DR80" i="3"/>
  <c r="EG80" i="3"/>
  <c r="I81" i="3"/>
  <c r="H81" i="3"/>
  <c r="J81" i="3"/>
  <c r="K81" i="3"/>
  <c r="L81" i="3"/>
  <c r="M81" i="3"/>
  <c r="N81" i="3"/>
  <c r="P81" i="3"/>
  <c r="Q81" i="3"/>
  <c r="AF81" i="3"/>
  <c r="AU81" i="3"/>
  <c r="BJ81" i="3"/>
  <c r="BY81" i="3"/>
  <c r="CN81" i="3"/>
  <c r="CO81" i="3"/>
  <c r="CO86" i="3"/>
  <c r="CQ81" i="3"/>
  <c r="CU81" i="3"/>
  <c r="CU86" i="3"/>
  <c r="DC81" i="3"/>
  <c r="DR81" i="3"/>
  <c r="EG81" i="3"/>
  <c r="I82" i="3"/>
  <c r="J82" i="3"/>
  <c r="H82" i="3"/>
  <c r="K82" i="3"/>
  <c r="L82" i="3"/>
  <c r="M82" i="3"/>
  <c r="N82" i="3"/>
  <c r="P82" i="3"/>
  <c r="AF82" i="3"/>
  <c r="F82" i="3"/>
  <c r="AU82" i="3"/>
  <c r="BJ82" i="3"/>
  <c r="BY82" i="3"/>
  <c r="CN82" i="3"/>
  <c r="DC82" i="3"/>
  <c r="DR82" i="3"/>
  <c r="EG82" i="3"/>
  <c r="G83" i="3"/>
  <c r="H83" i="3"/>
  <c r="I83" i="3"/>
  <c r="J83" i="3"/>
  <c r="K83" i="3"/>
  <c r="L83" i="3"/>
  <c r="M83" i="3"/>
  <c r="N83" i="3"/>
  <c r="P83" i="3"/>
  <c r="AF83" i="3"/>
  <c r="AU83" i="3"/>
  <c r="BJ83" i="3"/>
  <c r="BY83" i="3"/>
  <c r="CN83" i="3"/>
  <c r="DC83" i="3"/>
  <c r="DR83" i="3"/>
  <c r="O83" i="3"/>
  <c r="EG83" i="3"/>
  <c r="I84" i="3"/>
  <c r="J84" i="3"/>
  <c r="K84" i="3"/>
  <c r="L84" i="3"/>
  <c r="M84" i="3"/>
  <c r="N84" i="3"/>
  <c r="P84" i="3"/>
  <c r="AF84" i="3"/>
  <c r="AU84" i="3"/>
  <c r="BJ84" i="3"/>
  <c r="BY84" i="3"/>
  <c r="CN84" i="3"/>
  <c r="DC84" i="3"/>
  <c r="DR84" i="3"/>
  <c r="EG84" i="3"/>
  <c r="I85" i="3"/>
  <c r="J85" i="3"/>
  <c r="K85" i="3"/>
  <c r="L85" i="3"/>
  <c r="M85" i="3"/>
  <c r="N85" i="3"/>
  <c r="P85" i="3"/>
  <c r="AF85" i="3"/>
  <c r="AU85" i="3"/>
  <c r="BJ85" i="3"/>
  <c r="BY85" i="3"/>
  <c r="CN85" i="3"/>
  <c r="DC85" i="3"/>
  <c r="DR85" i="3"/>
  <c r="EG85" i="3"/>
  <c r="R86" i="3"/>
  <c r="S86" i="3"/>
  <c r="T86" i="3"/>
  <c r="U86" i="3"/>
  <c r="V86" i="3"/>
  <c r="V163" i="3"/>
  <c r="W86" i="3"/>
  <c r="X86" i="3"/>
  <c r="Y86" i="3"/>
  <c r="Z86" i="3"/>
  <c r="AA86" i="3"/>
  <c r="AB86" i="3"/>
  <c r="AC86" i="3"/>
  <c r="AD86" i="3"/>
  <c r="AD163" i="3"/>
  <c r="AE86" i="3"/>
  <c r="AG86" i="3"/>
  <c r="AH86" i="3"/>
  <c r="AI86" i="3"/>
  <c r="AJ86" i="3"/>
  <c r="AK86" i="3"/>
  <c r="AL86" i="3"/>
  <c r="AM86" i="3"/>
  <c r="AM163" i="3"/>
  <c r="AN86" i="3"/>
  <c r="AO86" i="3"/>
  <c r="AP86" i="3"/>
  <c r="AQ86" i="3"/>
  <c r="AR86" i="3"/>
  <c r="AS86" i="3"/>
  <c r="AT86" i="3"/>
  <c r="AU86" i="3"/>
  <c r="AV86" i="3"/>
  <c r="AW86" i="3"/>
  <c r="AY86" i="3"/>
  <c r="AZ86" i="3"/>
  <c r="BA86" i="3"/>
  <c r="BC86" i="3"/>
  <c r="BD86" i="3"/>
  <c r="BE86" i="3"/>
  <c r="BF86" i="3"/>
  <c r="BG86" i="3"/>
  <c r="BH86" i="3"/>
  <c r="BI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Z86" i="3"/>
  <c r="CA86" i="3"/>
  <c r="CB86" i="3"/>
  <c r="CC86" i="3"/>
  <c r="CD86" i="3"/>
  <c r="CE86" i="3"/>
  <c r="CG86" i="3"/>
  <c r="CH86" i="3"/>
  <c r="CH163" i="3"/>
  <c r="CI86" i="3"/>
  <c r="CJ86" i="3"/>
  <c r="CK86" i="3"/>
  <c r="CL86" i="3"/>
  <c r="CM86" i="3"/>
  <c r="CP86" i="3"/>
  <c r="CQ86" i="3"/>
  <c r="CR86" i="3"/>
  <c r="CS86" i="3"/>
  <c r="CT86" i="3"/>
  <c r="CV86" i="3"/>
  <c r="CW86" i="3"/>
  <c r="CX86" i="3"/>
  <c r="CY86" i="3"/>
  <c r="CZ86" i="3"/>
  <c r="DA86" i="3"/>
  <c r="DB86" i="3"/>
  <c r="DD86" i="3"/>
  <c r="DE86" i="3"/>
  <c r="DF86" i="3"/>
  <c r="DF163" i="3"/>
  <c r="DG86" i="3"/>
  <c r="DH86" i="3"/>
  <c r="DI86" i="3"/>
  <c r="DK86" i="3"/>
  <c r="DL86" i="3"/>
  <c r="DM86" i="3"/>
  <c r="DN86" i="3"/>
  <c r="DO86" i="3"/>
  <c r="DO163" i="3"/>
  <c r="DP86" i="3"/>
  <c r="DQ86" i="3"/>
  <c r="DS86" i="3"/>
  <c r="DT86" i="3"/>
  <c r="DU86" i="3"/>
  <c r="DV86" i="3"/>
  <c r="DW86" i="3"/>
  <c r="DX86" i="3"/>
  <c r="DY86" i="3"/>
  <c r="DZ86" i="3"/>
  <c r="EA86" i="3"/>
  <c r="EB86" i="3"/>
  <c r="EC86" i="3"/>
  <c r="ED86" i="3"/>
  <c r="EE86" i="3"/>
  <c r="EF86" i="3"/>
  <c r="I88" i="3"/>
  <c r="J88" i="3"/>
  <c r="H88" i="3"/>
  <c r="K88" i="3"/>
  <c r="L88" i="3"/>
  <c r="M88" i="3"/>
  <c r="N88" i="3"/>
  <c r="P88" i="3"/>
  <c r="AF88" i="3"/>
  <c r="F88" i="3"/>
  <c r="AU88" i="3"/>
  <c r="BJ88" i="3"/>
  <c r="BY88" i="3"/>
  <c r="CN88" i="3"/>
  <c r="DC88" i="3"/>
  <c r="DR88" i="3"/>
  <c r="EG88" i="3"/>
  <c r="G89" i="3"/>
  <c r="H89" i="3"/>
  <c r="I89" i="3"/>
  <c r="J89" i="3"/>
  <c r="K89" i="3"/>
  <c r="L89" i="3"/>
  <c r="M89" i="3"/>
  <c r="N89" i="3"/>
  <c r="P89" i="3"/>
  <c r="AF89" i="3"/>
  <c r="AU89" i="3"/>
  <c r="BJ89" i="3"/>
  <c r="BY89" i="3"/>
  <c r="CN89" i="3"/>
  <c r="DC89" i="3"/>
  <c r="DR89" i="3"/>
  <c r="O89" i="3"/>
  <c r="EG89" i="3"/>
  <c r="I90" i="3"/>
  <c r="J90" i="3"/>
  <c r="K90" i="3"/>
  <c r="L90" i="3"/>
  <c r="M90" i="3"/>
  <c r="N90" i="3"/>
  <c r="P90" i="3"/>
  <c r="AF90" i="3"/>
  <c r="AU90" i="3"/>
  <c r="BJ90" i="3"/>
  <c r="BY90" i="3"/>
  <c r="CN90" i="3"/>
  <c r="DC90" i="3"/>
  <c r="DR90" i="3"/>
  <c r="EG90" i="3"/>
  <c r="I91" i="3"/>
  <c r="J91" i="3"/>
  <c r="K91" i="3"/>
  <c r="L91" i="3"/>
  <c r="M91" i="3"/>
  <c r="N91" i="3"/>
  <c r="P91" i="3"/>
  <c r="AF91" i="3"/>
  <c r="AU91" i="3"/>
  <c r="O91" i="3"/>
  <c r="BJ91" i="3"/>
  <c r="BY91" i="3"/>
  <c r="CN91" i="3"/>
  <c r="DC91" i="3"/>
  <c r="DR91" i="3"/>
  <c r="EG91" i="3"/>
  <c r="I92" i="3"/>
  <c r="J92" i="3"/>
  <c r="K92" i="3"/>
  <c r="L92" i="3"/>
  <c r="M92" i="3"/>
  <c r="N92" i="3"/>
  <c r="P92" i="3"/>
  <c r="AF92" i="3"/>
  <c r="AU92" i="3"/>
  <c r="BJ92" i="3"/>
  <c r="BY92" i="3"/>
  <c r="F92" i="3"/>
  <c r="CN92" i="3"/>
  <c r="DC92" i="3"/>
  <c r="DR92" i="3"/>
  <c r="EG92" i="3"/>
  <c r="I93" i="3"/>
  <c r="J93" i="3"/>
  <c r="K93" i="3"/>
  <c r="L93" i="3"/>
  <c r="M93" i="3"/>
  <c r="N93" i="3"/>
  <c r="P93" i="3"/>
  <c r="AF93" i="3"/>
  <c r="AU93" i="3"/>
  <c r="BJ93" i="3"/>
  <c r="BY93" i="3"/>
  <c r="CN93" i="3"/>
  <c r="DC93" i="3"/>
  <c r="DR93" i="3"/>
  <c r="EG93" i="3"/>
  <c r="I94" i="3"/>
  <c r="H94" i="3"/>
  <c r="J94" i="3"/>
  <c r="K94" i="3"/>
  <c r="L94" i="3"/>
  <c r="M94" i="3"/>
  <c r="N94" i="3"/>
  <c r="P94" i="3"/>
  <c r="AF94" i="3"/>
  <c r="AU94" i="3"/>
  <c r="BJ94" i="3"/>
  <c r="BY94" i="3"/>
  <c r="CN94" i="3"/>
  <c r="DC94" i="3"/>
  <c r="F94" i="3"/>
  <c r="DR94" i="3"/>
  <c r="EG94" i="3"/>
  <c r="I95" i="3"/>
  <c r="J95" i="3"/>
  <c r="K95" i="3"/>
  <c r="L95" i="3"/>
  <c r="M95" i="3"/>
  <c r="N95" i="3"/>
  <c r="P95" i="3"/>
  <c r="AF95" i="3"/>
  <c r="AU95" i="3"/>
  <c r="BJ95" i="3"/>
  <c r="BY95" i="3"/>
  <c r="CN95" i="3"/>
  <c r="DC95" i="3"/>
  <c r="DR95" i="3"/>
  <c r="EG95" i="3"/>
  <c r="I96" i="3"/>
  <c r="J96" i="3"/>
  <c r="K96" i="3"/>
  <c r="L96" i="3"/>
  <c r="H96" i="3"/>
  <c r="M96" i="3"/>
  <c r="N96" i="3"/>
  <c r="P96" i="3"/>
  <c r="AF96" i="3"/>
  <c r="F96" i="3"/>
  <c r="AU96" i="3"/>
  <c r="BJ96" i="3"/>
  <c r="BY96" i="3"/>
  <c r="CN96" i="3"/>
  <c r="DC96" i="3"/>
  <c r="DR96" i="3"/>
  <c r="EG96" i="3"/>
  <c r="G97" i="3"/>
  <c r="I97" i="3"/>
  <c r="H97" i="3"/>
  <c r="J97" i="3"/>
  <c r="K97" i="3"/>
  <c r="L97" i="3"/>
  <c r="M97" i="3"/>
  <c r="N97" i="3"/>
  <c r="P97" i="3"/>
  <c r="AF97" i="3"/>
  <c r="AU97" i="3"/>
  <c r="BJ97" i="3"/>
  <c r="BY97" i="3"/>
  <c r="CN97" i="3"/>
  <c r="DC97" i="3"/>
  <c r="DR97" i="3"/>
  <c r="O97" i="3"/>
  <c r="EG97" i="3"/>
  <c r="F98" i="3"/>
  <c r="I98" i="3"/>
  <c r="J98" i="3"/>
  <c r="K98" i="3"/>
  <c r="L98" i="3"/>
  <c r="M98" i="3"/>
  <c r="N98" i="3"/>
  <c r="P98" i="3"/>
  <c r="AF98" i="3"/>
  <c r="G98" i="3"/>
  <c r="AU98" i="3"/>
  <c r="BJ98" i="3"/>
  <c r="BY98" i="3"/>
  <c r="CN98" i="3"/>
  <c r="DC98" i="3"/>
  <c r="DR98" i="3"/>
  <c r="EG98" i="3"/>
  <c r="I99" i="3"/>
  <c r="J99" i="3"/>
  <c r="K99" i="3"/>
  <c r="L99" i="3"/>
  <c r="M99" i="3"/>
  <c r="N99" i="3"/>
  <c r="P99" i="3"/>
  <c r="AF99" i="3"/>
  <c r="AU99" i="3"/>
  <c r="G99" i="3"/>
  <c r="BJ99" i="3"/>
  <c r="BY99" i="3"/>
  <c r="CN99" i="3"/>
  <c r="DC99" i="3"/>
  <c r="DR99" i="3"/>
  <c r="EG99" i="3"/>
  <c r="G100" i="3"/>
  <c r="I100" i="3"/>
  <c r="J100" i="3"/>
  <c r="K100" i="3"/>
  <c r="L100" i="3"/>
  <c r="M100" i="3"/>
  <c r="N100" i="3"/>
  <c r="H100" i="3"/>
  <c r="O100" i="3"/>
  <c r="P100" i="3"/>
  <c r="AF100" i="3"/>
  <c r="AU100" i="3"/>
  <c r="BJ100" i="3"/>
  <c r="BY100" i="3"/>
  <c r="CN100" i="3"/>
  <c r="DC100" i="3"/>
  <c r="F100" i="3"/>
  <c r="DR100" i="3"/>
  <c r="EG100" i="3"/>
  <c r="I101" i="3"/>
  <c r="J101" i="3"/>
  <c r="K101" i="3"/>
  <c r="L101" i="3"/>
  <c r="M101" i="3"/>
  <c r="N101" i="3"/>
  <c r="P101" i="3"/>
  <c r="AF101" i="3"/>
  <c r="AU101" i="3"/>
  <c r="BJ101" i="3"/>
  <c r="BY101" i="3"/>
  <c r="CN101" i="3"/>
  <c r="DC101" i="3"/>
  <c r="DR101" i="3"/>
  <c r="EG101" i="3"/>
  <c r="I102" i="3"/>
  <c r="J102" i="3"/>
  <c r="H102" i="3"/>
  <c r="K102" i="3"/>
  <c r="L102" i="3"/>
  <c r="M102" i="3"/>
  <c r="N102" i="3"/>
  <c r="P102" i="3"/>
  <c r="AF102" i="3"/>
  <c r="AU102" i="3"/>
  <c r="BJ102" i="3"/>
  <c r="BY102" i="3"/>
  <c r="CN102" i="3"/>
  <c r="DC102" i="3"/>
  <c r="DR102" i="3"/>
  <c r="EG102" i="3"/>
  <c r="I103" i="3"/>
  <c r="J103" i="3"/>
  <c r="K103" i="3"/>
  <c r="L103" i="3"/>
  <c r="M103" i="3"/>
  <c r="N103" i="3"/>
  <c r="P103" i="3"/>
  <c r="AF103" i="3"/>
  <c r="AU103" i="3"/>
  <c r="F103" i="3"/>
  <c r="BJ103" i="3"/>
  <c r="BY103" i="3"/>
  <c r="G103" i="3"/>
  <c r="CN103" i="3"/>
  <c r="DC103" i="3"/>
  <c r="DR103" i="3"/>
  <c r="EG103" i="3"/>
  <c r="I104" i="3"/>
  <c r="J104" i="3"/>
  <c r="H104" i="3"/>
  <c r="K104" i="3"/>
  <c r="L104" i="3"/>
  <c r="M104" i="3"/>
  <c r="N104" i="3"/>
  <c r="P104" i="3"/>
  <c r="AF104" i="3"/>
  <c r="AU104" i="3"/>
  <c r="BJ104" i="3"/>
  <c r="BY104" i="3"/>
  <c r="CN104" i="3"/>
  <c r="DC104" i="3"/>
  <c r="DR104" i="3"/>
  <c r="EG104" i="3"/>
  <c r="G105" i="3"/>
  <c r="I105" i="3"/>
  <c r="H105" i="3"/>
  <c r="J105" i="3"/>
  <c r="K105" i="3"/>
  <c r="L105" i="3"/>
  <c r="M105" i="3"/>
  <c r="N105" i="3"/>
  <c r="O105" i="3"/>
  <c r="P105" i="3"/>
  <c r="AF105" i="3"/>
  <c r="F105" i="3"/>
  <c r="AU105" i="3"/>
  <c r="BJ105" i="3"/>
  <c r="BY105" i="3"/>
  <c r="CN105" i="3"/>
  <c r="DC105" i="3"/>
  <c r="DR105" i="3"/>
  <c r="EG105" i="3"/>
  <c r="I106" i="3"/>
  <c r="J106" i="3"/>
  <c r="K106" i="3"/>
  <c r="L106" i="3"/>
  <c r="H106" i="3"/>
  <c r="M106" i="3"/>
  <c r="N106" i="3"/>
  <c r="P106" i="3"/>
  <c r="AF106" i="3"/>
  <c r="AU106" i="3"/>
  <c r="F106" i="3"/>
  <c r="BJ106" i="3"/>
  <c r="BY106" i="3"/>
  <c r="CN106" i="3"/>
  <c r="DC106" i="3"/>
  <c r="DR106" i="3"/>
  <c r="EG106" i="3"/>
  <c r="I107" i="3"/>
  <c r="H107" i="3"/>
  <c r="J107" i="3"/>
  <c r="K107" i="3"/>
  <c r="L107" i="3"/>
  <c r="M107" i="3"/>
  <c r="N107" i="3"/>
  <c r="P107" i="3"/>
  <c r="AF107" i="3"/>
  <c r="F107" i="3"/>
  <c r="AU107" i="3"/>
  <c r="BJ107" i="3"/>
  <c r="BY107" i="3"/>
  <c r="CN107" i="3"/>
  <c r="DC107" i="3"/>
  <c r="DR107" i="3"/>
  <c r="EG107" i="3"/>
  <c r="F108" i="3"/>
  <c r="I108" i="3"/>
  <c r="J108" i="3"/>
  <c r="H108" i="3"/>
  <c r="K108" i="3"/>
  <c r="L108" i="3"/>
  <c r="M108" i="3"/>
  <c r="N108" i="3"/>
  <c r="P108" i="3"/>
  <c r="AF108" i="3"/>
  <c r="G108" i="3"/>
  <c r="AU108" i="3"/>
  <c r="BJ108" i="3"/>
  <c r="BY108" i="3"/>
  <c r="CN108" i="3"/>
  <c r="DC108" i="3"/>
  <c r="DR108" i="3"/>
  <c r="EG108" i="3"/>
  <c r="I109" i="3"/>
  <c r="H109" i="3"/>
  <c r="J109" i="3"/>
  <c r="K109" i="3"/>
  <c r="L109" i="3"/>
  <c r="M109" i="3"/>
  <c r="N109" i="3"/>
  <c r="P109" i="3"/>
  <c r="AF109" i="3"/>
  <c r="F109" i="3"/>
  <c r="AU109" i="3"/>
  <c r="BJ109" i="3"/>
  <c r="G109" i="3"/>
  <c r="BY109" i="3"/>
  <c r="CN109" i="3"/>
  <c r="DC109" i="3"/>
  <c r="DR109" i="3"/>
  <c r="EG109" i="3"/>
  <c r="H110" i="3"/>
  <c r="I110" i="3"/>
  <c r="J110" i="3"/>
  <c r="K110" i="3"/>
  <c r="L110" i="3"/>
  <c r="M110" i="3"/>
  <c r="N110" i="3"/>
  <c r="P110" i="3"/>
  <c r="AF110" i="3"/>
  <c r="AU110" i="3"/>
  <c r="G110" i="3"/>
  <c r="BJ110" i="3"/>
  <c r="BY110" i="3"/>
  <c r="F110" i="3"/>
  <c r="CN110" i="3"/>
  <c r="DC110" i="3"/>
  <c r="DR110" i="3"/>
  <c r="EG110" i="3"/>
  <c r="I111" i="3"/>
  <c r="H111" i="3"/>
  <c r="J111" i="3"/>
  <c r="K111" i="3"/>
  <c r="L111" i="3"/>
  <c r="M111" i="3"/>
  <c r="N111" i="3"/>
  <c r="P111" i="3"/>
  <c r="AF111" i="3"/>
  <c r="F111" i="3"/>
  <c r="AU111" i="3"/>
  <c r="BJ111" i="3"/>
  <c r="BY111" i="3"/>
  <c r="CN111" i="3"/>
  <c r="DC111" i="3"/>
  <c r="DR111" i="3"/>
  <c r="EG111" i="3"/>
  <c r="I112" i="3"/>
  <c r="J112" i="3"/>
  <c r="H112" i="3"/>
  <c r="K112" i="3"/>
  <c r="L112" i="3"/>
  <c r="M112" i="3"/>
  <c r="N112" i="3"/>
  <c r="P112" i="3"/>
  <c r="AF112" i="3"/>
  <c r="G112" i="3"/>
  <c r="AU112" i="3"/>
  <c r="F112" i="3"/>
  <c r="BJ112" i="3"/>
  <c r="BY112" i="3"/>
  <c r="CN112" i="3"/>
  <c r="DC112" i="3"/>
  <c r="DR112" i="3"/>
  <c r="EG112" i="3"/>
  <c r="G113" i="3"/>
  <c r="I113" i="3"/>
  <c r="H113" i="3"/>
  <c r="J113" i="3"/>
  <c r="K113" i="3"/>
  <c r="L113" i="3"/>
  <c r="M113" i="3"/>
  <c r="N113" i="3"/>
  <c r="P113" i="3"/>
  <c r="AF113" i="3"/>
  <c r="F113" i="3"/>
  <c r="AU113" i="3"/>
  <c r="BJ113" i="3"/>
  <c r="BY113" i="3"/>
  <c r="CN113" i="3"/>
  <c r="DC113" i="3"/>
  <c r="DR113" i="3"/>
  <c r="O113" i="3"/>
  <c r="EG113" i="3"/>
  <c r="I114" i="3"/>
  <c r="J114" i="3"/>
  <c r="K114" i="3"/>
  <c r="L114" i="3"/>
  <c r="H114" i="3"/>
  <c r="M114" i="3"/>
  <c r="N114" i="3"/>
  <c r="P114" i="3"/>
  <c r="AF114" i="3"/>
  <c r="AU114" i="3"/>
  <c r="F114" i="3"/>
  <c r="BJ114" i="3"/>
  <c r="BY114" i="3"/>
  <c r="CN114" i="3"/>
  <c r="DC114" i="3"/>
  <c r="DR114" i="3"/>
  <c r="EG114" i="3"/>
  <c r="I115" i="3"/>
  <c r="H115" i="3"/>
  <c r="J115" i="3"/>
  <c r="K115" i="3"/>
  <c r="L115" i="3"/>
  <c r="M115" i="3"/>
  <c r="N115" i="3"/>
  <c r="P115" i="3"/>
  <c r="AF115" i="3"/>
  <c r="F115" i="3"/>
  <c r="AU115" i="3"/>
  <c r="BJ115" i="3"/>
  <c r="BY115" i="3"/>
  <c r="CN115" i="3"/>
  <c r="DC115" i="3"/>
  <c r="DR115" i="3"/>
  <c r="EG115" i="3"/>
  <c r="F116" i="3"/>
  <c r="I116" i="3"/>
  <c r="J116" i="3"/>
  <c r="H116" i="3"/>
  <c r="K116" i="3"/>
  <c r="L116" i="3"/>
  <c r="M116" i="3"/>
  <c r="N116" i="3"/>
  <c r="P116" i="3"/>
  <c r="AF116" i="3"/>
  <c r="G116" i="3"/>
  <c r="AU116" i="3"/>
  <c r="BJ116" i="3"/>
  <c r="BY116" i="3"/>
  <c r="CN116" i="3"/>
  <c r="DC116" i="3"/>
  <c r="DR116" i="3"/>
  <c r="EG116" i="3"/>
  <c r="I117" i="3"/>
  <c r="H117" i="3"/>
  <c r="J117" i="3"/>
  <c r="K117" i="3"/>
  <c r="L117" i="3"/>
  <c r="M117" i="3"/>
  <c r="N117" i="3"/>
  <c r="P117" i="3"/>
  <c r="AF117" i="3"/>
  <c r="F117" i="3"/>
  <c r="AU117" i="3"/>
  <c r="BJ117" i="3"/>
  <c r="O117" i="3"/>
  <c r="BY117" i="3"/>
  <c r="CN117" i="3"/>
  <c r="DC117" i="3"/>
  <c r="DR117" i="3"/>
  <c r="EG117" i="3"/>
  <c r="H118" i="3"/>
  <c r="I118" i="3"/>
  <c r="J118" i="3"/>
  <c r="K118" i="3"/>
  <c r="L118" i="3"/>
  <c r="M118" i="3"/>
  <c r="N118" i="3"/>
  <c r="P118" i="3"/>
  <c r="AF118" i="3"/>
  <c r="AU118" i="3"/>
  <c r="G118" i="3"/>
  <c r="BJ118" i="3"/>
  <c r="BY118" i="3"/>
  <c r="F118" i="3"/>
  <c r="CN118" i="3"/>
  <c r="DC118" i="3"/>
  <c r="DR118" i="3"/>
  <c r="EG118" i="3"/>
  <c r="I119" i="3"/>
  <c r="H119" i="3"/>
  <c r="J119" i="3"/>
  <c r="K119" i="3"/>
  <c r="L119" i="3"/>
  <c r="M119" i="3"/>
  <c r="N119" i="3"/>
  <c r="P119" i="3"/>
  <c r="AF119" i="3"/>
  <c r="F119" i="3"/>
  <c r="AU119" i="3"/>
  <c r="BJ119" i="3"/>
  <c r="BY119" i="3"/>
  <c r="CN119" i="3"/>
  <c r="DC119" i="3"/>
  <c r="DR119" i="3"/>
  <c r="EG119" i="3"/>
  <c r="I120" i="3"/>
  <c r="J120" i="3"/>
  <c r="H120" i="3"/>
  <c r="K120" i="3"/>
  <c r="L120" i="3"/>
  <c r="M120" i="3"/>
  <c r="N120" i="3"/>
  <c r="P120" i="3"/>
  <c r="AF120" i="3"/>
  <c r="G120" i="3"/>
  <c r="AU120" i="3"/>
  <c r="F120" i="3"/>
  <c r="BJ120" i="3"/>
  <c r="BY120" i="3"/>
  <c r="CN120" i="3"/>
  <c r="DC120" i="3"/>
  <c r="DR120" i="3"/>
  <c r="EG120" i="3"/>
  <c r="I121" i="3"/>
  <c r="H121" i="3"/>
  <c r="J121" i="3"/>
  <c r="K121" i="3"/>
  <c r="L121" i="3"/>
  <c r="M121" i="3"/>
  <c r="N121" i="3"/>
  <c r="P121" i="3"/>
  <c r="AF121" i="3"/>
  <c r="AU121" i="3"/>
  <c r="BJ121" i="3"/>
  <c r="BY121" i="3"/>
  <c r="CN121" i="3"/>
  <c r="DC121" i="3"/>
  <c r="DR121" i="3"/>
  <c r="EG121" i="3"/>
  <c r="I122" i="3"/>
  <c r="J122" i="3"/>
  <c r="K122" i="3"/>
  <c r="L122" i="3"/>
  <c r="H122" i="3"/>
  <c r="M122" i="3"/>
  <c r="N122" i="3"/>
  <c r="P122" i="3"/>
  <c r="AF122" i="3"/>
  <c r="AU122" i="3"/>
  <c r="F122" i="3"/>
  <c r="BJ122" i="3"/>
  <c r="BY122" i="3"/>
  <c r="CN122" i="3"/>
  <c r="DC122" i="3"/>
  <c r="DR122" i="3"/>
  <c r="EG122" i="3"/>
  <c r="I123" i="3"/>
  <c r="H123" i="3"/>
  <c r="J123" i="3"/>
  <c r="K123" i="3"/>
  <c r="L123" i="3"/>
  <c r="M123" i="3"/>
  <c r="N123" i="3"/>
  <c r="P123" i="3"/>
  <c r="AF123" i="3"/>
  <c r="AU123" i="3"/>
  <c r="BJ123" i="3"/>
  <c r="BY123" i="3"/>
  <c r="CN123" i="3"/>
  <c r="DC123" i="3"/>
  <c r="DR123" i="3"/>
  <c r="EG123" i="3"/>
  <c r="F124" i="3"/>
  <c r="I124" i="3"/>
  <c r="J124" i="3"/>
  <c r="K124" i="3"/>
  <c r="L124" i="3"/>
  <c r="M124" i="3"/>
  <c r="N124" i="3"/>
  <c r="P124" i="3"/>
  <c r="AF124" i="3"/>
  <c r="G124" i="3"/>
  <c r="AU124" i="3"/>
  <c r="BJ124" i="3"/>
  <c r="BY124" i="3"/>
  <c r="CN124" i="3"/>
  <c r="DC124" i="3"/>
  <c r="DR124" i="3"/>
  <c r="EG124" i="3"/>
  <c r="I125" i="3"/>
  <c r="H125" i="3"/>
  <c r="J125" i="3"/>
  <c r="K125" i="3"/>
  <c r="L125" i="3"/>
  <c r="M125" i="3"/>
  <c r="N125" i="3"/>
  <c r="P125" i="3"/>
  <c r="AF125" i="3"/>
  <c r="F125" i="3"/>
  <c r="AU125" i="3"/>
  <c r="BJ125" i="3"/>
  <c r="BY125" i="3"/>
  <c r="CN125" i="3"/>
  <c r="DC125" i="3"/>
  <c r="DR125" i="3"/>
  <c r="EG125" i="3"/>
  <c r="H126" i="3"/>
  <c r="I126" i="3"/>
  <c r="J126" i="3"/>
  <c r="K126" i="3"/>
  <c r="L126" i="3"/>
  <c r="M126" i="3"/>
  <c r="N126" i="3"/>
  <c r="P126" i="3"/>
  <c r="AF126" i="3"/>
  <c r="AU126" i="3"/>
  <c r="G126" i="3"/>
  <c r="BJ126" i="3"/>
  <c r="BY126" i="3"/>
  <c r="F126" i="3"/>
  <c r="CN126" i="3"/>
  <c r="DC126" i="3"/>
  <c r="DR126" i="3"/>
  <c r="EG126" i="3"/>
  <c r="I127" i="3"/>
  <c r="J127" i="3"/>
  <c r="K127" i="3"/>
  <c r="L127" i="3"/>
  <c r="M127" i="3"/>
  <c r="N127" i="3"/>
  <c r="P127" i="3"/>
  <c r="AF127" i="3"/>
  <c r="F127" i="3"/>
  <c r="AU127" i="3"/>
  <c r="BJ127" i="3"/>
  <c r="BY127" i="3"/>
  <c r="CN127" i="3"/>
  <c r="DC127" i="3"/>
  <c r="DR127" i="3"/>
  <c r="EG127" i="3"/>
  <c r="I128" i="3"/>
  <c r="J128" i="3"/>
  <c r="H128" i="3"/>
  <c r="K128" i="3"/>
  <c r="L128" i="3"/>
  <c r="M128" i="3"/>
  <c r="N128" i="3"/>
  <c r="P128" i="3"/>
  <c r="AF128" i="3"/>
  <c r="AU128" i="3"/>
  <c r="F128" i="3"/>
  <c r="BJ128" i="3"/>
  <c r="BY128" i="3"/>
  <c r="CN128" i="3"/>
  <c r="DC128" i="3"/>
  <c r="DR128" i="3"/>
  <c r="EG128" i="3"/>
  <c r="G129" i="3"/>
  <c r="I129" i="3"/>
  <c r="H129" i="3"/>
  <c r="J129" i="3"/>
  <c r="K129" i="3"/>
  <c r="L129" i="3"/>
  <c r="M129" i="3"/>
  <c r="N129" i="3"/>
  <c r="P129" i="3"/>
  <c r="AF129" i="3"/>
  <c r="F129" i="3"/>
  <c r="AU129" i="3"/>
  <c r="BJ129" i="3"/>
  <c r="BY129" i="3"/>
  <c r="CN129" i="3"/>
  <c r="DC129" i="3"/>
  <c r="DR129" i="3"/>
  <c r="O129" i="3"/>
  <c r="EG129" i="3"/>
  <c r="I130" i="3"/>
  <c r="J130" i="3"/>
  <c r="K130" i="3"/>
  <c r="L130" i="3"/>
  <c r="H130" i="3"/>
  <c r="M130" i="3"/>
  <c r="N130" i="3"/>
  <c r="P130" i="3"/>
  <c r="AF130" i="3"/>
  <c r="AU130" i="3"/>
  <c r="F130" i="3"/>
  <c r="BJ130" i="3"/>
  <c r="BY130" i="3"/>
  <c r="CN130" i="3"/>
  <c r="DC130" i="3"/>
  <c r="DR130" i="3"/>
  <c r="EG130" i="3"/>
  <c r="I131" i="3"/>
  <c r="H131" i="3"/>
  <c r="J131" i="3"/>
  <c r="K131" i="3"/>
  <c r="L131" i="3"/>
  <c r="M131" i="3"/>
  <c r="N131" i="3"/>
  <c r="P131" i="3"/>
  <c r="AF131" i="3"/>
  <c r="AU131" i="3"/>
  <c r="BJ131" i="3"/>
  <c r="BY131" i="3"/>
  <c r="CN131" i="3"/>
  <c r="DC131" i="3"/>
  <c r="DR131" i="3"/>
  <c r="EG131" i="3"/>
  <c r="I132" i="3"/>
  <c r="J132" i="3"/>
  <c r="H132" i="3"/>
  <c r="K132" i="3"/>
  <c r="L132" i="3"/>
  <c r="M132" i="3"/>
  <c r="N132" i="3"/>
  <c r="P132" i="3"/>
  <c r="AF132" i="3"/>
  <c r="AU132" i="3"/>
  <c r="BJ132" i="3"/>
  <c r="BY132" i="3"/>
  <c r="CN132" i="3"/>
  <c r="DC132" i="3"/>
  <c r="F132" i="3"/>
  <c r="DR132" i="3"/>
  <c r="EG132" i="3"/>
  <c r="I133" i="3"/>
  <c r="J133" i="3"/>
  <c r="K133" i="3"/>
  <c r="L133" i="3"/>
  <c r="M133" i="3"/>
  <c r="N133" i="3"/>
  <c r="P133" i="3"/>
  <c r="AF133" i="3"/>
  <c r="F133" i="3"/>
  <c r="AU133" i="3"/>
  <c r="BJ133" i="3"/>
  <c r="BY133" i="3"/>
  <c r="CN133" i="3"/>
  <c r="DC133" i="3"/>
  <c r="DR133" i="3"/>
  <c r="EG133" i="3"/>
  <c r="H134" i="3"/>
  <c r="I134" i="3"/>
  <c r="J134" i="3"/>
  <c r="K134" i="3"/>
  <c r="L134" i="3"/>
  <c r="M134" i="3"/>
  <c r="N134" i="3"/>
  <c r="P134" i="3"/>
  <c r="AF134" i="3"/>
  <c r="AU134" i="3"/>
  <c r="G134" i="3"/>
  <c r="BJ134" i="3"/>
  <c r="BY134" i="3"/>
  <c r="F134" i="3"/>
  <c r="CN134" i="3"/>
  <c r="DC134" i="3"/>
  <c r="DR134" i="3"/>
  <c r="EG134" i="3"/>
  <c r="I135" i="3"/>
  <c r="H135" i="3"/>
  <c r="J135" i="3"/>
  <c r="K135" i="3"/>
  <c r="L135" i="3"/>
  <c r="M135" i="3"/>
  <c r="N135" i="3"/>
  <c r="P135" i="3"/>
  <c r="AF135" i="3"/>
  <c r="AU135" i="3"/>
  <c r="BJ135" i="3"/>
  <c r="BY135" i="3"/>
  <c r="CN135" i="3"/>
  <c r="DC135" i="3"/>
  <c r="DR135" i="3"/>
  <c r="EG135" i="3"/>
  <c r="I136" i="3"/>
  <c r="J136" i="3"/>
  <c r="H136" i="3"/>
  <c r="K136" i="3"/>
  <c r="L136" i="3"/>
  <c r="M136" i="3"/>
  <c r="N136" i="3"/>
  <c r="P136" i="3"/>
  <c r="AF136" i="3"/>
  <c r="AU136" i="3"/>
  <c r="F136" i="3"/>
  <c r="BJ136" i="3"/>
  <c r="BY136" i="3"/>
  <c r="CN136" i="3"/>
  <c r="DC136" i="3"/>
  <c r="DR136" i="3"/>
  <c r="EG136" i="3"/>
  <c r="I137" i="3"/>
  <c r="H137" i="3"/>
  <c r="J137" i="3"/>
  <c r="K137" i="3"/>
  <c r="L137" i="3"/>
  <c r="M137" i="3"/>
  <c r="N137" i="3"/>
  <c r="P137" i="3"/>
  <c r="AF137" i="3"/>
  <c r="F137" i="3"/>
  <c r="AU137" i="3"/>
  <c r="BJ137" i="3"/>
  <c r="BY137" i="3"/>
  <c r="CN137" i="3"/>
  <c r="DC137" i="3"/>
  <c r="DR137" i="3"/>
  <c r="O137" i="3"/>
  <c r="EG137" i="3"/>
  <c r="I138" i="3"/>
  <c r="J138" i="3"/>
  <c r="K138" i="3"/>
  <c r="L138" i="3"/>
  <c r="H138" i="3"/>
  <c r="M138" i="3"/>
  <c r="N138" i="3"/>
  <c r="P138" i="3"/>
  <c r="AF138" i="3"/>
  <c r="AU138" i="3"/>
  <c r="F138" i="3"/>
  <c r="BJ138" i="3"/>
  <c r="BY138" i="3"/>
  <c r="CN138" i="3"/>
  <c r="DC138" i="3"/>
  <c r="DR138" i="3"/>
  <c r="EG138" i="3"/>
  <c r="I139" i="3"/>
  <c r="H139" i="3"/>
  <c r="J139" i="3"/>
  <c r="K139" i="3"/>
  <c r="L139" i="3"/>
  <c r="M139" i="3"/>
  <c r="N139" i="3"/>
  <c r="P139" i="3"/>
  <c r="AF139" i="3"/>
  <c r="AU139" i="3"/>
  <c r="BJ139" i="3"/>
  <c r="BY139" i="3"/>
  <c r="CN139" i="3"/>
  <c r="DC139" i="3"/>
  <c r="DR139" i="3"/>
  <c r="EG139" i="3"/>
  <c r="F140" i="3"/>
  <c r="I140" i="3"/>
  <c r="J140" i="3"/>
  <c r="K140" i="3"/>
  <c r="L140" i="3"/>
  <c r="M140" i="3"/>
  <c r="N140" i="3"/>
  <c r="P140" i="3"/>
  <c r="AF140" i="3"/>
  <c r="G140" i="3"/>
  <c r="AU140" i="3"/>
  <c r="BJ140" i="3"/>
  <c r="BY140" i="3"/>
  <c r="CN140" i="3"/>
  <c r="DC140" i="3"/>
  <c r="DR140" i="3"/>
  <c r="EG140" i="3"/>
  <c r="I141" i="3"/>
  <c r="J141" i="3"/>
  <c r="K141" i="3"/>
  <c r="L141" i="3"/>
  <c r="M141" i="3"/>
  <c r="N141" i="3"/>
  <c r="P141" i="3"/>
  <c r="AF141" i="3"/>
  <c r="AU141" i="3"/>
  <c r="BJ141" i="3"/>
  <c r="BY141" i="3"/>
  <c r="CN141" i="3"/>
  <c r="DC141" i="3"/>
  <c r="DR141" i="3"/>
  <c r="EG141" i="3"/>
  <c r="H142" i="3"/>
  <c r="I142" i="3"/>
  <c r="J142" i="3"/>
  <c r="K142" i="3"/>
  <c r="L142" i="3"/>
  <c r="M142" i="3"/>
  <c r="N142" i="3"/>
  <c r="P142" i="3"/>
  <c r="AF142" i="3"/>
  <c r="AU142" i="3"/>
  <c r="G142" i="3"/>
  <c r="BJ142" i="3"/>
  <c r="BY142" i="3"/>
  <c r="F142" i="3"/>
  <c r="CN142" i="3"/>
  <c r="DC142" i="3"/>
  <c r="DR142" i="3"/>
  <c r="EG142" i="3"/>
  <c r="I143" i="3"/>
  <c r="J143" i="3"/>
  <c r="K143" i="3"/>
  <c r="L143" i="3"/>
  <c r="M143" i="3"/>
  <c r="N143" i="3"/>
  <c r="P143" i="3"/>
  <c r="AF143" i="3"/>
  <c r="F143" i="3"/>
  <c r="AU143" i="3"/>
  <c r="BJ143" i="3"/>
  <c r="BY143" i="3"/>
  <c r="CN143" i="3"/>
  <c r="DC143" i="3"/>
  <c r="DR143" i="3"/>
  <c r="EG143" i="3"/>
  <c r="I144" i="3"/>
  <c r="J144" i="3"/>
  <c r="H144" i="3"/>
  <c r="K144" i="3"/>
  <c r="L144" i="3"/>
  <c r="M144" i="3"/>
  <c r="N144" i="3"/>
  <c r="P144" i="3"/>
  <c r="AF144" i="3"/>
  <c r="AU144" i="3"/>
  <c r="F144" i="3"/>
  <c r="BJ144" i="3"/>
  <c r="BY144" i="3"/>
  <c r="CN144" i="3"/>
  <c r="DC144" i="3"/>
  <c r="DR144" i="3"/>
  <c r="EG144" i="3"/>
  <c r="G145" i="3"/>
  <c r="I145" i="3"/>
  <c r="H145" i="3"/>
  <c r="J145" i="3"/>
  <c r="K145" i="3"/>
  <c r="L145" i="3"/>
  <c r="M145" i="3"/>
  <c r="N145" i="3"/>
  <c r="P145" i="3"/>
  <c r="AF145" i="3"/>
  <c r="F145" i="3"/>
  <c r="AU145" i="3"/>
  <c r="BJ145" i="3"/>
  <c r="BY145" i="3"/>
  <c r="CN145" i="3"/>
  <c r="DC145" i="3"/>
  <c r="DR145" i="3"/>
  <c r="O145" i="3"/>
  <c r="EG145" i="3"/>
  <c r="I146" i="3"/>
  <c r="J146" i="3"/>
  <c r="K146" i="3"/>
  <c r="L146" i="3"/>
  <c r="H146" i="3"/>
  <c r="M146" i="3"/>
  <c r="N146" i="3"/>
  <c r="P146" i="3"/>
  <c r="AF146" i="3"/>
  <c r="AU146" i="3"/>
  <c r="F146" i="3"/>
  <c r="BJ146" i="3"/>
  <c r="BY146" i="3"/>
  <c r="CN146" i="3"/>
  <c r="DC146" i="3"/>
  <c r="DR146" i="3"/>
  <c r="EG146" i="3"/>
  <c r="I147" i="3"/>
  <c r="H147" i="3"/>
  <c r="J147" i="3"/>
  <c r="K147" i="3"/>
  <c r="L147" i="3"/>
  <c r="M147" i="3"/>
  <c r="N147" i="3"/>
  <c r="P147" i="3"/>
  <c r="AF147" i="3"/>
  <c r="AU147" i="3"/>
  <c r="BJ147" i="3"/>
  <c r="BY147" i="3"/>
  <c r="CN147" i="3"/>
  <c r="DC147" i="3"/>
  <c r="DR147" i="3"/>
  <c r="EG147" i="3"/>
  <c r="I148" i="3"/>
  <c r="J148" i="3"/>
  <c r="H148" i="3"/>
  <c r="K148" i="3"/>
  <c r="L148" i="3"/>
  <c r="M148" i="3"/>
  <c r="N148" i="3"/>
  <c r="P148" i="3"/>
  <c r="AF148" i="3"/>
  <c r="AU148" i="3"/>
  <c r="BJ148" i="3"/>
  <c r="BY148" i="3"/>
  <c r="CN148" i="3"/>
  <c r="DC148" i="3"/>
  <c r="F148" i="3"/>
  <c r="DR148" i="3"/>
  <c r="EG148" i="3"/>
  <c r="I149" i="3"/>
  <c r="J149" i="3"/>
  <c r="K149" i="3"/>
  <c r="L149" i="3"/>
  <c r="M149" i="3"/>
  <c r="N149" i="3"/>
  <c r="P149" i="3"/>
  <c r="AF149" i="3"/>
  <c r="F149" i="3"/>
  <c r="AU149" i="3"/>
  <c r="BJ149" i="3"/>
  <c r="BY149" i="3"/>
  <c r="CN149" i="3"/>
  <c r="DC149" i="3"/>
  <c r="DR149" i="3"/>
  <c r="EG149" i="3"/>
  <c r="H150" i="3"/>
  <c r="I150" i="3"/>
  <c r="J150" i="3"/>
  <c r="K150" i="3"/>
  <c r="L150" i="3"/>
  <c r="M150" i="3"/>
  <c r="N150" i="3"/>
  <c r="P150" i="3"/>
  <c r="AF150" i="3"/>
  <c r="AU150" i="3"/>
  <c r="G150" i="3"/>
  <c r="BJ150" i="3"/>
  <c r="BY150" i="3"/>
  <c r="F150" i="3"/>
  <c r="CN150" i="3"/>
  <c r="DC150" i="3"/>
  <c r="DR150" i="3"/>
  <c r="EG150" i="3"/>
  <c r="I151" i="3"/>
  <c r="H151" i="3"/>
  <c r="J151" i="3"/>
  <c r="K151" i="3"/>
  <c r="L151" i="3"/>
  <c r="M151" i="3"/>
  <c r="N151" i="3"/>
  <c r="P151" i="3"/>
  <c r="AF151" i="3"/>
  <c r="AU151" i="3"/>
  <c r="BJ151" i="3"/>
  <c r="BY151" i="3"/>
  <c r="CN151" i="3"/>
  <c r="DC151" i="3"/>
  <c r="DR151" i="3"/>
  <c r="EG151" i="3"/>
  <c r="I152" i="3"/>
  <c r="J152" i="3"/>
  <c r="H152" i="3"/>
  <c r="K152" i="3"/>
  <c r="L152" i="3"/>
  <c r="M152" i="3"/>
  <c r="N152" i="3"/>
  <c r="P152" i="3"/>
  <c r="AF152" i="3"/>
  <c r="AU152" i="3"/>
  <c r="F152" i="3"/>
  <c r="BJ152" i="3"/>
  <c r="BY152" i="3"/>
  <c r="CN152" i="3"/>
  <c r="DC152" i="3"/>
  <c r="DR152" i="3"/>
  <c r="EG152" i="3"/>
  <c r="I153" i="3"/>
  <c r="H153" i="3"/>
  <c r="J153" i="3"/>
  <c r="K153" i="3"/>
  <c r="L153" i="3"/>
  <c r="M153" i="3"/>
  <c r="N153" i="3"/>
  <c r="P153" i="3"/>
  <c r="AF153" i="3"/>
  <c r="F153" i="3"/>
  <c r="AU153" i="3"/>
  <c r="BJ153" i="3"/>
  <c r="BY153" i="3"/>
  <c r="CN153" i="3"/>
  <c r="DC153" i="3"/>
  <c r="DR153" i="3"/>
  <c r="O153" i="3"/>
  <c r="EG153" i="3"/>
  <c r="I154" i="3"/>
  <c r="J154" i="3"/>
  <c r="K154" i="3"/>
  <c r="L154" i="3"/>
  <c r="H154" i="3"/>
  <c r="M154" i="3"/>
  <c r="N154" i="3"/>
  <c r="P154" i="3"/>
  <c r="AF154" i="3"/>
  <c r="AU154" i="3"/>
  <c r="F154" i="3"/>
  <c r="BJ154" i="3"/>
  <c r="BY154" i="3"/>
  <c r="CN154" i="3"/>
  <c r="DC154" i="3"/>
  <c r="DR154" i="3"/>
  <c r="EG154" i="3"/>
  <c r="I155" i="3"/>
  <c r="H155" i="3"/>
  <c r="J155" i="3"/>
  <c r="K155" i="3"/>
  <c r="L155" i="3"/>
  <c r="M155" i="3"/>
  <c r="N155" i="3"/>
  <c r="P155" i="3"/>
  <c r="AF155" i="3"/>
  <c r="AU155" i="3"/>
  <c r="BJ155" i="3"/>
  <c r="BY155" i="3"/>
  <c r="CN155" i="3"/>
  <c r="DC155" i="3"/>
  <c r="DR155" i="3"/>
  <c r="EG155" i="3"/>
  <c r="F156" i="3"/>
  <c r="I156" i="3"/>
  <c r="J156" i="3"/>
  <c r="K156" i="3"/>
  <c r="L156" i="3"/>
  <c r="M156" i="3"/>
  <c r="N156" i="3"/>
  <c r="P156" i="3"/>
  <c r="AF156" i="3"/>
  <c r="G156" i="3"/>
  <c r="AU156" i="3"/>
  <c r="BJ156" i="3"/>
  <c r="BY156" i="3"/>
  <c r="CN156" i="3"/>
  <c r="DC156" i="3"/>
  <c r="DR156" i="3"/>
  <c r="EG156" i="3"/>
  <c r="I158" i="3"/>
  <c r="I159" i="3"/>
  <c r="J158" i="3"/>
  <c r="K158" i="3"/>
  <c r="K159" i="3"/>
  <c r="L158" i="3"/>
  <c r="M158" i="3"/>
  <c r="M159" i="3"/>
  <c r="N158" i="3"/>
  <c r="P158" i="3"/>
  <c r="AF158" i="3"/>
  <c r="AU158" i="3"/>
  <c r="BJ158" i="3"/>
  <c r="BY158" i="3"/>
  <c r="CN158" i="3"/>
  <c r="DC158" i="3"/>
  <c r="DR158" i="3"/>
  <c r="DR159" i="3"/>
  <c r="EG158" i="3"/>
  <c r="J159" i="3"/>
  <c r="L159" i="3"/>
  <c r="N159" i="3"/>
  <c r="P159" i="3"/>
  <c r="Q159" i="3"/>
  <c r="R159" i="3"/>
  <c r="S159" i="3"/>
  <c r="T159" i="3"/>
  <c r="U159" i="3"/>
  <c r="V159" i="3"/>
  <c r="W159" i="3"/>
  <c r="X159" i="3"/>
  <c r="X163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T163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X163" i="3"/>
  <c r="BY159" i="3"/>
  <c r="BZ159" i="3"/>
  <c r="CA159" i="3"/>
  <c r="CB159" i="3"/>
  <c r="CC159" i="3"/>
  <c r="CD159" i="3"/>
  <c r="CE159" i="3"/>
  <c r="CF159" i="3"/>
  <c r="CF163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DB163" i="3"/>
  <c r="DC159" i="3"/>
  <c r="DD159" i="3"/>
  <c r="DE159" i="3"/>
  <c r="DF159" i="3"/>
  <c r="DG159" i="3"/>
  <c r="DH159" i="3"/>
  <c r="DI159" i="3"/>
  <c r="DJ159" i="3"/>
  <c r="DK159" i="3"/>
  <c r="DL159" i="3"/>
  <c r="DM159" i="3"/>
  <c r="DN159" i="3"/>
  <c r="DO159" i="3"/>
  <c r="DP159" i="3"/>
  <c r="DQ159" i="3"/>
  <c r="DS159" i="3"/>
  <c r="DT159" i="3"/>
  <c r="DU159" i="3"/>
  <c r="DV159" i="3"/>
  <c r="DW159" i="3"/>
  <c r="DX159" i="3"/>
  <c r="DY159" i="3"/>
  <c r="DZ159" i="3"/>
  <c r="EA159" i="3"/>
  <c r="EB159" i="3"/>
  <c r="EC159" i="3"/>
  <c r="ED159" i="3"/>
  <c r="EE159" i="3"/>
  <c r="EF159" i="3"/>
  <c r="EF163" i="3"/>
  <c r="EG159" i="3"/>
  <c r="I161" i="3"/>
  <c r="J161" i="3"/>
  <c r="J162" i="3"/>
  <c r="K161" i="3"/>
  <c r="L161" i="3"/>
  <c r="M161" i="3"/>
  <c r="N161" i="3"/>
  <c r="N162" i="3"/>
  <c r="P161" i="3"/>
  <c r="P162" i="3"/>
  <c r="AF161" i="3"/>
  <c r="AU161" i="3"/>
  <c r="F161" i="3"/>
  <c r="F162" i="3"/>
  <c r="BJ161" i="3"/>
  <c r="BJ162" i="3"/>
  <c r="BY161" i="3"/>
  <c r="BY162" i="3"/>
  <c r="CN161" i="3"/>
  <c r="DC161" i="3"/>
  <c r="DR161" i="3"/>
  <c r="DR162" i="3"/>
  <c r="EG161" i="3"/>
  <c r="I162" i="3"/>
  <c r="K162" i="3"/>
  <c r="M162" i="3"/>
  <c r="Q162" i="3"/>
  <c r="R162" i="3"/>
  <c r="S162" i="3"/>
  <c r="T162" i="3"/>
  <c r="U162" i="3"/>
  <c r="V162" i="3"/>
  <c r="W162" i="3"/>
  <c r="W163" i="3"/>
  <c r="X162" i="3"/>
  <c r="Y162" i="3"/>
  <c r="Y163" i="3"/>
  <c r="Z162" i="3"/>
  <c r="AA162" i="3"/>
  <c r="AB162" i="3"/>
  <c r="AC162" i="3"/>
  <c r="AD162" i="3"/>
  <c r="AE162" i="3"/>
  <c r="AE163" i="3"/>
  <c r="AF162" i="3"/>
  <c r="AG162" i="3"/>
  <c r="AG163" i="3"/>
  <c r="AH162" i="3"/>
  <c r="AI162" i="3"/>
  <c r="AJ162" i="3"/>
  <c r="AK162" i="3"/>
  <c r="AL162" i="3"/>
  <c r="AM162" i="3"/>
  <c r="AN162" i="3"/>
  <c r="AO162" i="3"/>
  <c r="AO163" i="3"/>
  <c r="AP162" i="3"/>
  <c r="AQ162" i="3"/>
  <c r="AR162" i="3"/>
  <c r="AS162" i="3"/>
  <c r="AT162" i="3"/>
  <c r="AU162" i="3"/>
  <c r="AV162" i="3"/>
  <c r="AW162" i="3"/>
  <c r="AW163" i="3"/>
  <c r="AX162" i="3"/>
  <c r="AY162" i="3"/>
  <c r="AZ162" i="3"/>
  <c r="BA162" i="3"/>
  <c r="BB162" i="3"/>
  <c r="BC162" i="3"/>
  <c r="BC163" i="3"/>
  <c r="BD162" i="3"/>
  <c r="BE162" i="3"/>
  <c r="BE163" i="3"/>
  <c r="BF162" i="3"/>
  <c r="BG162" i="3"/>
  <c r="BH162" i="3"/>
  <c r="BI162" i="3"/>
  <c r="BK162" i="3"/>
  <c r="BL162" i="3"/>
  <c r="BM162" i="3"/>
  <c r="BM163" i="3"/>
  <c r="BN162" i="3"/>
  <c r="BO162" i="3"/>
  <c r="BP162" i="3"/>
  <c r="BQ162" i="3"/>
  <c r="BR162" i="3"/>
  <c r="BS162" i="3"/>
  <c r="BT162" i="3"/>
  <c r="BU162" i="3"/>
  <c r="BU163" i="3"/>
  <c r="BV162" i="3"/>
  <c r="BW162" i="3"/>
  <c r="BX162" i="3"/>
  <c r="BZ162" i="3"/>
  <c r="CA162" i="3"/>
  <c r="CA163" i="3"/>
  <c r="CB162" i="3"/>
  <c r="CC162" i="3"/>
  <c r="CC163" i="3"/>
  <c r="CD162" i="3"/>
  <c r="CE162" i="3"/>
  <c r="CF162" i="3"/>
  <c r="CG162" i="3"/>
  <c r="CH162" i="3"/>
  <c r="CI162" i="3"/>
  <c r="CI163" i="3"/>
  <c r="CJ162" i="3"/>
  <c r="CK162" i="3"/>
  <c r="CK163" i="3"/>
  <c r="CL162" i="3"/>
  <c r="CM162" i="3"/>
  <c r="CN162" i="3"/>
  <c r="CO162" i="3"/>
  <c r="CP162" i="3"/>
  <c r="CQ162" i="3"/>
  <c r="CQ163" i="3"/>
  <c r="CR162" i="3"/>
  <c r="CS162" i="3"/>
  <c r="CS163" i="3"/>
  <c r="CT162" i="3"/>
  <c r="CU162" i="3"/>
  <c r="CV162" i="3"/>
  <c r="CW162" i="3"/>
  <c r="CX162" i="3"/>
  <c r="CY162" i="3"/>
  <c r="CY163" i="3"/>
  <c r="CZ162" i="3"/>
  <c r="DA162" i="3"/>
  <c r="DA163" i="3"/>
  <c r="DB162" i="3"/>
  <c r="DC162" i="3"/>
  <c r="DD162" i="3"/>
  <c r="DE162" i="3"/>
  <c r="DF162" i="3"/>
  <c r="DG162" i="3"/>
  <c r="DG163" i="3"/>
  <c r="DH162" i="3"/>
  <c r="DI162" i="3"/>
  <c r="DI163" i="3"/>
  <c r="DJ162" i="3"/>
  <c r="DK162" i="3"/>
  <c r="DL162" i="3"/>
  <c r="DM162" i="3"/>
  <c r="DN162" i="3"/>
  <c r="DO162" i="3"/>
  <c r="DP162" i="3"/>
  <c r="DQ162" i="3"/>
  <c r="DQ163" i="3"/>
  <c r="DS162" i="3"/>
  <c r="DT162" i="3"/>
  <c r="DU162" i="3"/>
  <c r="DV162" i="3"/>
  <c r="DW162" i="3"/>
  <c r="DX162" i="3"/>
  <c r="DY162" i="3"/>
  <c r="DY163" i="3"/>
  <c r="DZ162" i="3"/>
  <c r="EA162" i="3"/>
  <c r="EB162" i="3"/>
  <c r="EC162" i="3"/>
  <c r="ED162" i="3"/>
  <c r="EE162" i="3"/>
  <c r="EF162" i="3"/>
  <c r="EG162" i="3"/>
  <c r="M163" i="3"/>
  <c r="T163" i="3"/>
  <c r="U163" i="3"/>
  <c r="Z163" i="3"/>
  <c r="AB163" i="3"/>
  <c r="AC163" i="3"/>
  <c r="AH163" i="3"/>
  <c r="AJ163" i="3"/>
  <c r="AK163" i="3"/>
  <c r="AL163" i="3"/>
  <c r="AN163" i="3"/>
  <c r="AP163" i="3"/>
  <c r="AQ163" i="3"/>
  <c r="AR163" i="3"/>
  <c r="AS163" i="3"/>
  <c r="AV163" i="3"/>
  <c r="AZ163" i="3"/>
  <c r="BA163" i="3"/>
  <c r="BD163" i="3"/>
  <c r="BF163" i="3"/>
  <c r="BH163" i="3"/>
  <c r="BI163" i="3"/>
  <c r="BL163" i="3"/>
  <c r="BN163" i="3"/>
  <c r="BO163" i="3"/>
  <c r="BP163" i="3"/>
  <c r="BQ163" i="3"/>
  <c r="BR163" i="3"/>
  <c r="BT163" i="3"/>
  <c r="BV163" i="3"/>
  <c r="BW163" i="3"/>
  <c r="BZ163" i="3"/>
  <c r="CD163" i="3"/>
  <c r="CE163" i="3"/>
  <c r="CG163" i="3"/>
  <c r="CL163" i="3"/>
  <c r="CM163" i="3"/>
  <c r="CP163" i="3"/>
  <c r="CR163" i="3"/>
  <c r="CT163" i="3"/>
  <c r="CU163" i="3"/>
  <c r="CV163" i="3"/>
  <c r="CW163" i="3"/>
  <c r="CX163" i="3"/>
  <c r="CZ163" i="3"/>
  <c r="DD163" i="3"/>
  <c r="DE163" i="3"/>
  <c r="DH163" i="3"/>
  <c r="DK163" i="3"/>
  <c r="DL163" i="3"/>
  <c r="DM163" i="3"/>
  <c r="DN163" i="3"/>
  <c r="DP163" i="3"/>
  <c r="DS163" i="3"/>
  <c r="DT163" i="3"/>
  <c r="DU163" i="3"/>
  <c r="DV163" i="3"/>
  <c r="DX163" i="3"/>
  <c r="DZ163" i="3"/>
  <c r="EA163" i="3"/>
  <c r="EB163" i="3"/>
  <c r="EC163" i="3"/>
  <c r="ED163" i="3"/>
  <c r="F135" i="3"/>
  <c r="H124" i="3"/>
  <c r="F121" i="3"/>
  <c r="H140" i="3"/>
  <c r="G158" i="3"/>
  <c r="G159" i="3"/>
  <c r="O158" i="3"/>
  <c r="O159" i="3"/>
  <c r="BJ159" i="3"/>
  <c r="G153" i="3"/>
  <c r="G152" i="3"/>
  <c r="G141" i="3"/>
  <c r="O141" i="3"/>
  <c r="G137" i="3"/>
  <c r="G136" i="3"/>
  <c r="G125" i="3"/>
  <c r="O125" i="3"/>
  <c r="BJ86" i="3"/>
  <c r="F155" i="3"/>
  <c r="G155" i="3"/>
  <c r="O155" i="3"/>
  <c r="F139" i="3"/>
  <c r="O139" i="3"/>
  <c r="G139" i="3"/>
  <c r="F123" i="3"/>
  <c r="G123" i="3"/>
  <c r="O123" i="3"/>
  <c r="G121" i="3"/>
  <c r="O121" i="3"/>
  <c r="H156" i="3"/>
  <c r="F151" i="3"/>
  <c r="H141" i="3"/>
  <c r="F158" i="3"/>
  <c r="F159" i="3"/>
  <c r="H143" i="3"/>
  <c r="F141" i="3"/>
  <c r="H127" i="3"/>
  <c r="N163" i="3"/>
  <c r="L162" i="3"/>
  <c r="H161" i="3"/>
  <c r="H162" i="3"/>
  <c r="G149" i="3"/>
  <c r="O149" i="3"/>
  <c r="G144" i="3"/>
  <c r="G133" i="3"/>
  <c r="O133" i="3"/>
  <c r="G128" i="3"/>
  <c r="H149" i="3"/>
  <c r="G148" i="3"/>
  <c r="F147" i="3"/>
  <c r="G147" i="3"/>
  <c r="O147" i="3"/>
  <c r="H133" i="3"/>
  <c r="G132" i="3"/>
  <c r="F131" i="3"/>
  <c r="G131" i="3"/>
  <c r="O131" i="3"/>
  <c r="K86" i="3"/>
  <c r="O150" i="3"/>
  <c r="O142" i="3"/>
  <c r="O134" i="3"/>
  <c r="O126" i="3"/>
  <c r="O118" i="3"/>
  <c r="O110" i="3"/>
  <c r="F104" i="3"/>
  <c r="F99" i="3"/>
  <c r="H99" i="3"/>
  <c r="H98" i="3"/>
  <c r="H78" i="3"/>
  <c r="O74" i="3"/>
  <c r="F73" i="3"/>
  <c r="G73" i="3"/>
  <c r="O73" i="3"/>
  <c r="Q86" i="3"/>
  <c r="O67" i="3"/>
  <c r="EG86" i="3"/>
  <c r="H59" i="3"/>
  <c r="CN61" i="3"/>
  <c r="CN163" i="3"/>
  <c r="L61" i="3"/>
  <c r="F30" i="3"/>
  <c r="F29" i="3"/>
  <c r="AF43" i="3"/>
  <c r="G29" i="3"/>
  <c r="O29" i="3"/>
  <c r="CO27" i="3"/>
  <c r="CO163" i="3"/>
  <c r="G25" i="3"/>
  <c r="G18" i="3"/>
  <c r="O18" i="3"/>
  <c r="DC27" i="3"/>
  <c r="F131" i="2"/>
  <c r="O131" i="2"/>
  <c r="G131" i="2"/>
  <c r="O115" i="3"/>
  <c r="G115" i="3"/>
  <c r="O107" i="3"/>
  <c r="G107" i="3"/>
  <c r="H103" i="3"/>
  <c r="F97" i="3"/>
  <c r="G95" i="3"/>
  <c r="H92" i="3"/>
  <c r="BB86" i="3"/>
  <c r="BB163" i="3"/>
  <c r="F81" i="3"/>
  <c r="G81" i="3"/>
  <c r="O81" i="3"/>
  <c r="F71" i="3"/>
  <c r="H71" i="3"/>
  <c r="H66" i="3"/>
  <c r="F63" i="3"/>
  <c r="H63" i="3"/>
  <c r="F60" i="3"/>
  <c r="F59" i="3"/>
  <c r="G59" i="3"/>
  <c r="O59" i="3"/>
  <c r="K61" i="3"/>
  <c r="K163" i="3"/>
  <c r="BY61" i="3"/>
  <c r="F36" i="3"/>
  <c r="F35" i="3"/>
  <c r="F31" i="3"/>
  <c r="F20" i="3"/>
  <c r="H18" i="3"/>
  <c r="F147" i="2"/>
  <c r="G147" i="2"/>
  <c r="O147" i="2"/>
  <c r="F142" i="2"/>
  <c r="O142" i="2"/>
  <c r="G142" i="2"/>
  <c r="AF86" i="3"/>
  <c r="F69" i="3"/>
  <c r="G69" i="3"/>
  <c r="O69" i="3"/>
  <c r="F42" i="3"/>
  <c r="G42" i="3"/>
  <c r="O42" i="3"/>
  <c r="F118" i="2"/>
  <c r="G118" i="2"/>
  <c r="O118" i="2"/>
  <c r="H158" i="3"/>
  <c r="H159" i="3"/>
  <c r="O152" i="3"/>
  <c r="O144" i="3"/>
  <c r="O136" i="3"/>
  <c r="O128" i="3"/>
  <c r="O120" i="3"/>
  <c r="O112" i="3"/>
  <c r="O104" i="3"/>
  <c r="G104" i="3"/>
  <c r="O99" i="3"/>
  <c r="O79" i="3"/>
  <c r="F78" i="3"/>
  <c r="F76" i="3"/>
  <c r="DC86" i="3"/>
  <c r="G51" i="3"/>
  <c r="BJ61" i="3"/>
  <c r="BJ163" i="3"/>
  <c r="J61" i="3"/>
  <c r="G36" i="3"/>
  <c r="P43" i="3"/>
  <c r="DR43" i="3"/>
  <c r="N43" i="3"/>
  <c r="F23" i="3"/>
  <c r="H23" i="3"/>
  <c r="F123" i="2"/>
  <c r="G123" i="2"/>
  <c r="O123" i="2"/>
  <c r="G117" i="3"/>
  <c r="O109" i="3"/>
  <c r="G77" i="3"/>
  <c r="AX86" i="3"/>
  <c r="AX163" i="3"/>
  <c r="J65" i="3"/>
  <c r="J86" i="3"/>
  <c r="H51" i="3"/>
  <c r="H46" i="3"/>
  <c r="F37" i="3"/>
  <c r="G37" i="3"/>
  <c r="O37" i="3"/>
  <c r="G30" i="3"/>
  <c r="O30" i="3"/>
  <c r="H24" i="3"/>
  <c r="F134" i="2"/>
  <c r="O134" i="2"/>
  <c r="G134" i="2"/>
  <c r="F85" i="3"/>
  <c r="G85" i="3"/>
  <c r="O85" i="3"/>
  <c r="H95" i="3"/>
  <c r="H77" i="3"/>
  <c r="CN86" i="3"/>
  <c r="O161" i="3"/>
  <c r="O162" i="3"/>
  <c r="G161" i="3"/>
  <c r="G162" i="3"/>
  <c r="O154" i="3"/>
  <c r="G154" i="3"/>
  <c r="O146" i="3"/>
  <c r="G146" i="3"/>
  <c r="O138" i="3"/>
  <c r="G138" i="3"/>
  <c r="O130" i="3"/>
  <c r="G130" i="3"/>
  <c r="O122" i="3"/>
  <c r="G122" i="3"/>
  <c r="O114" i="3"/>
  <c r="G114" i="3"/>
  <c r="O106" i="3"/>
  <c r="G106" i="3"/>
  <c r="O103" i="3"/>
  <c r="G102" i="3"/>
  <c r="F95" i="3"/>
  <c r="G94" i="3"/>
  <c r="O94" i="3"/>
  <c r="H93" i="3"/>
  <c r="F70" i="3"/>
  <c r="G70" i="3"/>
  <c r="O70" i="3"/>
  <c r="F66" i="3"/>
  <c r="H65" i="3"/>
  <c r="I86" i="3"/>
  <c r="BY86" i="3"/>
  <c r="AF61" i="3"/>
  <c r="F57" i="3"/>
  <c r="G56" i="3"/>
  <c r="H55" i="3"/>
  <c r="G54" i="3"/>
  <c r="F50" i="3"/>
  <c r="G50" i="3"/>
  <c r="O50" i="3"/>
  <c r="F49" i="3"/>
  <c r="G48" i="3"/>
  <c r="I61" i="3"/>
  <c r="H47" i="3"/>
  <c r="G46" i="3"/>
  <c r="EG61" i="3"/>
  <c r="Q43" i="3"/>
  <c r="O22" i="3"/>
  <c r="F21" i="3"/>
  <c r="AU27" i="3"/>
  <c r="AU163" i="3"/>
  <c r="L27" i="3"/>
  <c r="AU152" i="2"/>
  <c r="F151" i="2"/>
  <c r="F152" i="2"/>
  <c r="O151" i="2"/>
  <c r="O152" i="2"/>
  <c r="G151" i="2"/>
  <c r="G152" i="2"/>
  <c r="H29" i="3"/>
  <c r="DR77" i="3"/>
  <c r="O77" i="3"/>
  <c r="DJ86" i="3"/>
  <c r="DJ163" i="3"/>
  <c r="G66" i="3"/>
  <c r="G151" i="3"/>
  <c r="O143" i="3"/>
  <c r="G143" i="3"/>
  <c r="O135" i="3"/>
  <c r="G135" i="3"/>
  <c r="O127" i="3"/>
  <c r="G127" i="3"/>
  <c r="O119" i="3"/>
  <c r="G119" i="3"/>
  <c r="O111" i="3"/>
  <c r="G111" i="3"/>
  <c r="H101" i="3"/>
  <c r="O95" i="3"/>
  <c r="F93" i="3"/>
  <c r="G93" i="3"/>
  <c r="O93" i="3"/>
  <c r="G92" i="3"/>
  <c r="F90" i="3"/>
  <c r="H90" i="3"/>
  <c r="F89" i="3"/>
  <c r="F84" i="3"/>
  <c r="H84" i="3"/>
  <c r="F83" i="3"/>
  <c r="G65" i="3"/>
  <c r="F65" i="3"/>
  <c r="O56" i="3"/>
  <c r="F55" i="3"/>
  <c r="G55" i="3"/>
  <c r="O55" i="3"/>
  <c r="O53" i="3"/>
  <c r="F52" i="3"/>
  <c r="O48" i="3"/>
  <c r="F47" i="3"/>
  <c r="F61" i="3"/>
  <c r="G47" i="3"/>
  <c r="O47" i="3"/>
  <c r="DR61" i="3"/>
  <c r="O45" i="3"/>
  <c r="G45" i="3"/>
  <c r="F25" i="3"/>
  <c r="EG27" i="3"/>
  <c r="H19" i="3"/>
  <c r="O17" i="3"/>
  <c r="AF27" i="3"/>
  <c r="O139" i="2"/>
  <c r="G137" i="2"/>
  <c r="O137" i="2"/>
  <c r="F137" i="2"/>
  <c r="F136" i="2"/>
  <c r="G136" i="2"/>
  <c r="O136" i="2"/>
  <c r="O127" i="2"/>
  <c r="G127" i="2"/>
  <c r="H54" i="3"/>
  <c r="O151" i="3"/>
  <c r="O156" i="3"/>
  <c r="O148" i="3"/>
  <c r="O140" i="3"/>
  <c r="O132" i="3"/>
  <c r="O124" i="3"/>
  <c r="O116" i="3"/>
  <c r="O108" i="3"/>
  <c r="O102" i="3"/>
  <c r="F102" i="3"/>
  <c r="F101" i="3"/>
  <c r="G101" i="3"/>
  <c r="O101" i="3"/>
  <c r="O92" i="3"/>
  <c r="F91" i="3"/>
  <c r="G91" i="3"/>
  <c r="H91" i="3"/>
  <c r="G90" i="3"/>
  <c r="H85" i="3"/>
  <c r="G84" i="3"/>
  <c r="G76" i="3"/>
  <c r="H75" i="3"/>
  <c r="F72" i="3"/>
  <c r="H72" i="3"/>
  <c r="F68" i="3"/>
  <c r="H68" i="3"/>
  <c r="F67" i="3"/>
  <c r="L86" i="3"/>
  <c r="DC61" i="3"/>
  <c r="N61" i="3"/>
  <c r="O41" i="3"/>
  <c r="G38" i="3"/>
  <c r="O38" i="3"/>
  <c r="F33" i="3"/>
  <c r="CN43" i="3"/>
  <c r="BY43" i="3"/>
  <c r="BY163" i="3"/>
  <c r="J43" i="3"/>
  <c r="F22" i="3"/>
  <c r="Q27" i="3"/>
  <c r="Q163" i="3"/>
  <c r="F19" i="3"/>
  <c r="F27" i="3"/>
  <c r="P27" i="3"/>
  <c r="P163" i="3"/>
  <c r="J27" i="3"/>
  <c r="J163" i="3"/>
  <c r="O76" i="3"/>
  <c r="O58" i="3"/>
  <c r="G58" i="3"/>
  <c r="R43" i="3"/>
  <c r="I42" i="3"/>
  <c r="H42" i="3"/>
  <c r="O40" i="3"/>
  <c r="O32" i="3"/>
  <c r="G32" i="3"/>
  <c r="O26" i="3"/>
  <c r="G26" i="3"/>
  <c r="O20" i="3"/>
  <c r="G20" i="3"/>
  <c r="F154" i="2"/>
  <c r="F155" i="2"/>
  <c r="CU156" i="2"/>
  <c r="H151" i="2"/>
  <c r="H152" i="2"/>
  <c r="H134" i="2"/>
  <c r="F120" i="2"/>
  <c r="G119" i="2"/>
  <c r="G78" i="2"/>
  <c r="H63" i="2"/>
  <c r="G41" i="3"/>
  <c r="O24" i="3"/>
  <c r="G24" i="3"/>
  <c r="H154" i="2"/>
  <c r="H155" i="2"/>
  <c r="G148" i="2"/>
  <c r="G132" i="2"/>
  <c r="F128" i="2"/>
  <c r="F127" i="2"/>
  <c r="H127" i="2"/>
  <c r="G126" i="2"/>
  <c r="O126" i="2"/>
  <c r="F121" i="2"/>
  <c r="G121" i="2"/>
  <c r="O121" i="2"/>
  <c r="M156" i="2"/>
  <c r="O96" i="3"/>
  <c r="G96" i="3"/>
  <c r="O88" i="3"/>
  <c r="G88" i="3"/>
  <c r="O82" i="3"/>
  <c r="G82" i="3"/>
  <c r="O78" i="3"/>
  <c r="G78" i="3"/>
  <c r="O52" i="3"/>
  <c r="G52" i="3"/>
  <c r="O34" i="3"/>
  <c r="G34" i="3"/>
  <c r="R27" i="3"/>
  <c r="R163" i="3"/>
  <c r="O21" i="3"/>
  <c r="G21" i="3"/>
  <c r="I17" i="3"/>
  <c r="O154" i="2"/>
  <c r="O155" i="2"/>
  <c r="G154" i="2"/>
  <c r="G155" i="2"/>
  <c r="F149" i="2"/>
  <c r="G149" i="2"/>
  <c r="O149" i="2"/>
  <c r="H145" i="2"/>
  <c r="F133" i="2"/>
  <c r="G133" i="2"/>
  <c r="O133" i="2"/>
  <c r="G130" i="2"/>
  <c r="F129" i="2"/>
  <c r="G129" i="2"/>
  <c r="O129" i="2"/>
  <c r="F126" i="2"/>
  <c r="F125" i="2"/>
  <c r="G125" i="2"/>
  <c r="O125" i="2"/>
  <c r="F81" i="2"/>
  <c r="O75" i="3"/>
  <c r="G75" i="3"/>
  <c r="O71" i="3"/>
  <c r="G71" i="3"/>
  <c r="O63" i="3"/>
  <c r="G63" i="3"/>
  <c r="AI61" i="3"/>
  <c r="AI163" i="3"/>
  <c r="O57" i="3"/>
  <c r="G57" i="3"/>
  <c r="O49" i="3"/>
  <c r="G49" i="3"/>
  <c r="O39" i="3"/>
  <c r="G39" i="3"/>
  <c r="O31" i="3"/>
  <c r="G31" i="3"/>
  <c r="O19" i="3"/>
  <c r="G19" i="3"/>
  <c r="G146" i="2"/>
  <c r="G145" i="2"/>
  <c r="O145" i="2"/>
  <c r="F145" i="2"/>
  <c r="F144" i="2"/>
  <c r="G144" i="2"/>
  <c r="O144" i="2"/>
  <c r="F143" i="2"/>
  <c r="H143" i="2"/>
  <c r="F139" i="2"/>
  <c r="O98" i="3"/>
  <c r="O90" i="3"/>
  <c r="O84" i="3"/>
  <c r="O80" i="3"/>
  <c r="O72" i="3"/>
  <c r="O68" i="3"/>
  <c r="O64" i="3"/>
  <c r="G64" i="3"/>
  <c r="O54" i="3"/>
  <c r="O46" i="3"/>
  <c r="O36" i="3"/>
  <c r="J25" i="3"/>
  <c r="H25" i="3"/>
  <c r="O23" i="3"/>
  <c r="G17" i="3"/>
  <c r="G143" i="2"/>
  <c r="H142" i="2"/>
  <c r="F115" i="2"/>
  <c r="G115" i="2"/>
  <c r="O115" i="2"/>
  <c r="CN84" i="2"/>
  <c r="O65" i="3"/>
  <c r="O51" i="3"/>
  <c r="O33" i="3"/>
  <c r="H141" i="2"/>
  <c r="G140" i="2"/>
  <c r="H138" i="2"/>
  <c r="F141" i="2"/>
  <c r="G141" i="2"/>
  <c r="O141" i="2"/>
  <c r="H137" i="2"/>
  <c r="F148" i="2"/>
  <c r="F140" i="2"/>
  <c r="F132" i="2"/>
  <c r="F124" i="2"/>
  <c r="O113" i="2"/>
  <c r="O105" i="2"/>
  <c r="O97" i="2"/>
  <c r="O89" i="2"/>
  <c r="CF84" i="2"/>
  <c r="CF156" i="2"/>
  <c r="J82" i="2"/>
  <c r="H82" i="2"/>
  <c r="I81" i="2"/>
  <c r="H81" i="2"/>
  <c r="O79" i="2"/>
  <c r="F78" i="2"/>
  <c r="F84" i="2"/>
  <c r="O75" i="2"/>
  <c r="O67" i="2"/>
  <c r="O63" i="2"/>
  <c r="G53" i="2"/>
  <c r="H53" i="2"/>
  <c r="H51" i="2"/>
  <c r="F42" i="2"/>
  <c r="G38" i="2"/>
  <c r="O38" i="2"/>
  <c r="F30" i="2"/>
  <c r="EG43" i="2"/>
  <c r="EG156" i="2"/>
  <c r="P43" i="2"/>
  <c r="CN27" i="2"/>
  <c r="BJ27" i="2"/>
  <c r="BJ156" i="2"/>
  <c r="G18" i="2"/>
  <c r="O18" i="2"/>
  <c r="BY27" i="2"/>
  <c r="BY156" i="2"/>
  <c r="G142" i="1"/>
  <c r="O142" i="1"/>
  <c r="F142" i="1"/>
  <c r="G118" i="1"/>
  <c r="O118" i="1"/>
  <c r="F118" i="1"/>
  <c r="G96" i="1"/>
  <c r="O96" i="1"/>
  <c r="G91" i="1"/>
  <c r="BG150" i="1"/>
  <c r="O110" i="2"/>
  <c r="O102" i="2"/>
  <c r="O94" i="2"/>
  <c r="O86" i="2"/>
  <c r="O80" i="2"/>
  <c r="O72" i="2"/>
  <c r="O64" i="2"/>
  <c r="G51" i="2"/>
  <c r="O51" i="2"/>
  <c r="G59" i="1"/>
  <c r="O59" i="1"/>
  <c r="F53" i="1"/>
  <c r="G53" i="1"/>
  <c r="O53" i="1"/>
  <c r="O51" i="1"/>
  <c r="O24" i="1"/>
  <c r="AU27" i="1"/>
  <c r="AU150" i="1"/>
  <c r="O107" i="2"/>
  <c r="O99" i="2"/>
  <c r="O91" i="2"/>
  <c r="G81" i="2"/>
  <c r="F80" i="2"/>
  <c r="O69" i="2"/>
  <c r="F58" i="2"/>
  <c r="J58" i="2"/>
  <c r="J61" i="2"/>
  <c r="G52" i="2"/>
  <c r="F51" i="2"/>
  <c r="F34" i="2"/>
  <c r="G34" i="2"/>
  <c r="O34" i="2"/>
  <c r="AF43" i="2"/>
  <c r="G23" i="2"/>
  <c r="O23" i="2"/>
  <c r="K27" i="2"/>
  <c r="F143" i="1"/>
  <c r="O143" i="1"/>
  <c r="G143" i="1"/>
  <c r="F64" i="1"/>
  <c r="AU81" i="1"/>
  <c r="DY150" i="1"/>
  <c r="O128" i="2"/>
  <c r="G128" i="2"/>
  <c r="O120" i="2"/>
  <c r="G120" i="2"/>
  <c r="O112" i="2"/>
  <c r="G112" i="2"/>
  <c r="O104" i="2"/>
  <c r="G104" i="2"/>
  <c r="O96" i="2"/>
  <c r="G96" i="2"/>
  <c r="O88" i="2"/>
  <c r="G88" i="2"/>
  <c r="BM84" i="2"/>
  <c r="BM156" i="2"/>
  <c r="G82" i="2"/>
  <c r="O74" i="2"/>
  <c r="G74" i="2"/>
  <c r="O66" i="2"/>
  <c r="G66" i="2"/>
  <c r="AF61" i="2"/>
  <c r="O60" i="2"/>
  <c r="G60" i="2"/>
  <c r="I58" i="2"/>
  <c r="O52" i="2"/>
  <c r="G50" i="2"/>
  <c r="G49" i="2"/>
  <c r="F47" i="2"/>
  <c r="O47" i="2"/>
  <c r="H46" i="2"/>
  <c r="F36" i="2"/>
  <c r="F26" i="2"/>
  <c r="H23" i="2"/>
  <c r="F21" i="2"/>
  <c r="G21" i="2"/>
  <c r="O21" i="2"/>
  <c r="F20" i="2"/>
  <c r="H19" i="2"/>
  <c r="AF17" i="2"/>
  <c r="G17" i="2"/>
  <c r="G27" i="2"/>
  <c r="F17" i="2"/>
  <c r="F27" i="2"/>
  <c r="X27" i="2"/>
  <c r="X156" i="2"/>
  <c r="H148" i="1"/>
  <c r="H149" i="1"/>
  <c r="N149" i="1"/>
  <c r="F136" i="1"/>
  <c r="G136" i="1"/>
  <c r="O136" i="1"/>
  <c r="G110" i="1"/>
  <c r="O110" i="1"/>
  <c r="F110" i="1"/>
  <c r="F91" i="1"/>
  <c r="F90" i="1"/>
  <c r="G90" i="1"/>
  <c r="O90" i="1"/>
  <c r="G88" i="1"/>
  <c r="O88" i="1"/>
  <c r="O117" i="2"/>
  <c r="G117" i="2"/>
  <c r="O109" i="2"/>
  <c r="G109" i="2"/>
  <c r="O101" i="2"/>
  <c r="G101" i="2"/>
  <c r="O93" i="2"/>
  <c r="G93" i="2"/>
  <c r="CB84" i="2"/>
  <c r="CB156" i="2"/>
  <c r="AF84" i="2"/>
  <c r="O83" i="2"/>
  <c r="G83" i="2"/>
  <c r="O71" i="2"/>
  <c r="G71" i="2"/>
  <c r="G58" i="2"/>
  <c r="G57" i="2"/>
  <c r="O50" i="2"/>
  <c r="F46" i="2"/>
  <c r="F61" i="2"/>
  <c r="Q43" i="2"/>
  <c r="Q156" i="2"/>
  <c r="F38" i="2"/>
  <c r="DC43" i="2"/>
  <c r="G30" i="2"/>
  <c r="O30" i="2"/>
  <c r="G26" i="2"/>
  <c r="F23" i="2"/>
  <c r="AU27" i="2"/>
  <c r="F19" i="2"/>
  <c r="O19" i="2"/>
  <c r="F18" i="2"/>
  <c r="H17" i="2"/>
  <c r="N146" i="1"/>
  <c r="H145" i="1"/>
  <c r="H146" i="1"/>
  <c r="O129" i="1"/>
  <c r="G129" i="1"/>
  <c r="F99" i="1"/>
  <c r="O99" i="1"/>
  <c r="G99" i="1"/>
  <c r="K81" i="1"/>
  <c r="H43" i="1"/>
  <c r="O146" i="2"/>
  <c r="O138" i="2"/>
  <c r="O130" i="2"/>
  <c r="O122" i="2"/>
  <c r="O114" i="2"/>
  <c r="G114" i="2"/>
  <c r="O106" i="2"/>
  <c r="G106" i="2"/>
  <c r="O98" i="2"/>
  <c r="G98" i="2"/>
  <c r="O90" i="2"/>
  <c r="G90" i="2"/>
  <c r="O76" i="2"/>
  <c r="G76" i="2"/>
  <c r="O68" i="2"/>
  <c r="G68" i="2"/>
  <c r="F56" i="2"/>
  <c r="H56" i="2"/>
  <c r="O55" i="2"/>
  <c r="O26" i="2"/>
  <c r="H22" i="2"/>
  <c r="N27" i="2"/>
  <c r="N156" i="2"/>
  <c r="F137" i="1"/>
  <c r="O137" i="1"/>
  <c r="G137" i="1"/>
  <c r="G126" i="1"/>
  <c r="O126" i="1"/>
  <c r="F126" i="1"/>
  <c r="O111" i="2"/>
  <c r="G111" i="2"/>
  <c r="O103" i="2"/>
  <c r="G103" i="2"/>
  <c r="O95" i="2"/>
  <c r="G95" i="2"/>
  <c r="O87" i="2"/>
  <c r="G87" i="2"/>
  <c r="O77" i="2"/>
  <c r="G77" i="2"/>
  <c r="O73" i="2"/>
  <c r="G73" i="2"/>
  <c r="O65" i="2"/>
  <c r="G65" i="2"/>
  <c r="G84" i="2"/>
  <c r="O59" i="2"/>
  <c r="G59" i="2"/>
  <c r="G56" i="2"/>
  <c r="G55" i="2"/>
  <c r="F33" i="2"/>
  <c r="BY43" i="2"/>
  <c r="P24" i="2"/>
  <c r="P27" i="2"/>
  <c r="P156" i="2"/>
  <c r="O20" i="2"/>
  <c r="DC27" i="2"/>
  <c r="DC156" i="2"/>
  <c r="G141" i="1"/>
  <c r="O141" i="1"/>
  <c r="F139" i="1"/>
  <c r="G128" i="1"/>
  <c r="O148" i="2"/>
  <c r="O140" i="2"/>
  <c r="O132" i="2"/>
  <c r="O116" i="2"/>
  <c r="O108" i="2"/>
  <c r="O100" i="2"/>
  <c r="O92" i="2"/>
  <c r="O78" i="2"/>
  <c r="O70" i="2"/>
  <c r="O56" i="2"/>
  <c r="F55" i="2"/>
  <c r="F54" i="2"/>
  <c r="H54" i="2"/>
  <c r="G42" i="2"/>
  <c r="H42" i="2"/>
  <c r="O41" i="2"/>
  <c r="K43" i="2"/>
  <c r="H33" i="2"/>
  <c r="H43" i="2"/>
  <c r="H30" i="2"/>
  <c r="G25" i="2"/>
  <c r="H141" i="1"/>
  <c r="F127" i="1"/>
  <c r="O127" i="1"/>
  <c r="G127" i="1"/>
  <c r="G102" i="1"/>
  <c r="O102" i="1"/>
  <c r="F102" i="1"/>
  <c r="I43" i="2"/>
  <c r="G41" i="2"/>
  <c r="AU40" i="2"/>
  <c r="AU43" i="2"/>
  <c r="O37" i="2"/>
  <c r="G37" i="2"/>
  <c r="O29" i="2"/>
  <c r="G29" i="2"/>
  <c r="O24" i="2"/>
  <c r="G24" i="2"/>
  <c r="AU146" i="1"/>
  <c r="H131" i="1"/>
  <c r="O124" i="1"/>
  <c r="H84" i="1"/>
  <c r="F83" i="1"/>
  <c r="F80" i="1"/>
  <c r="G80" i="1"/>
  <c r="O80" i="1"/>
  <c r="O78" i="1"/>
  <c r="H77" i="1"/>
  <c r="G73" i="1"/>
  <c r="O73" i="1"/>
  <c r="G69" i="1"/>
  <c r="O69" i="1"/>
  <c r="G68" i="1"/>
  <c r="G66" i="1"/>
  <c r="G64" i="1"/>
  <c r="H59" i="1"/>
  <c r="O58" i="1"/>
  <c r="H57" i="1"/>
  <c r="F55" i="1"/>
  <c r="M61" i="1"/>
  <c r="M150" i="1"/>
  <c r="AV43" i="1"/>
  <c r="I42" i="1"/>
  <c r="H42" i="1"/>
  <c r="F34" i="1"/>
  <c r="H31" i="1"/>
  <c r="F29" i="1"/>
  <c r="CN24" i="1"/>
  <c r="G24" i="1"/>
  <c r="CM27" i="1"/>
  <c r="CM150" i="1"/>
  <c r="F24" i="1"/>
  <c r="O42" i="2"/>
  <c r="F41" i="2"/>
  <c r="F29" i="2"/>
  <c r="F141" i="1"/>
  <c r="G131" i="1"/>
  <c r="F125" i="1"/>
  <c r="G125" i="1"/>
  <c r="O125" i="1"/>
  <c r="G124" i="1"/>
  <c r="F117" i="1"/>
  <c r="G117" i="1"/>
  <c r="O117" i="1"/>
  <c r="G116" i="1"/>
  <c r="F109" i="1"/>
  <c r="G109" i="1"/>
  <c r="O109" i="1"/>
  <c r="G108" i="1"/>
  <c r="F101" i="1"/>
  <c r="G101" i="1"/>
  <c r="O101" i="1"/>
  <c r="G100" i="1"/>
  <c r="H99" i="1"/>
  <c r="F96" i="1"/>
  <c r="G77" i="1"/>
  <c r="H69" i="1"/>
  <c r="F67" i="1"/>
  <c r="G67" i="1"/>
  <c r="O67" i="1"/>
  <c r="EG81" i="1"/>
  <c r="DR81" i="1"/>
  <c r="O65" i="1"/>
  <c r="P81" i="1"/>
  <c r="F59" i="1"/>
  <c r="F57" i="1"/>
  <c r="K61" i="1"/>
  <c r="K150" i="1"/>
  <c r="J61" i="1"/>
  <c r="BJ61" i="1"/>
  <c r="F42" i="1"/>
  <c r="H36" i="1"/>
  <c r="G34" i="1"/>
  <c r="AU43" i="1"/>
  <c r="F32" i="1"/>
  <c r="F31" i="1"/>
  <c r="EG43" i="1"/>
  <c r="EG150" i="1"/>
  <c r="P43" i="1"/>
  <c r="DC27" i="1"/>
  <c r="DC150" i="1"/>
  <c r="CN27" i="1"/>
  <c r="H17" i="1"/>
  <c r="N27" i="1"/>
  <c r="O57" i="2"/>
  <c r="O49" i="2"/>
  <c r="O39" i="2"/>
  <c r="O31" i="2"/>
  <c r="I27" i="2"/>
  <c r="O140" i="1"/>
  <c r="G130" i="1"/>
  <c r="O130" i="1"/>
  <c r="H123" i="1"/>
  <c r="H115" i="1"/>
  <c r="H107" i="1"/>
  <c r="H98" i="1"/>
  <c r="H97" i="1"/>
  <c r="F79" i="1"/>
  <c r="F69" i="1"/>
  <c r="N81" i="1"/>
  <c r="M81" i="1"/>
  <c r="F60" i="1"/>
  <c r="R61" i="1"/>
  <c r="F58" i="1"/>
  <c r="G58" i="1"/>
  <c r="I58" i="1"/>
  <c r="G47" i="1"/>
  <c r="O47" i="1"/>
  <c r="AU61" i="1"/>
  <c r="G42" i="1"/>
  <c r="G37" i="1"/>
  <c r="O37" i="1"/>
  <c r="H35" i="1"/>
  <c r="G33" i="1"/>
  <c r="G32" i="1"/>
  <c r="N43" i="1"/>
  <c r="DR43" i="1"/>
  <c r="DR150" i="1"/>
  <c r="L27" i="1"/>
  <c r="O46" i="2"/>
  <c r="G46" i="2"/>
  <c r="O36" i="2"/>
  <c r="G36" i="2"/>
  <c r="J25" i="2"/>
  <c r="H25" i="2"/>
  <c r="L24" i="2"/>
  <c r="F135" i="1"/>
  <c r="H135" i="1"/>
  <c r="G134" i="1"/>
  <c r="O134" i="1"/>
  <c r="F129" i="1"/>
  <c r="H129" i="1"/>
  <c r="G123" i="1"/>
  <c r="G115" i="1"/>
  <c r="G107" i="1"/>
  <c r="G98" i="1"/>
  <c r="O98" i="1"/>
  <c r="F98" i="1"/>
  <c r="F97" i="1"/>
  <c r="G97" i="1"/>
  <c r="O97" i="1"/>
  <c r="H94" i="1"/>
  <c r="G86" i="1"/>
  <c r="G76" i="1"/>
  <c r="H74" i="1"/>
  <c r="F72" i="1"/>
  <c r="G72" i="1"/>
  <c r="O72" i="1"/>
  <c r="F71" i="1"/>
  <c r="CN81" i="1"/>
  <c r="L81" i="1"/>
  <c r="F51" i="1"/>
  <c r="F45" i="1"/>
  <c r="F61" i="1"/>
  <c r="G45" i="1"/>
  <c r="O45" i="1"/>
  <c r="AF61" i="1"/>
  <c r="G41" i="1"/>
  <c r="J41" i="1"/>
  <c r="J43" i="1"/>
  <c r="T43" i="1"/>
  <c r="T150" i="1"/>
  <c r="F35" i="1"/>
  <c r="G35" i="1"/>
  <c r="O35" i="1"/>
  <c r="J27" i="1"/>
  <c r="BJ27" i="1"/>
  <c r="O33" i="2"/>
  <c r="F148" i="1"/>
  <c r="F149" i="1"/>
  <c r="H139" i="1"/>
  <c r="G135" i="1"/>
  <c r="O123" i="1"/>
  <c r="G122" i="1"/>
  <c r="O122" i="1"/>
  <c r="F122" i="1"/>
  <c r="F120" i="1"/>
  <c r="O115" i="1"/>
  <c r="G114" i="1"/>
  <c r="O114" i="1"/>
  <c r="F114" i="1"/>
  <c r="F113" i="1"/>
  <c r="H113" i="1"/>
  <c r="F112" i="1"/>
  <c r="O107" i="1"/>
  <c r="G106" i="1"/>
  <c r="O106" i="1"/>
  <c r="F106" i="1"/>
  <c r="F105" i="1"/>
  <c r="H105" i="1"/>
  <c r="F104" i="1"/>
  <c r="F95" i="1"/>
  <c r="H95" i="1"/>
  <c r="G94" i="1"/>
  <c r="O94" i="1"/>
  <c r="O92" i="1"/>
  <c r="F88" i="1"/>
  <c r="G87" i="1"/>
  <c r="F85" i="1"/>
  <c r="G85" i="1"/>
  <c r="O85" i="1"/>
  <c r="G75" i="1"/>
  <c r="Q81" i="1"/>
  <c r="Q150" i="1"/>
  <c r="F52" i="1"/>
  <c r="G25" i="1"/>
  <c r="H25" i="1"/>
  <c r="F133" i="1"/>
  <c r="F93" i="1"/>
  <c r="G93" i="1"/>
  <c r="O93" i="1"/>
  <c r="F87" i="1"/>
  <c r="F78" i="1"/>
  <c r="BY81" i="1"/>
  <c r="P61" i="1"/>
  <c r="DR61" i="1"/>
  <c r="F40" i="1"/>
  <c r="G40" i="1"/>
  <c r="O40" i="1"/>
  <c r="DC43" i="1"/>
  <c r="I27" i="1"/>
  <c r="H22" i="1"/>
  <c r="F17" i="1"/>
  <c r="G17" i="1"/>
  <c r="O17" i="1"/>
  <c r="AF27" i="1"/>
  <c r="AF150" i="1"/>
  <c r="O53" i="2"/>
  <c r="O45" i="2"/>
  <c r="O35" i="2"/>
  <c r="O25" i="2"/>
  <c r="O22" i="2"/>
  <c r="O148" i="1"/>
  <c r="O149" i="1"/>
  <c r="G148" i="1"/>
  <c r="G149" i="1"/>
  <c r="O145" i="1"/>
  <c r="O146" i="1"/>
  <c r="O139" i="1"/>
  <c r="G138" i="1"/>
  <c r="O138" i="1"/>
  <c r="O132" i="1"/>
  <c r="O128" i="1"/>
  <c r="O121" i="1"/>
  <c r="O113" i="1"/>
  <c r="O105" i="1"/>
  <c r="H90" i="1"/>
  <c r="F89" i="1"/>
  <c r="F66" i="1"/>
  <c r="F81" i="1"/>
  <c r="J81" i="1"/>
  <c r="H63" i="1"/>
  <c r="G55" i="1"/>
  <c r="O55" i="1"/>
  <c r="G50" i="1"/>
  <c r="DC61" i="1"/>
  <c r="H34" i="1"/>
  <c r="L43" i="1"/>
  <c r="BJ43" i="1"/>
  <c r="G29" i="1"/>
  <c r="O29" i="1"/>
  <c r="DC25" i="1"/>
  <c r="F25" i="1"/>
  <c r="CU27" i="1"/>
  <c r="CU150" i="1"/>
  <c r="H24" i="1"/>
  <c r="F23" i="1"/>
  <c r="F22" i="1"/>
  <c r="G22" i="1"/>
  <c r="O22" i="1"/>
  <c r="F20" i="1"/>
  <c r="G20" i="1"/>
  <c r="O20" i="1"/>
  <c r="H20" i="1"/>
  <c r="I80" i="1"/>
  <c r="H80" i="1"/>
  <c r="G78" i="1"/>
  <c r="O70" i="1"/>
  <c r="G60" i="1"/>
  <c r="O56" i="1"/>
  <c r="O48" i="1"/>
  <c r="O38" i="1"/>
  <c r="O30" i="1"/>
  <c r="O18" i="1"/>
  <c r="G18" i="1"/>
  <c r="O79" i="1"/>
  <c r="I73" i="1"/>
  <c r="H73" i="1"/>
  <c r="I41" i="1"/>
  <c r="H41" i="1"/>
  <c r="BY27" i="1"/>
  <c r="BI27" i="1"/>
  <c r="BI150" i="1"/>
  <c r="O25" i="1"/>
  <c r="CB81" i="1"/>
  <c r="CB150" i="1"/>
  <c r="AV81" i="1"/>
  <c r="AF81" i="1"/>
  <c r="O64" i="1"/>
  <c r="O50" i="1"/>
  <c r="R43" i="1"/>
  <c r="R150" i="1"/>
  <c r="O32" i="1"/>
  <c r="O26" i="1"/>
  <c r="P24" i="1"/>
  <c r="P27" i="1"/>
  <c r="P150" i="1"/>
  <c r="O87" i="1"/>
  <c r="O116" i="1"/>
  <c r="O108" i="1"/>
  <c r="O100" i="1"/>
  <c r="O84" i="1"/>
  <c r="DF81" i="1"/>
  <c r="DF150" i="1"/>
  <c r="I76" i="1"/>
  <c r="H76" i="1"/>
  <c r="O74" i="1"/>
  <c r="O66" i="1"/>
  <c r="O52" i="1"/>
  <c r="AF43" i="1"/>
  <c r="BJ42" i="1"/>
  <c r="O42" i="1"/>
  <c r="O34" i="1"/>
  <c r="O21" i="1"/>
  <c r="O89" i="1"/>
  <c r="G89" i="1"/>
  <c r="O75" i="1"/>
  <c r="O71" i="1"/>
  <c r="G71" i="1"/>
  <c r="O63" i="1"/>
  <c r="O81" i="1"/>
  <c r="G63" i="1"/>
  <c r="AI61" i="1"/>
  <c r="AI150" i="1"/>
  <c r="O57" i="1"/>
  <c r="G57" i="1"/>
  <c r="O49" i="1"/>
  <c r="G49" i="1"/>
  <c r="H46" i="1"/>
  <c r="O39" i="1"/>
  <c r="G39" i="1"/>
  <c r="O31" i="1"/>
  <c r="G31" i="1"/>
  <c r="O19" i="1"/>
  <c r="O86" i="1"/>
  <c r="O76" i="1"/>
  <c r="O68" i="1"/>
  <c r="O54" i="1"/>
  <c r="O46" i="1"/>
  <c r="O36" i="1"/>
  <c r="O23" i="1"/>
  <c r="G81" i="1"/>
  <c r="O61" i="2"/>
  <c r="L150" i="1"/>
  <c r="K156" i="2"/>
  <c r="EG163" i="3"/>
  <c r="F77" i="3"/>
  <c r="F86" i="3"/>
  <c r="BY150" i="1"/>
  <c r="O17" i="2"/>
  <c r="O27" i="2"/>
  <c r="AF27" i="2"/>
  <c r="AF156" i="2"/>
  <c r="G61" i="3"/>
  <c r="L163" i="3"/>
  <c r="H61" i="3"/>
  <c r="F43" i="1"/>
  <c r="O40" i="2"/>
  <c r="G40" i="2"/>
  <c r="O27" i="1"/>
  <c r="J27" i="2"/>
  <c r="J156" i="2"/>
  <c r="H58" i="2"/>
  <c r="H61" i="2"/>
  <c r="I61" i="2"/>
  <c r="I156" i="2"/>
  <c r="CN156" i="2"/>
  <c r="G86" i="3"/>
  <c r="H17" i="3"/>
  <c r="H27" i="3"/>
  <c r="I27" i="3"/>
  <c r="O61" i="3"/>
  <c r="DR86" i="3"/>
  <c r="DR163" i="3"/>
  <c r="O43" i="3"/>
  <c r="H24" i="2"/>
  <c r="H27" i="2"/>
  <c r="H156" i="2"/>
  <c r="L27" i="2"/>
  <c r="L156" i="2"/>
  <c r="O43" i="1"/>
  <c r="G27" i="1"/>
  <c r="BJ150" i="1"/>
  <c r="N150" i="1"/>
  <c r="F40" i="2"/>
  <c r="F43" i="2"/>
  <c r="F156" i="2"/>
  <c r="J84" i="2"/>
  <c r="O86" i="3"/>
  <c r="I84" i="2"/>
  <c r="H43" i="3"/>
  <c r="G43" i="3"/>
  <c r="O43" i="2"/>
  <c r="H86" i="3"/>
  <c r="I81" i="1"/>
  <c r="G43" i="1"/>
  <c r="H81" i="1"/>
  <c r="F27" i="1"/>
  <c r="F150" i="1"/>
  <c r="J150" i="1"/>
  <c r="O61" i="1"/>
  <c r="H27" i="1"/>
  <c r="AV150" i="1"/>
  <c r="O84" i="2"/>
  <c r="H84" i="2"/>
  <c r="AF163" i="3"/>
  <c r="I43" i="3"/>
  <c r="G61" i="1"/>
  <c r="G61" i="2"/>
  <c r="I43" i="1"/>
  <c r="I150" i="1"/>
  <c r="H58" i="1"/>
  <c r="H61" i="1"/>
  <c r="I61" i="1"/>
  <c r="CN150" i="1"/>
  <c r="G43" i="2"/>
  <c r="G156" i="2"/>
  <c r="AU156" i="2"/>
  <c r="G27" i="3"/>
  <c r="G163" i="3"/>
  <c r="O27" i="3"/>
  <c r="DC163" i="3"/>
  <c r="F43" i="3"/>
  <c r="F163" i="3"/>
  <c r="O156" i="2"/>
  <c r="H150" i="1"/>
  <c r="I163" i="3"/>
  <c r="O150" i="1"/>
  <c r="O163" i="3"/>
  <c r="G150" i="1"/>
  <c r="H163" i="3"/>
</calcChain>
</file>

<file path=xl/sharedStrings.xml><?xml version="1.0" encoding="utf-8"?>
<sst xmlns="http://schemas.openxmlformats.org/spreadsheetml/2006/main" count="1987" uniqueCount="414">
  <si>
    <t>Wydział Biotechnologii i Hodowli Zwierząt</t>
  </si>
  <si>
    <t>Nazwa kierunku studiów</t>
  </si>
  <si>
    <t>Zootechnika</t>
  </si>
  <si>
    <t>Dziedziny nauki</t>
  </si>
  <si>
    <t>dziedzina nauk rolniczych</t>
  </si>
  <si>
    <t>Dyscypliny naukowe</t>
  </si>
  <si>
    <t>zootechnika i rybactwo (100%)</t>
  </si>
  <si>
    <t>Profil kształcenia</t>
  </si>
  <si>
    <t>ogólnoakademicki</t>
  </si>
  <si>
    <t>Forma studiów</t>
  </si>
  <si>
    <t>niestacjonarna</t>
  </si>
  <si>
    <t>Poziom kształcenia</t>
  </si>
  <si>
    <t>pierwszy</t>
  </si>
  <si>
    <t>Rok akademicki 2021/2022</t>
  </si>
  <si>
    <t>Specjalność/specjalizacja</t>
  </si>
  <si>
    <t>Hodowla i użytkowanie zwierząt</t>
  </si>
  <si>
    <t>Obowiązuje od 2021-10-01</t>
  </si>
  <si>
    <t>Kod planu studiów</t>
  </si>
  <si>
    <t>ZO_1A_N_2021_2022_Z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</si>
  <si>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</si>
  <si>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</si>
  <si>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</si>
  <si>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</si>
  <si>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</si>
  <si>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</si>
  <si>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</si>
  <si>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</si>
  <si>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</si>
  <si>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</si>
  <si>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</si>
  <si>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</si>
  <si>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</si>
  <si>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</si>
  <si>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</si>
  <si>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</si>
  <si>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</si>
  <si>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</t>
  </si>
  <si>
    <t>L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</si>
  <si>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</si>
  <si>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</si>
  <si>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</si>
  <si>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</si>
  <si>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</si>
  <si>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</si>
  <si>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</si>
  <si>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</si>
  <si>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</si>
  <si>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</si>
  <si>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</si>
  <si>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</si>
  <si>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</si>
  <si>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</si>
  <si>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</si>
  <si>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</si>
  <si>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</si>
  <si>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</si>
  <si>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</si>
  <si>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</si>
  <si>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1</t>
  </si>
  <si>
    <t>z</t>
  </si>
  <si>
    <t>ZO-N-A2.2</t>
  </si>
  <si>
    <t>Wybrane elementy higieny człowieka</t>
  </si>
  <si>
    <t>ZO-N-A3</t>
  </si>
  <si>
    <t>Szkolenie biblioteczne</t>
  </si>
  <si>
    <t>Blok obieralny 6</t>
  </si>
  <si>
    <t>ZO-N-A4</t>
  </si>
  <si>
    <t>Ochrona własności intelektualnej</t>
  </si>
  <si>
    <t>ZO-N-A7</t>
  </si>
  <si>
    <t>Bezpieczeństwo i higiena pracy</t>
  </si>
  <si>
    <t>ZO-N-A8</t>
  </si>
  <si>
    <t>Krajowe i europejskie prawo pracy i rolne</t>
  </si>
  <si>
    <t>Blok obieralny 18</t>
  </si>
  <si>
    <t>Blok obieralny 15</t>
  </si>
  <si>
    <t>ZO-N1-A10</t>
  </si>
  <si>
    <t>Seminarium inżynierskie</t>
  </si>
  <si>
    <t>Razem</t>
  </si>
  <si>
    <t>Moduły/Przedmioty kształcenia podstawowego</t>
  </si>
  <si>
    <t>ZO-N-A1</t>
  </si>
  <si>
    <t>Informatyka</t>
  </si>
  <si>
    <t>ZO-N-B1</t>
  </si>
  <si>
    <t>Botanika</t>
  </si>
  <si>
    <t>ZO-N-B11</t>
  </si>
  <si>
    <t>Fizjologia zwierząt</t>
  </si>
  <si>
    <t>ZO-N-B2</t>
  </si>
  <si>
    <t>Chemia</t>
  </si>
  <si>
    <t>ZO-N-B3</t>
  </si>
  <si>
    <t>Zoologia</t>
  </si>
  <si>
    <t>ZO-N-B4</t>
  </si>
  <si>
    <t>Podstawy ekologii</t>
  </si>
  <si>
    <t>ZO-N-B5</t>
  </si>
  <si>
    <t>Fizjologia roślin</t>
  </si>
  <si>
    <t>ZO-N-B6</t>
  </si>
  <si>
    <t>Biochemia</t>
  </si>
  <si>
    <t>ZO-N-B7</t>
  </si>
  <si>
    <t>Biofizyka</t>
  </si>
  <si>
    <t>ZO-N-B8</t>
  </si>
  <si>
    <t>Anatomia zwierząt</t>
  </si>
  <si>
    <t>ZO-N-B9</t>
  </si>
  <si>
    <t>Statystyka matematyczna</t>
  </si>
  <si>
    <t>Blok obieralny 4</t>
  </si>
  <si>
    <t>Blok obieralny 2</t>
  </si>
  <si>
    <t>Blok obieralny 7</t>
  </si>
  <si>
    <t>Moduły/Przedmioty kształcenia kierunkowego</t>
  </si>
  <si>
    <t>ZO-N-C10</t>
  </si>
  <si>
    <t>Użytkowanie i hodowla koni</t>
  </si>
  <si>
    <t>ZO-N-C12</t>
  </si>
  <si>
    <t>Mechanizacja produkcji zwierzęcej i roślinnej</t>
  </si>
  <si>
    <t>ZO-N-C13</t>
  </si>
  <si>
    <t>Towaroznawstwo surowców i produktów zwierzęcych</t>
  </si>
  <si>
    <t>ZO-N-C14</t>
  </si>
  <si>
    <t>Ekonomika i organizacja produkcji zwierzęcej</t>
  </si>
  <si>
    <t>ZO-N-C15</t>
  </si>
  <si>
    <t>Dobrostan zwierząt</t>
  </si>
  <si>
    <t>ZO-N-C16</t>
  </si>
  <si>
    <t>Doradztwo rolnicze</t>
  </si>
  <si>
    <t>ZO-N-C2</t>
  </si>
  <si>
    <t>Chemia rolna z elementami gleboznawstwa</t>
  </si>
  <si>
    <t>ZO-N-C3</t>
  </si>
  <si>
    <t>Genetyka ogólna</t>
  </si>
  <si>
    <t>ZO-N-C5</t>
  </si>
  <si>
    <t>Uprawa roli i roślin</t>
  </si>
  <si>
    <t>ZO-N-C7</t>
  </si>
  <si>
    <t>Uprawa łąk i pastwisk</t>
  </si>
  <si>
    <t>ZO-N-C9</t>
  </si>
  <si>
    <t>Rozród zwierząt</t>
  </si>
  <si>
    <t>ZO-N1-C1</t>
  </si>
  <si>
    <t>Szkolenie dla osób uczestniczących w wykonywaniu procedur na zwierzętach</t>
  </si>
  <si>
    <t>e</t>
  </si>
  <si>
    <t>ZO-N1-C4</t>
  </si>
  <si>
    <t>Genetyka populacji i metody hodowlane</t>
  </si>
  <si>
    <t>Blok obieralny 3</t>
  </si>
  <si>
    <t>ZO-S1-A12</t>
  </si>
  <si>
    <t>Praca dyplomowa</t>
  </si>
  <si>
    <t>Blok obieralny 5</t>
  </si>
  <si>
    <t>Moduły/Przedmioty specjalnościowe</t>
  </si>
  <si>
    <t>Hodowla koni i jeździectwo</t>
  </si>
  <si>
    <t>Pielęgniarstwo zwierząt</t>
  </si>
  <si>
    <t>ZO-N-B10</t>
  </si>
  <si>
    <t>Mikrobiologia</t>
  </si>
  <si>
    <t>ZO-N-C11</t>
  </si>
  <si>
    <t>Higiena zwierząt i profilaktyka zootechniczna</t>
  </si>
  <si>
    <t>ZO-N-C6</t>
  </si>
  <si>
    <t>Żywienie zwierząt i paszoznawstwo</t>
  </si>
  <si>
    <t>ZO-N-C8</t>
  </si>
  <si>
    <t>Pszczelnictwo</t>
  </si>
  <si>
    <t>ZO-N-D1</t>
  </si>
  <si>
    <t>Chów i hodowla bydła</t>
  </si>
  <si>
    <t>ZO-N-D2</t>
  </si>
  <si>
    <t>Chów i hodowla trzody chlewnej</t>
  </si>
  <si>
    <t>ZO-N-D3</t>
  </si>
  <si>
    <t>Utrzymanie i hodowla zwierząt futerkowych</t>
  </si>
  <si>
    <t>ZO-N-D4</t>
  </si>
  <si>
    <t>Chów i hodowla drobiu</t>
  </si>
  <si>
    <t>ZO-N-D5</t>
  </si>
  <si>
    <t>Chów i hodowla owiec i kóz</t>
  </si>
  <si>
    <t>Blok obieralny 12</t>
  </si>
  <si>
    <t>Blok obieralny 13</t>
  </si>
  <si>
    <t>Blok obieralny 14</t>
  </si>
  <si>
    <t>Blok obieralny 11</t>
  </si>
  <si>
    <t>Blok obieralny 16</t>
  </si>
  <si>
    <t>Blok obieralny 17</t>
  </si>
  <si>
    <t>Blok obieralny 8</t>
  </si>
  <si>
    <t>Blok obieralny 9</t>
  </si>
  <si>
    <t>Blok obieralny 10</t>
  </si>
  <si>
    <t>Moduły/Przedmioty obieralne</t>
  </si>
  <si>
    <t>ZO-N-A1.1</t>
  </si>
  <si>
    <t>Filozofia</t>
  </si>
  <si>
    <t>ZO-N-A1.2</t>
  </si>
  <si>
    <t>Socjologia</t>
  </si>
  <si>
    <t>ZO-N-A3.1</t>
  </si>
  <si>
    <t>Etyka</t>
  </si>
  <si>
    <t>ZO-N-A3.2</t>
  </si>
  <si>
    <t>Psychologia</t>
  </si>
  <si>
    <t>ZO-N-A9.1</t>
  </si>
  <si>
    <t>Język angielski</t>
  </si>
  <si>
    <t>ZO-N-A9.3</t>
  </si>
  <si>
    <t>Język niemiecki</t>
  </si>
  <si>
    <t>ZO-N-O16.5</t>
  </si>
  <si>
    <t>Sokolnictwo i jastrzębiarstwo</t>
  </si>
  <si>
    <t>ZO-N-O4.2</t>
  </si>
  <si>
    <t>Ochrona zwierząt dziko żyjących na obszarach zurbanizowanych</t>
  </si>
  <si>
    <t>ZO-N-O4.4</t>
  </si>
  <si>
    <t>Zwierzęta inwazyjne w Polsce</t>
  </si>
  <si>
    <t>ZOK-N-O142</t>
  </si>
  <si>
    <t>Łowiectwo</t>
  </si>
  <si>
    <t>ZO-N-O2.1</t>
  </si>
  <si>
    <t>Ekotoksykologia</t>
  </si>
  <si>
    <t>ZO-N-O2.2</t>
  </si>
  <si>
    <t>Organizm kontra ksenobiotyki</t>
  </si>
  <si>
    <t>ZO-N-O2.3</t>
  </si>
  <si>
    <t>Podstawy diagnostyki toksykologicznej</t>
  </si>
  <si>
    <t>ZO-N-O2.4</t>
  </si>
  <si>
    <t>Metody in vitro i in vivo w ocenie toksyczności ksenobiotyków</t>
  </si>
  <si>
    <t>ZO-N-O4.1</t>
  </si>
  <si>
    <t>Biologiczne metody oceny stanu środowiska</t>
  </si>
  <si>
    <t>ZO-N-O3.1</t>
  </si>
  <si>
    <t>Świat komórki</t>
  </si>
  <si>
    <t>ZO-N-O3.2</t>
  </si>
  <si>
    <t>Metaboliczne sterowanie czynnością organizmu</t>
  </si>
  <si>
    <t>ZO-N-O3.3</t>
  </si>
  <si>
    <t>Zachowanie rozrodcze w kształtowaniu populacji</t>
  </si>
  <si>
    <t>ZO-N-O7.1</t>
  </si>
  <si>
    <t>Podstawy żywienia człowieka</t>
  </si>
  <si>
    <t>ZO-N-O7.2</t>
  </si>
  <si>
    <t>Molekularne podstawy żywienia</t>
  </si>
  <si>
    <t>ZO-N-O7.3</t>
  </si>
  <si>
    <t>Żywność funkcjonalna</t>
  </si>
  <si>
    <t>ZO-N-O7.4</t>
  </si>
  <si>
    <t>Żywność wygodna</t>
  </si>
  <si>
    <t>ZO-N1-O3.3</t>
  </si>
  <si>
    <t>Organoleptyczna ocena jakości żywności</t>
  </si>
  <si>
    <t>ZOK-N-O135</t>
  </si>
  <si>
    <t>Towaroznawcza ocena produktów pochodzenia roślinnego</t>
  </si>
  <si>
    <t>ZOK-N-O136</t>
  </si>
  <si>
    <t>Przydomowe przetwórstwo żywności</t>
  </si>
  <si>
    <t>ZOK-N-O141</t>
  </si>
  <si>
    <t>Jeleniowate w chowie fermowym</t>
  </si>
  <si>
    <t>ZOK-N-O143</t>
  </si>
  <si>
    <t>Podstawy introdukcji wybranych gatunków zwierząt</t>
  </si>
  <si>
    <t/>
  </si>
  <si>
    <t>Zwierzęta roślinożerne w kształtowaniu środowiska</t>
  </si>
  <si>
    <t>ZO-N-O10.2</t>
  </si>
  <si>
    <t>Podstawy rekreacji konnej i hipoterapii</t>
  </si>
  <si>
    <t>ZO-N-O10.3</t>
  </si>
  <si>
    <t>Hodowla owadów użytkowych</t>
  </si>
  <si>
    <t>ZO-N-O10.4</t>
  </si>
  <si>
    <t>Podstawy rybactwa śródlądowego i stawowego</t>
  </si>
  <si>
    <t>ZO-N-O11.1</t>
  </si>
  <si>
    <t>Wybrane aspekty uzyskiwania zwierząt transgenicznych</t>
  </si>
  <si>
    <t>ZO-N-O11.2</t>
  </si>
  <si>
    <t>Alternatywne metody wykorzystania świń</t>
  </si>
  <si>
    <t>ZO-N-O11.3</t>
  </si>
  <si>
    <t>Metody klonowania zwierząt</t>
  </si>
  <si>
    <t>ZO-N-O12.1</t>
  </si>
  <si>
    <t>Podstawy diagnostyki ultrasonograficznej</t>
  </si>
  <si>
    <t>ZO-N-O12.3</t>
  </si>
  <si>
    <t>Metody diagnostyczne w monitorowaniu przebiegu procesów rozrodczych zwierząt</t>
  </si>
  <si>
    <t>ZO-N-O5.3</t>
  </si>
  <si>
    <t>Zaburzenia rozwojowe u zwierząt</t>
  </si>
  <si>
    <t>ZO-S1-O144</t>
  </si>
  <si>
    <t>Methods of monitoring the reproductive processes in animals</t>
  </si>
  <si>
    <t>ZO-S1-O145</t>
  </si>
  <si>
    <t>Basics of ultrasound diagnostics</t>
  </si>
  <si>
    <t>ZO-N-O12.4</t>
  </si>
  <si>
    <t>Profilaktyka weterynaryjna</t>
  </si>
  <si>
    <t>ZO-N-O5.1</t>
  </si>
  <si>
    <t>Parazytologia weterynaryjna</t>
  </si>
  <si>
    <t>ZO-N-O5.2</t>
  </si>
  <si>
    <t>Podstawy immunologii</t>
  </si>
  <si>
    <t>ZO-N-O8.3</t>
  </si>
  <si>
    <t>Dietetyka weterynaryjna</t>
  </si>
  <si>
    <t>ZO-N-O13.1</t>
  </si>
  <si>
    <t>Gospodarka surowcami pochodzenia owczego i koziego</t>
  </si>
  <si>
    <t>ZO-N-O13.2</t>
  </si>
  <si>
    <t>Jajczarstwo</t>
  </si>
  <si>
    <t>ZO-N-O13.3</t>
  </si>
  <si>
    <t>Produkty pszczele</t>
  </si>
  <si>
    <t>ZO-N-O13.4</t>
  </si>
  <si>
    <t>Futrzarstwo</t>
  </si>
  <si>
    <t>ZO-N-O17.1</t>
  </si>
  <si>
    <t>Komputerowe systemy zarządzania w produkcji zwierzęcej</t>
  </si>
  <si>
    <t>ZO-N-O17.2</t>
  </si>
  <si>
    <t>Organizacja grup producentów zwierząt gospodarskich</t>
  </si>
  <si>
    <t>ZO-N-O17.3</t>
  </si>
  <si>
    <t>Podstawy informatyki użytkowej w rolnictwie - tworzenie stron www</t>
  </si>
  <si>
    <t>ZO-N-O17.4</t>
  </si>
  <si>
    <t>Komputerowa analiza danych markerowych</t>
  </si>
  <si>
    <t>ZO-N-O6.1</t>
  </si>
  <si>
    <t>Zwierzęta bezkręgowe wykorzystywane gospodarczo</t>
  </si>
  <si>
    <t>ZO-N-O6.2</t>
  </si>
  <si>
    <t>Chów ślimaków w Polsce i na świecie</t>
  </si>
  <si>
    <t>ZO-N-O6.3</t>
  </si>
  <si>
    <t>Chów owadów ozdobnych i egzotycznych</t>
  </si>
  <si>
    <t>ZO-N-O6.4</t>
  </si>
  <si>
    <t>Pasożytnicze bezkręgowce zwierząt</t>
  </si>
  <si>
    <t>ZO-N-O8.1</t>
  </si>
  <si>
    <t>Biostymulatory w żywieniu zwierząt</t>
  </si>
  <si>
    <t>ZO-N-O8.2</t>
  </si>
  <si>
    <t>Zioła w produkcji zwierzęcej</t>
  </si>
  <si>
    <t>ZO-N-O8.4</t>
  </si>
  <si>
    <t>Diagnostyka substancji niepożądanych w żywności i paszy</t>
  </si>
  <si>
    <t>ZO-N-O9.1</t>
  </si>
  <si>
    <t>Wykorzystanie procesów fermentacyjnych w przemyśle spożywczym</t>
  </si>
  <si>
    <t>ZO-N-O9.2</t>
  </si>
  <si>
    <t>Procesy fermentacji w konserwacji pasz i produkcji energii</t>
  </si>
  <si>
    <t>ZO-N-O9.3</t>
  </si>
  <si>
    <t>Biotechnologia w produkcji pasz</t>
  </si>
  <si>
    <t>Praktyki zawodowe</t>
  </si>
  <si>
    <t>ZO-N-P1/2</t>
  </si>
  <si>
    <t>Praktyka organizacyjno-produkcyjna</t>
  </si>
  <si>
    <t>Przedmioty jednorazowe</t>
  </si>
  <si>
    <t>ZO-N-A5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</si>
  <si>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</si>
  <si>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</si>
  <si>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</si>
  <si>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</si>
  <si>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</si>
  <si>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</si>
  <si>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seminaria</t>
  </si>
  <si>
    <t>laboratoria</t>
  </si>
  <si>
    <t>praca dyplomowa</t>
  </si>
  <si>
    <t>praktyki</t>
  </si>
  <si>
    <t>ZOK-N-B10</t>
  </si>
  <si>
    <t>ZOK-N-C10</t>
  </si>
  <si>
    <t>ZOK-N-C12</t>
  </si>
  <si>
    <t>ZOK-N-C13</t>
  </si>
  <si>
    <t>ZOK-N-C6</t>
  </si>
  <si>
    <t>ZOK-N-C8</t>
  </si>
  <si>
    <t>ZOK-N-D2</t>
  </si>
  <si>
    <t>ZOK-N-D3</t>
  </si>
  <si>
    <t>ZOK-N-D4</t>
  </si>
  <si>
    <t>Biologiczne podstawy treningu koni</t>
  </si>
  <si>
    <t>ZOK-N-D5</t>
  </si>
  <si>
    <t>ZOK-N-D6</t>
  </si>
  <si>
    <t>Teoria i  praktyka jazdy konnej</t>
  </si>
  <si>
    <t>ZOK-N-D7</t>
  </si>
  <si>
    <t>Hipoterapia</t>
  </si>
  <si>
    <t>ZK-S1-O146</t>
  </si>
  <si>
    <t>ZK-S1-O147</t>
  </si>
  <si>
    <t>ZOK-N-O121</t>
  </si>
  <si>
    <t>ZOK-N-O122</t>
  </si>
  <si>
    <t>Rozród wspomagany u koni</t>
  </si>
  <si>
    <t>ZOK-N-O123</t>
  </si>
  <si>
    <t>ZOK-N-O124</t>
  </si>
  <si>
    <t>Wybrane choroby koni</t>
  </si>
  <si>
    <t>ZOK-N-O125</t>
  </si>
  <si>
    <t>Aparat ruchu konia - statyka i dynamika</t>
  </si>
  <si>
    <t>ZOK-N-O101</t>
  </si>
  <si>
    <t>Turystyka alternatywna i aktywna na obszarach wiejskich</t>
  </si>
  <si>
    <t>ZOK-N-O102</t>
  </si>
  <si>
    <t>Podstawy rekreacji konnej</t>
  </si>
  <si>
    <t>ZOK-N-O103</t>
  </si>
  <si>
    <t>Psychologia zwierząt</t>
  </si>
  <si>
    <t>ZOK-S-O104</t>
  </si>
  <si>
    <t>Psychologiczne aspekty naturalnych metod szkolenia koni</t>
  </si>
  <si>
    <t>ZOK-N-O111</t>
  </si>
  <si>
    <t>ZOK-N-O112</t>
  </si>
  <si>
    <t>Białkowe markery w ocenie zdrowia i wydolności fizycznej koni</t>
  </si>
  <si>
    <t>ZOK-N-O113</t>
  </si>
  <si>
    <t>Markery cytogenetyczne i molekularne w hodowli koni</t>
  </si>
  <si>
    <t>ZOK-N-O131</t>
  </si>
  <si>
    <t>ZOK-N-O134</t>
  </si>
  <si>
    <t>ZOK-N-O132</t>
  </si>
  <si>
    <t>Produkty pochodzenia końskiego</t>
  </si>
  <si>
    <t>ZOK-N-O133</t>
  </si>
  <si>
    <t>ZOK-N-O151</t>
  </si>
  <si>
    <t>ZOK-N-O152</t>
  </si>
  <si>
    <t>ZOK-N-O17.3</t>
  </si>
  <si>
    <t>ZOK-N-O153</t>
  </si>
  <si>
    <t>Przepisy jeździeckie</t>
  </si>
  <si>
    <t>ZOK-N-O6.1</t>
  </si>
  <si>
    <t>ZOK-N-O6.2</t>
  </si>
  <si>
    <t>ZOK-N-O6.3</t>
  </si>
  <si>
    <t>ZOK-N-O6.4</t>
  </si>
  <si>
    <t>ZOK-N-O7.1</t>
  </si>
  <si>
    <t>ZOK-N-O8.1</t>
  </si>
  <si>
    <t>ZOK-N-O8.2</t>
  </si>
  <si>
    <t>Znaczenie i możliwości zastosowania ziół dla koni</t>
  </si>
  <si>
    <t>ZOK-N-O8.4</t>
  </si>
  <si>
    <t>ZOK-N-O9.1</t>
  </si>
  <si>
    <t>Prawodawstwo w eksploatacji koni</t>
  </si>
  <si>
    <t>ZOK-N-O9.2</t>
  </si>
  <si>
    <t>Koniowate w ogrodach zoologicznych</t>
  </si>
  <si>
    <t>Ochrona zdrowia koni</t>
  </si>
  <si>
    <t>ZOK-N-O9.3</t>
  </si>
  <si>
    <t>Wykorzystanie zwierząt w służbach mundurowych</t>
  </si>
  <si>
    <t>Blok obieralny 81</t>
  </si>
  <si>
    <t>Blok obieralny 82</t>
  </si>
  <si>
    <t>ZOP-N1-D4</t>
  </si>
  <si>
    <t>Pielęgnacja pooperacyjna</t>
  </si>
  <si>
    <t>ZOP-N1-D8</t>
  </si>
  <si>
    <t>Podstawy prawne obowiązujące właścicieli zwierząt</t>
  </si>
  <si>
    <t>ZOP-N1-D7</t>
  </si>
  <si>
    <t>Gerontologia</t>
  </si>
  <si>
    <t>ZOP-N1-D6</t>
  </si>
  <si>
    <t>Zabiegi rehabilitacyjne u zwierząt</t>
  </si>
  <si>
    <t>ZP-S1-O146</t>
  </si>
  <si>
    <t>ZP-S1-O147</t>
  </si>
  <si>
    <t>ZP-N1-O144</t>
  </si>
  <si>
    <t>Wybrane choroby zwierząt</t>
  </si>
  <si>
    <t>ZOP-N-O17.3</t>
  </si>
  <si>
    <t>ZOP-N1-8.2</t>
  </si>
  <si>
    <t>Podstawy toksykologii weterynaryjnej</t>
  </si>
  <si>
    <t>ZOP-N1-8.3</t>
  </si>
  <si>
    <t>Podstawy analityki i farmakologii</t>
  </si>
  <si>
    <t>ZP-N1-O8.1</t>
  </si>
  <si>
    <t>Toksykologia związków organicznych zanieczyszczających środowisko zwierzęce</t>
  </si>
  <si>
    <t>ZOP-N1-8.4</t>
  </si>
  <si>
    <t>Poskramianie wybranych gatunków zwierząt</t>
  </si>
  <si>
    <t>Zabiegi pielęgnacyjne u zwierząt</t>
  </si>
  <si>
    <t>ZOP-N1-8.5</t>
  </si>
  <si>
    <t>Zasady postępowania w nagłych wypadkach</t>
  </si>
  <si>
    <t>ZP-N1-O101</t>
  </si>
  <si>
    <t>Opieka nad samicami zwierząt towarzyszących w okresie rozrodu i odchowu potomstwa</t>
  </si>
  <si>
    <t>ZP-N1-O102</t>
  </si>
  <si>
    <t>Opieka weterynaryjna i fizjoterapeutyczna w hodowli zwierząt</t>
  </si>
  <si>
    <t>ZP-N1-O107</t>
  </si>
  <si>
    <t>Opieka nad zwierzętami w ośrodkach ratujących dzikie zwierzęta</t>
  </si>
  <si>
    <t>ZP-N1-O135</t>
  </si>
  <si>
    <t>Choroby genetyczne zwierząt</t>
  </si>
  <si>
    <t>ZP-N1-O134</t>
  </si>
  <si>
    <t>Genetyczne uwarunkowania wad i chorób zwierząt</t>
  </si>
  <si>
    <t>ZP-N1-O9.4</t>
  </si>
  <si>
    <t>Medycyna niekonwencjonalna u zwierząt</t>
  </si>
  <si>
    <t>ZP-N1-O9.2</t>
  </si>
  <si>
    <t>Zioła w żywieniu zwierząt</t>
  </si>
  <si>
    <t>ZO-N1-O8.3</t>
  </si>
  <si>
    <t>ZO-N1-O5.1</t>
  </si>
  <si>
    <t>ZOP-N-O13.2</t>
  </si>
  <si>
    <t>ZP-N1-O125</t>
  </si>
  <si>
    <t>Podstawy genetyki zachowania zwierząt</t>
  </si>
  <si>
    <t>ZP-N1-O121</t>
  </si>
  <si>
    <t>Socjalizacja zwierząt</t>
  </si>
  <si>
    <t>Załącznik nr 11 do Uchwała Senatu nr 107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</si>
</sst>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B52F5495-F001-415B-9AA2-74722C2A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0</xdr:colOff>
      <xdr:row>0</xdr:row>
      <xdr:rowOff>0</xdr:rowOff>
    </xdr:from>
    <xdr:to>
      <xdr:col>96</xdr:col>
      <xdr:colOff>129540</xdr:colOff>
      <xdr:row>3</xdr:row>
      <xdr:rowOff>129540</xdr:rowOff>
    </xdr:to>
    <xdr:pic>
      <xdr:nvPicPr>
        <xdr:cNvPr id="3076" name="Picture 2">
          <a:extLst>
            <a:ext uri="{FF2B5EF4-FFF2-40B4-BE49-F238E27FC236}">
              <a16:creationId xmlns:a16="http://schemas.microsoft.com/office/drawing/2014/main" id="{FFDCD5A6-0E4D-47E1-85C1-D630CA0D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2380" y="0"/>
          <a:ext cx="77343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1F7F5648-BB72-48F2-829E-78BD45DF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0</xdr:colOff>
      <xdr:row>0</xdr:row>
      <xdr:rowOff>0</xdr:rowOff>
    </xdr:from>
    <xdr:to>
      <xdr:col>96</xdr:col>
      <xdr:colOff>129540</xdr:colOff>
      <xdr:row>3</xdr:row>
      <xdr:rowOff>129540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CCFD190D-9546-4554-904C-4545F0A5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2380" y="0"/>
          <a:ext cx="77343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2B3D313A-1FBE-48CD-9314-97B06225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0</xdr:colOff>
      <xdr:row>0</xdr:row>
      <xdr:rowOff>0</xdr:rowOff>
    </xdr:from>
    <xdr:to>
      <xdr:col>96</xdr:col>
      <xdr:colOff>129540</xdr:colOff>
      <xdr:row>3</xdr:row>
      <xdr:rowOff>129540</xdr:rowOff>
    </xdr:to>
    <xdr:pic>
      <xdr:nvPicPr>
        <xdr:cNvPr id="2052" name="Picture 2">
          <a:extLst>
            <a:ext uri="{FF2B5EF4-FFF2-40B4-BE49-F238E27FC236}">
              <a16:creationId xmlns:a16="http://schemas.microsoft.com/office/drawing/2014/main" id="{E4FAD622-9864-462A-A759-D34FF705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2380" y="0"/>
          <a:ext cx="77343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61"/>
  <sheetViews>
    <sheetView topLeftCell="BC1" workbookViewId="0">
      <selection activeCell="BH9" sqref="BH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4" width="4.33203125" customWidth="1"/>
    <col min="15" max="17" width="4.6640625" customWidth="1"/>
    <col min="18" max="18" width="3.5546875" customWidth="1"/>
    <col min="19" max="19" width="2" customWidth="1"/>
    <col min="20" max="20" width="3.5546875" customWidth="1"/>
    <col min="21" max="21" width="2" customWidth="1"/>
    <col min="22" max="22" width="3.5546875" customWidth="1"/>
    <col min="23" max="23" width="2" customWidth="1"/>
    <col min="24" max="24" width="3.88671875" customWidth="1"/>
    <col min="25" max="25" width="3.5546875" customWidth="1"/>
    <col min="26" max="26" width="2" customWidth="1"/>
    <col min="27" max="27" width="3.5546875" customWidth="1"/>
    <col min="28" max="28" width="2" customWidth="1"/>
    <col min="29" max="29" width="3.5546875" customWidth="1"/>
    <col min="30" max="30" width="2" customWidth="1"/>
    <col min="31" max="32" width="3.88671875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7" width="3.5546875" customWidth="1"/>
    <col min="38" max="38" width="2" customWidth="1"/>
    <col min="39" max="39" width="3.88671875" customWidth="1"/>
    <col min="40" max="40" width="3.5546875" customWidth="1"/>
    <col min="41" max="41" width="2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7" width="3.88671875" customWidth="1"/>
    <col min="48" max="48" width="3.5546875" customWidth="1"/>
    <col min="49" max="49" width="2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88671875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5546875" customWidth="1"/>
    <col min="68" max="68" width="2" customWidth="1"/>
    <col min="69" max="69" width="3.88671875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7" width="3.88671875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2" width="3.5546875" customWidth="1"/>
    <col min="83" max="83" width="2" customWidth="1"/>
    <col min="84" max="84" width="3.88671875" customWidth="1"/>
    <col min="85" max="85" width="3.5546875" customWidth="1"/>
    <col min="86" max="86" width="2" customWidth="1"/>
    <col min="87" max="87" width="3.5546875" customWidth="1"/>
    <col min="88" max="88" width="2" customWidth="1"/>
    <col min="89" max="89" width="3.5546875" customWidth="1"/>
    <col min="90" max="90" width="2" customWidth="1"/>
    <col min="91" max="92" width="3.88671875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88671875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5546875" customWidth="1"/>
    <col min="105" max="105" width="2" customWidth="1"/>
    <col min="106" max="107" width="3.88671875" customWidth="1"/>
    <col min="108" max="108" width="3.5546875" customWidth="1"/>
    <col min="109" max="109" width="2" customWidth="1"/>
    <col min="110" max="110" width="3.5546875" customWidth="1"/>
    <col min="111" max="111" width="2" customWidth="1"/>
    <col min="112" max="112" width="3.5546875" customWidth="1"/>
    <col min="113" max="113" width="2" customWidth="1"/>
    <col min="114" max="114" width="3.88671875" customWidth="1"/>
    <col min="115" max="115" width="3.5546875" customWidth="1"/>
    <col min="116" max="116" width="2" customWidth="1"/>
    <col min="117" max="117" width="3.5546875" customWidth="1"/>
    <col min="118" max="118" width="2" customWidth="1"/>
    <col min="119" max="119" width="3.5546875" customWidth="1"/>
    <col min="120" max="120" width="2" customWidth="1"/>
    <col min="121" max="122" width="3.88671875" customWidth="1"/>
    <col min="123" max="123" width="3.5546875" hidden="1" customWidth="1"/>
    <col min="124" max="124" width="2" hidden="1" customWidth="1"/>
    <col min="125" max="125" width="3.5546875" hidden="1" customWidth="1"/>
    <col min="126" max="126" width="2" hidden="1" customWidth="1"/>
    <col min="127" max="127" width="3.5546875" hidden="1" customWidth="1"/>
    <col min="128" max="128" width="2" hidden="1" customWidth="1"/>
    <col min="129" max="129" width="3.88671875" hidden="1" customWidth="1"/>
    <col min="130" max="130" width="3.5546875" hidden="1" customWidth="1"/>
    <col min="131" max="131" width="2" hidden="1" customWidth="1"/>
    <col min="132" max="132" width="3.5546875" hidden="1" customWidth="1"/>
    <col min="133" max="133" width="2" hidden="1" customWidth="1"/>
    <col min="134" max="134" width="3.5546875" hidden="1" customWidth="1"/>
    <col min="135" max="135" width="2" hidden="1" customWidth="1"/>
    <col min="136" max="137" width="3.88671875" hidden="1" customWidth="1"/>
  </cols>
  <sheetData>
    <row r="1" spans="1:137" ht="15.6" x14ac:dyDescent="0.25">
      <c r="E1" s="2" t="s">
        <v>0</v>
      </c>
    </row>
    <row r="2" spans="1:137" x14ac:dyDescent="0.25">
      <c r="E2" t="s">
        <v>1</v>
      </c>
      <c r="F2" s="1" t="s">
        <v>2</v>
      </c>
    </row>
    <row r="3" spans="1:137" x14ac:dyDescent="0.25">
      <c r="E3" t="s">
        <v>3</v>
      </c>
      <c r="F3" s="1" t="s">
        <v>4</v>
      </c>
    </row>
    <row r="4" spans="1:137" x14ac:dyDescent="0.25">
      <c r="E4" t="s">
        <v>5</v>
      </c>
      <c r="F4" s="1" t="s">
        <v>6</v>
      </c>
    </row>
    <row r="5" spans="1:137" x14ac:dyDescent="0.25">
      <c r="E5" t="s">
        <v>7</v>
      </c>
      <c r="F5" s="1" t="s">
        <v>8</v>
      </c>
    </row>
    <row r="6" spans="1:137" x14ac:dyDescent="0.25">
      <c r="E6" t="s">
        <v>9</v>
      </c>
      <c r="F6" s="1" t="s">
        <v>10</v>
      </c>
    </row>
    <row r="7" spans="1:137" x14ac:dyDescent="0.25">
      <c r="E7" t="s">
        <v>11</v>
      </c>
      <c r="F7" s="1" t="s">
        <v>12</v>
      </c>
      <c r="BH7" t="s">
        <v>13</v>
      </c>
    </row>
    <row r="8" spans="1:137" x14ac:dyDescent="0.25">
      <c r="E8" t="s">
        <v>14</v>
      </c>
      <c r="F8" s="1" t="s">
        <v>15</v>
      </c>
      <c r="BH8" t="s">
        <v>16</v>
      </c>
    </row>
    <row r="9" spans="1:137" x14ac:dyDescent="0.25">
      <c r="E9" t="s">
        <v>17</v>
      </c>
      <c r="F9" s="1" t="s">
        <v>18</v>
      </c>
      <c r="BH9" t="s">
        <v>413</v>
      </c>
    </row>
    <row r="11" spans="1:137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</row>
    <row r="12" spans="1:137" ht="12" customHeight="1" x14ac:dyDescent="0.25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20" t="s">
        <v>40</v>
      </c>
      <c r="P12" s="20" t="s">
        <v>41</v>
      </c>
      <c r="Q12" s="20" t="s">
        <v>42</v>
      </c>
      <c r="R12" s="19" t="s">
        <v>43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 t="s">
        <v>48</v>
      </c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 t="s">
        <v>51</v>
      </c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 t="s">
        <v>54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</row>
    <row r="13" spans="1:137" ht="12" customHeight="1" x14ac:dyDescent="0.25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20"/>
      <c r="P13" s="20"/>
      <c r="Q13" s="20"/>
      <c r="R13" s="19" t="s">
        <v>44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 t="s">
        <v>47</v>
      </c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 t="s">
        <v>49</v>
      </c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 t="s">
        <v>50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 t="s">
        <v>52</v>
      </c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 t="s">
        <v>53</v>
      </c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 t="s">
        <v>55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 t="s">
        <v>56</v>
      </c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</row>
    <row r="14" spans="1:137" ht="24" customHeight="1" x14ac:dyDescent="0.25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20"/>
      <c r="P14" s="20"/>
      <c r="Q14" s="20"/>
      <c r="R14" s="17" t="s">
        <v>32</v>
      </c>
      <c r="S14" s="17"/>
      <c r="T14" s="17"/>
      <c r="U14" s="17"/>
      <c r="V14" s="17"/>
      <c r="W14" s="17"/>
      <c r="X14" s="16" t="s">
        <v>45</v>
      </c>
      <c r="Y14" s="17" t="s">
        <v>33</v>
      </c>
      <c r="Z14" s="17"/>
      <c r="AA14" s="17"/>
      <c r="AB14" s="17"/>
      <c r="AC14" s="17"/>
      <c r="AD14" s="17"/>
      <c r="AE14" s="16" t="s">
        <v>45</v>
      </c>
      <c r="AF14" s="16" t="s">
        <v>46</v>
      </c>
      <c r="AG14" s="17" t="s">
        <v>32</v>
      </c>
      <c r="AH14" s="17"/>
      <c r="AI14" s="17"/>
      <c r="AJ14" s="17"/>
      <c r="AK14" s="17"/>
      <c r="AL14" s="17"/>
      <c r="AM14" s="16" t="s">
        <v>45</v>
      </c>
      <c r="AN14" s="17" t="s">
        <v>33</v>
      </c>
      <c r="AO14" s="17"/>
      <c r="AP14" s="17"/>
      <c r="AQ14" s="17"/>
      <c r="AR14" s="17"/>
      <c r="AS14" s="17"/>
      <c r="AT14" s="16" t="s">
        <v>45</v>
      </c>
      <c r="AU14" s="16" t="s">
        <v>46</v>
      </c>
      <c r="AV14" s="17" t="s">
        <v>32</v>
      </c>
      <c r="AW14" s="17"/>
      <c r="AX14" s="17"/>
      <c r="AY14" s="17"/>
      <c r="AZ14" s="17"/>
      <c r="BA14" s="17"/>
      <c r="BB14" s="16" t="s">
        <v>45</v>
      </c>
      <c r="BC14" s="17" t="s">
        <v>33</v>
      </c>
      <c r="BD14" s="17"/>
      <c r="BE14" s="17"/>
      <c r="BF14" s="17"/>
      <c r="BG14" s="17"/>
      <c r="BH14" s="17"/>
      <c r="BI14" s="16" t="s">
        <v>45</v>
      </c>
      <c r="BJ14" s="16" t="s">
        <v>46</v>
      </c>
      <c r="BK14" s="17" t="s">
        <v>32</v>
      </c>
      <c r="BL14" s="17"/>
      <c r="BM14" s="17"/>
      <c r="BN14" s="17"/>
      <c r="BO14" s="17"/>
      <c r="BP14" s="17"/>
      <c r="BQ14" s="16" t="s">
        <v>45</v>
      </c>
      <c r="BR14" s="17" t="s">
        <v>33</v>
      </c>
      <c r="BS14" s="17"/>
      <c r="BT14" s="17"/>
      <c r="BU14" s="17"/>
      <c r="BV14" s="17"/>
      <c r="BW14" s="17"/>
      <c r="BX14" s="16" t="s">
        <v>45</v>
      </c>
      <c r="BY14" s="16" t="s">
        <v>46</v>
      </c>
      <c r="BZ14" s="17" t="s">
        <v>32</v>
      </c>
      <c r="CA14" s="17"/>
      <c r="CB14" s="17"/>
      <c r="CC14" s="17"/>
      <c r="CD14" s="17"/>
      <c r="CE14" s="17"/>
      <c r="CF14" s="16" t="s">
        <v>45</v>
      </c>
      <c r="CG14" s="17" t="s">
        <v>33</v>
      </c>
      <c r="CH14" s="17"/>
      <c r="CI14" s="17"/>
      <c r="CJ14" s="17"/>
      <c r="CK14" s="17"/>
      <c r="CL14" s="17"/>
      <c r="CM14" s="16" t="s">
        <v>45</v>
      </c>
      <c r="CN14" s="16" t="s">
        <v>46</v>
      </c>
      <c r="CO14" s="17" t="s">
        <v>32</v>
      </c>
      <c r="CP14" s="17"/>
      <c r="CQ14" s="17"/>
      <c r="CR14" s="17"/>
      <c r="CS14" s="17"/>
      <c r="CT14" s="17"/>
      <c r="CU14" s="16" t="s">
        <v>45</v>
      </c>
      <c r="CV14" s="17" t="s">
        <v>33</v>
      </c>
      <c r="CW14" s="17"/>
      <c r="CX14" s="17"/>
      <c r="CY14" s="17"/>
      <c r="CZ14" s="17"/>
      <c r="DA14" s="17"/>
      <c r="DB14" s="16" t="s">
        <v>45</v>
      </c>
      <c r="DC14" s="16" t="s">
        <v>46</v>
      </c>
      <c r="DD14" s="17" t="s">
        <v>32</v>
      </c>
      <c r="DE14" s="17"/>
      <c r="DF14" s="17"/>
      <c r="DG14" s="17"/>
      <c r="DH14" s="17"/>
      <c r="DI14" s="17"/>
      <c r="DJ14" s="16" t="s">
        <v>45</v>
      </c>
      <c r="DK14" s="17" t="s">
        <v>33</v>
      </c>
      <c r="DL14" s="17"/>
      <c r="DM14" s="17"/>
      <c r="DN14" s="17"/>
      <c r="DO14" s="17"/>
      <c r="DP14" s="17"/>
      <c r="DQ14" s="16" t="s">
        <v>45</v>
      </c>
      <c r="DR14" s="16" t="s">
        <v>46</v>
      </c>
      <c r="DS14" s="17" t="s">
        <v>32</v>
      </c>
      <c r="DT14" s="17"/>
      <c r="DU14" s="17"/>
      <c r="DV14" s="17"/>
      <c r="DW14" s="17"/>
      <c r="DX14" s="17"/>
      <c r="DY14" s="16" t="s">
        <v>45</v>
      </c>
      <c r="DZ14" s="17" t="s">
        <v>33</v>
      </c>
      <c r="EA14" s="17"/>
      <c r="EB14" s="17"/>
      <c r="EC14" s="17"/>
      <c r="ED14" s="17"/>
      <c r="EE14" s="17"/>
      <c r="EF14" s="16" t="s">
        <v>45</v>
      </c>
      <c r="EG14" s="16" t="s">
        <v>46</v>
      </c>
    </row>
    <row r="15" spans="1:137" ht="24" customHeight="1" x14ac:dyDescent="0.25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20"/>
      <c r="P15" s="20"/>
      <c r="Q15" s="20"/>
      <c r="R15" s="18" t="s">
        <v>34</v>
      </c>
      <c r="S15" s="18"/>
      <c r="T15" s="18" t="s">
        <v>35</v>
      </c>
      <c r="U15" s="18"/>
      <c r="V15" s="18" t="s">
        <v>36</v>
      </c>
      <c r="W15" s="18"/>
      <c r="X15" s="16"/>
      <c r="Y15" s="18" t="s">
        <v>37</v>
      </c>
      <c r="Z15" s="18"/>
      <c r="AA15" s="18" t="s">
        <v>38</v>
      </c>
      <c r="AB15" s="18"/>
      <c r="AC15" s="18" t="s">
        <v>39</v>
      </c>
      <c r="AD15" s="18"/>
      <c r="AE15" s="16"/>
      <c r="AF15" s="16"/>
      <c r="AG15" s="18" t="s">
        <v>34</v>
      </c>
      <c r="AH15" s="18"/>
      <c r="AI15" s="18" t="s">
        <v>35</v>
      </c>
      <c r="AJ15" s="18"/>
      <c r="AK15" s="18" t="s">
        <v>36</v>
      </c>
      <c r="AL15" s="18"/>
      <c r="AM15" s="16"/>
      <c r="AN15" s="18" t="s">
        <v>37</v>
      </c>
      <c r="AO15" s="18"/>
      <c r="AP15" s="18" t="s">
        <v>38</v>
      </c>
      <c r="AQ15" s="18"/>
      <c r="AR15" s="18" t="s">
        <v>39</v>
      </c>
      <c r="AS15" s="18"/>
      <c r="AT15" s="16"/>
      <c r="AU15" s="16"/>
      <c r="AV15" s="18" t="s">
        <v>34</v>
      </c>
      <c r="AW15" s="18"/>
      <c r="AX15" s="18" t="s">
        <v>35</v>
      </c>
      <c r="AY15" s="18"/>
      <c r="AZ15" s="18" t="s">
        <v>36</v>
      </c>
      <c r="BA15" s="18"/>
      <c r="BB15" s="16"/>
      <c r="BC15" s="18" t="s">
        <v>37</v>
      </c>
      <c r="BD15" s="18"/>
      <c r="BE15" s="18" t="s">
        <v>38</v>
      </c>
      <c r="BF15" s="18"/>
      <c r="BG15" s="18" t="s">
        <v>39</v>
      </c>
      <c r="BH15" s="18"/>
      <c r="BI15" s="16"/>
      <c r="BJ15" s="16"/>
      <c r="BK15" s="18" t="s">
        <v>34</v>
      </c>
      <c r="BL15" s="18"/>
      <c r="BM15" s="18" t="s">
        <v>35</v>
      </c>
      <c r="BN15" s="18"/>
      <c r="BO15" s="18" t="s">
        <v>36</v>
      </c>
      <c r="BP15" s="18"/>
      <c r="BQ15" s="16"/>
      <c r="BR15" s="18" t="s">
        <v>37</v>
      </c>
      <c r="BS15" s="18"/>
      <c r="BT15" s="18" t="s">
        <v>38</v>
      </c>
      <c r="BU15" s="18"/>
      <c r="BV15" s="18" t="s">
        <v>39</v>
      </c>
      <c r="BW15" s="18"/>
      <c r="BX15" s="16"/>
      <c r="BY15" s="16"/>
      <c r="BZ15" s="18" t="s">
        <v>34</v>
      </c>
      <c r="CA15" s="18"/>
      <c r="CB15" s="18" t="s">
        <v>35</v>
      </c>
      <c r="CC15" s="18"/>
      <c r="CD15" s="18" t="s">
        <v>36</v>
      </c>
      <c r="CE15" s="18"/>
      <c r="CF15" s="16"/>
      <c r="CG15" s="18" t="s">
        <v>37</v>
      </c>
      <c r="CH15" s="18"/>
      <c r="CI15" s="18" t="s">
        <v>38</v>
      </c>
      <c r="CJ15" s="18"/>
      <c r="CK15" s="18" t="s">
        <v>39</v>
      </c>
      <c r="CL15" s="18"/>
      <c r="CM15" s="16"/>
      <c r="CN15" s="16"/>
      <c r="CO15" s="18" t="s">
        <v>34</v>
      </c>
      <c r="CP15" s="18"/>
      <c r="CQ15" s="18" t="s">
        <v>35</v>
      </c>
      <c r="CR15" s="18"/>
      <c r="CS15" s="18" t="s">
        <v>36</v>
      </c>
      <c r="CT15" s="18"/>
      <c r="CU15" s="16"/>
      <c r="CV15" s="18" t="s">
        <v>37</v>
      </c>
      <c r="CW15" s="18"/>
      <c r="CX15" s="18" t="s">
        <v>38</v>
      </c>
      <c r="CY15" s="18"/>
      <c r="CZ15" s="18" t="s">
        <v>39</v>
      </c>
      <c r="DA15" s="18"/>
      <c r="DB15" s="16"/>
      <c r="DC15" s="16"/>
      <c r="DD15" s="18" t="s">
        <v>34</v>
      </c>
      <c r="DE15" s="18"/>
      <c r="DF15" s="18" t="s">
        <v>35</v>
      </c>
      <c r="DG15" s="18"/>
      <c r="DH15" s="18" t="s">
        <v>36</v>
      </c>
      <c r="DI15" s="18"/>
      <c r="DJ15" s="16"/>
      <c r="DK15" s="18" t="s">
        <v>37</v>
      </c>
      <c r="DL15" s="18"/>
      <c r="DM15" s="18" t="s">
        <v>38</v>
      </c>
      <c r="DN15" s="18"/>
      <c r="DO15" s="18" t="s">
        <v>39</v>
      </c>
      <c r="DP15" s="18"/>
      <c r="DQ15" s="16"/>
      <c r="DR15" s="16"/>
      <c r="DS15" s="18" t="s">
        <v>34</v>
      </c>
      <c r="DT15" s="18"/>
      <c r="DU15" s="18" t="s">
        <v>35</v>
      </c>
      <c r="DV15" s="18"/>
      <c r="DW15" s="18" t="s">
        <v>36</v>
      </c>
      <c r="DX15" s="18"/>
      <c r="DY15" s="16"/>
      <c r="DZ15" s="18" t="s">
        <v>37</v>
      </c>
      <c r="EA15" s="18"/>
      <c r="EB15" s="18" t="s">
        <v>38</v>
      </c>
      <c r="EC15" s="18"/>
      <c r="ED15" s="18" t="s">
        <v>39</v>
      </c>
      <c r="EE15" s="18"/>
      <c r="EF15" s="16"/>
      <c r="EG15" s="16"/>
    </row>
    <row r="16" spans="1:137" ht="20.100000000000001" customHeight="1" x14ac:dyDescent="0.25">
      <c r="A16" s="12" t="s">
        <v>57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2"/>
      <c r="EG16" s="13"/>
    </row>
    <row r="17" spans="1:137" x14ac:dyDescent="0.25">
      <c r="A17" s="6">
        <v>1</v>
      </c>
      <c r="B17" s="6">
        <v>1</v>
      </c>
      <c r="C17" s="6"/>
      <c r="D17" s="6"/>
      <c r="E17" s="3" t="s">
        <v>58</v>
      </c>
      <c r="F17" s="6">
        <f>$B$17*COUNTIF(R17:EE17,"e")</f>
        <v>0</v>
      </c>
      <c r="G17" s="6">
        <f>$B$17*COUNTIF(R17:EE17,"z")</f>
        <v>1</v>
      </c>
      <c r="H17" s="6">
        <f t="shared" ref="H17:H26" si="0">SUM(I17:N17)</f>
        <v>15</v>
      </c>
      <c r="I17" s="6">
        <f t="shared" ref="I17:I26" si="1">R17+AG17+AV17+BK17+BZ17+CO17+DD17+DS17</f>
        <v>15</v>
      </c>
      <c r="J17" s="6">
        <f t="shared" ref="J17:J26" si="2">T17+AI17+AX17+BM17+CB17+CQ17+DF17+DU17</f>
        <v>0</v>
      </c>
      <c r="K17" s="6">
        <f t="shared" ref="K17:K26" si="3">V17+AK17+AZ17+BO17+CD17+CS17+DH17+DW17</f>
        <v>0</v>
      </c>
      <c r="L17" s="6">
        <f t="shared" ref="L17:L26" si="4">Y17+AN17+BC17+BR17+CG17+CV17+DK17+DZ17</f>
        <v>0</v>
      </c>
      <c r="M17" s="6">
        <f t="shared" ref="M17:M26" si="5">AA17+AP17+BE17+BT17+CI17+CX17+DM17+EB17</f>
        <v>0</v>
      </c>
      <c r="N17" s="6">
        <f t="shared" ref="N17:N26" si="6">AC17+AR17+BG17+BV17+CK17+CZ17+DO17+ED17</f>
        <v>0</v>
      </c>
      <c r="O17" s="7">
        <f t="shared" ref="O17:O26" si="7">AF17+AU17+BJ17+BY17+CN17+DC17+DR17+EG17</f>
        <v>2</v>
      </c>
      <c r="P17" s="7">
        <f t="shared" ref="P17:P26" si="8">AE17+AT17+BI17+BX17+CM17+DB17+DQ17+EF17</f>
        <v>0</v>
      </c>
      <c r="Q17" s="7">
        <f>$B$17*0.73</f>
        <v>0.73</v>
      </c>
      <c r="R17" s="11">
        <f>$B$17*15</f>
        <v>15</v>
      </c>
      <c r="S17" s="10" t="s">
        <v>59</v>
      </c>
      <c r="T17" s="11"/>
      <c r="U17" s="10"/>
      <c r="V17" s="11"/>
      <c r="W17" s="10"/>
      <c r="X17" s="7">
        <f>$B$17*2</f>
        <v>2</v>
      </c>
      <c r="Y17" s="11"/>
      <c r="Z17" s="10"/>
      <c r="AA17" s="11"/>
      <c r="AB17" s="10"/>
      <c r="AC17" s="11"/>
      <c r="AD17" s="10"/>
      <c r="AE17" s="7"/>
      <c r="AF17" s="7">
        <f t="shared" ref="AF17:AF26" si="9">X17+AE17</f>
        <v>2</v>
      </c>
      <c r="AG17" s="11"/>
      <c r="AH17" s="10"/>
      <c r="AI17" s="11"/>
      <c r="AJ17" s="10"/>
      <c r="AK17" s="11"/>
      <c r="AL17" s="10"/>
      <c r="AM17" s="7"/>
      <c r="AN17" s="11"/>
      <c r="AO17" s="10"/>
      <c r="AP17" s="11"/>
      <c r="AQ17" s="10"/>
      <c r="AR17" s="11"/>
      <c r="AS17" s="10"/>
      <c r="AT17" s="7"/>
      <c r="AU17" s="7">
        <f t="shared" ref="AU17:AU26" si="10">AM17+AT17</f>
        <v>0</v>
      </c>
      <c r="AV17" s="11"/>
      <c r="AW17" s="10"/>
      <c r="AX17" s="11"/>
      <c r="AY17" s="10"/>
      <c r="AZ17" s="11"/>
      <c r="BA17" s="10"/>
      <c r="BB17" s="7"/>
      <c r="BC17" s="11"/>
      <c r="BD17" s="10"/>
      <c r="BE17" s="11"/>
      <c r="BF17" s="10"/>
      <c r="BG17" s="11"/>
      <c r="BH17" s="10"/>
      <c r="BI17" s="7"/>
      <c r="BJ17" s="7">
        <f t="shared" ref="BJ17:BJ26" si="11">BB17+BI17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/>
      <c r="BW17" s="10"/>
      <c r="BX17" s="7"/>
      <c r="BY17" s="7">
        <f t="shared" ref="BY17:BY26" si="12">BQ17+BX17</f>
        <v>0</v>
      </c>
      <c r="BZ17" s="11"/>
      <c r="CA17" s="10"/>
      <c r="CB17" s="11"/>
      <c r="CC17" s="10"/>
      <c r="CD17" s="11"/>
      <c r="CE17" s="10"/>
      <c r="CF17" s="7"/>
      <c r="CG17" s="11"/>
      <c r="CH17" s="10"/>
      <c r="CI17" s="11"/>
      <c r="CJ17" s="10"/>
      <c r="CK17" s="11"/>
      <c r="CL17" s="10"/>
      <c r="CM17" s="7"/>
      <c r="CN17" s="7">
        <f t="shared" ref="CN17:CN26" si="13">CF17+CM17</f>
        <v>0</v>
      </c>
      <c r="CO17" s="11"/>
      <c r="CP17" s="10"/>
      <c r="CQ17" s="11"/>
      <c r="CR17" s="10"/>
      <c r="CS17" s="11"/>
      <c r="CT17" s="10"/>
      <c r="CU17" s="7"/>
      <c r="CV17" s="11"/>
      <c r="CW17" s="10"/>
      <c r="CX17" s="11"/>
      <c r="CY17" s="10"/>
      <c r="CZ17" s="11"/>
      <c r="DA17" s="10"/>
      <c r="DB17" s="7"/>
      <c r="DC17" s="7">
        <f t="shared" ref="DC17:DC26" si="14">CU17+DB17</f>
        <v>0</v>
      </c>
      <c r="DD17" s="11"/>
      <c r="DE17" s="10"/>
      <c r="DF17" s="11"/>
      <c r="DG17" s="10"/>
      <c r="DH17" s="11"/>
      <c r="DI17" s="10"/>
      <c r="DJ17" s="7"/>
      <c r="DK17" s="11"/>
      <c r="DL17" s="10"/>
      <c r="DM17" s="11"/>
      <c r="DN17" s="10"/>
      <c r="DO17" s="11"/>
      <c r="DP17" s="10"/>
      <c r="DQ17" s="7"/>
      <c r="DR17" s="7">
        <f t="shared" ref="DR17:DR26" si="15">DJ17+DQ17</f>
        <v>0</v>
      </c>
      <c r="DS17" s="11"/>
      <c r="DT17" s="10"/>
      <c r="DU17" s="11"/>
      <c r="DV17" s="10"/>
      <c r="DW17" s="11"/>
      <c r="DX17" s="10"/>
      <c r="DY17" s="7"/>
      <c r="DZ17" s="11"/>
      <c r="EA17" s="10"/>
      <c r="EB17" s="11"/>
      <c r="EC17" s="10"/>
      <c r="ED17" s="11"/>
      <c r="EE17" s="10"/>
      <c r="EF17" s="7"/>
      <c r="EG17" s="7">
        <f t="shared" ref="EG17:EG26" si="16">DY17+EF17</f>
        <v>0</v>
      </c>
    </row>
    <row r="18" spans="1:137" x14ac:dyDescent="0.25">
      <c r="A18" s="6"/>
      <c r="B18" s="6"/>
      <c r="C18" s="6"/>
      <c r="D18" s="6" t="s">
        <v>60</v>
      </c>
      <c r="E18" s="3" t="s">
        <v>61</v>
      </c>
      <c r="F18" s="6">
        <f>COUNTIF(R18:EE18,"e")</f>
        <v>0</v>
      </c>
      <c r="G18" s="6">
        <f>COUNTIF(R18:EE18,"z")</f>
        <v>1</v>
      </c>
      <c r="H18" s="6">
        <f t="shared" si="0"/>
        <v>10</v>
      </c>
      <c r="I18" s="6">
        <f t="shared" si="1"/>
        <v>10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7">
        <f t="shared" si="7"/>
        <v>0</v>
      </c>
      <c r="P18" s="7">
        <f t="shared" si="8"/>
        <v>0</v>
      </c>
      <c r="Q18" s="7">
        <v>0</v>
      </c>
      <c r="R18" s="11"/>
      <c r="S18" s="10"/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7"/>
      <c r="AF18" s="7">
        <f t="shared" si="9"/>
        <v>0</v>
      </c>
      <c r="AG18" s="11">
        <v>10</v>
      </c>
      <c r="AH18" s="10" t="s">
        <v>59</v>
      </c>
      <c r="AI18" s="11"/>
      <c r="AJ18" s="10"/>
      <c r="AK18" s="11"/>
      <c r="AL18" s="10"/>
      <c r="AM18" s="7">
        <v>0</v>
      </c>
      <c r="AN18" s="11"/>
      <c r="AO18" s="10"/>
      <c r="AP18" s="11"/>
      <c r="AQ18" s="10"/>
      <c r="AR18" s="11"/>
      <c r="AS18" s="10"/>
      <c r="AT18" s="7"/>
      <c r="AU18" s="7">
        <f t="shared" si="10"/>
        <v>0</v>
      </c>
      <c r="AV18" s="11"/>
      <c r="AW18" s="10"/>
      <c r="AX18" s="11"/>
      <c r="AY18" s="10"/>
      <c r="AZ18" s="11"/>
      <c r="BA18" s="10"/>
      <c r="BB18" s="7"/>
      <c r="BC18" s="11"/>
      <c r="BD18" s="10"/>
      <c r="BE18" s="11"/>
      <c r="BF18" s="10"/>
      <c r="BG18" s="11"/>
      <c r="BH18" s="10"/>
      <c r="BI18" s="7"/>
      <c r="BJ18" s="7">
        <f t="shared" si="11"/>
        <v>0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/>
      <c r="BW18" s="10"/>
      <c r="BX18" s="7"/>
      <c r="BY18" s="7">
        <f t="shared" si="12"/>
        <v>0</v>
      </c>
      <c r="BZ18" s="11"/>
      <c r="CA18" s="10"/>
      <c r="CB18" s="11"/>
      <c r="CC18" s="10"/>
      <c r="CD18" s="11"/>
      <c r="CE18" s="10"/>
      <c r="CF18" s="7"/>
      <c r="CG18" s="11"/>
      <c r="CH18" s="10"/>
      <c r="CI18" s="11"/>
      <c r="CJ18" s="10"/>
      <c r="CK18" s="11"/>
      <c r="CL18" s="10"/>
      <c r="CM18" s="7"/>
      <c r="CN18" s="7">
        <f t="shared" si="13"/>
        <v>0</v>
      </c>
      <c r="CO18" s="11"/>
      <c r="CP18" s="10"/>
      <c r="CQ18" s="11"/>
      <c r="CR18" s="10"/>
      <c r="CS18" s="11"/>
      <c r="CT18" s="10"/>
      <c r="CU18" s="7"/>
      <c r="CV18" s="11"/>
      <c r="CW18" s="10"/>
      <c r="CX18" s="11"/>
      <c r="CY18" s="10"/>
      <c r="CZ18" s="11"/>
      <c r="DA18" s="10"/>
      <c r="DB18" s="7"/>
      <c r="DC18" s="7">
        <f t="shared" si="14"/>
        <v>0</v>
      </c>
      <c r="DD18" s="11"/>
      <c r="DE18" s="10"/>
      <c r="DF18" s="11"/>
      <c r="DG18" s="10"/>
      <c r="DH18" s="11"/>
      <c r="DI18" s="10"/>
      <c r="DJ18" s="7"/>
      <c r="DK18" s="11"/>
      <c r="DL18" s="10"/>
      <c r="DM18" s="11"/>
      <c r="DN18" s="10"/>
      <c r="DO18" s="11"/>
      <c r="DP18" s="10"/>
      <c r="DQ18" s="7"/>
      <c r="DR18" s="7">
        <f t="shared" si="15"/>
        <v>0</v>
      </c>
      <c r="DS18" s="11"/>
      <c r="DT18" s="10"/>
      <c r="DU18" s="11"/>
      <c r="DV18" s="10"/>
      <c r="DW18" s="11"/>
      <c r="DX18" s="10"/>
      <c r="DY18" s="7"/>
      <c r="DZ18" s="11"/>
      <c r="EA18" s="10"/>
      <c r="EB18" s="11"/>
      <c r="EC18" s="10"/>
      <c r="ED18" s="11"/>
      <c r="EE18" s="10"/>
      <c r="EF18" s="7"/>
      <c r="EG18" s="7">
        <f t="shared" si="16"/>
        <v>0</v>
      </c>
    </row>
    <row r="19" spans="1:137" x14ac:dyDescent="0.25">
      <c r="A19" s="6"/>
      <c r="B19" s="6"/>
      <c r="C19" s="6"/>
      <c r="D19" s="6" t="s">
        <v>62</v>
      </c>
      <c r="E19" s="3" t="s">
        <v>63</v>
      </c>
      <c r="F19" s="6">
        <f>COUNTIF(R19:EE19,"e")</f>
        <v>0</v>
      </c>
      <c r="G19" s="6">
        <f>COUNTIF(R19:EE19,"z")</f>
        <v>1</v>
      </c>
      <c r="H19" s="6">
        <f t="shared" si="0"/>
        <v>2</v>
      </c>
      <c r="I19" s="6">
        <f t="shared" si="1"/>
        <v>2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7">
        <f t="shared" si="7"/>
        <v>0</v>
      </c>
      <c r="P19" s="7">
        <f t="shared" si="8"/>
        <v>0</v>
      </c>
      <c r="Q19" s="7">
        <v>0</v>
      </c>
      <c r="R19" s="11">
        <v>2</v>
      </c>
      <c r="S19" s="10" t="s">
        <v>59</v>
      </c>
      <c r="T19" s="11"/>
      <c r="U19" s="10"/>
      <c r="V19" s="11"/>
      <c r="W19" s="10"/>
      <c r="X19" s="7">
        <v>0</v>
      </c>
      <c r="Y19" s="11"/>
      <c r="Z19" s="10"/>
      <c r="AA19" s="11"/>
      <c r="AB19" s="10"/>
      <c r="AC19" s="11"/>
      <c r="AD19" s="10"/>
      <c r="AE19" s="7"/>
      <c r="AF19" s="7">
        <f t="shared" si="9"/>
        <v>0</v>
      </c>
      <c r="AG19" s="11"/>
      <c r="AH19" s="10"/>
      <c r="AI19" s="11"/>
      <c r="AJ19" s="10"/>
      <c r="AK19" s="11"/>
      <c r="AL19" s="10"/>
      <c r="AM19" s="7"/>
      <c r="AN19" s="11"/>
      <c r="AO19" s="10"/>
      <c r="AP19" s="11"/>
      <c r="AQ19" s="10"/>
      <c r="AR19" s="11"/>
      <c r="AS19" s="10"/>
      <c r="AT19" s="7"/>
      <c r="AU19" s="7">
        <f t="shared" si="10"/>
        <v>0</v>
      </c>
      <c r="AV19" s="11"/>
      <c r="AW19" s="10"/>
      <c r="AX19" s="11"/>
      <c r="AY19" s="10"/>
      <c r="AZ19" s="11"/>
      <c r="BA19" s="10"/>
      <c r="BB19" s="7"/>
      <c r="BC19" s="11"/>
      <c r="BD19" s="10"/>
      <c r="BE19" s="11"/>
      <c r="BF19" s="10"/>
      <c r="BG19" s="11"/>
      <c r="BH19" s="10"/>
      <c r="BI19" s="7"/>
      <c r="BJ19" s="7">
        <f t="shared" si="11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7"/>
      <c r="BY19" s="7">
        <f t="shared" si="12"/>
        <v>0</v>
      </c>
      <c r="BZ19" s="11"/>
      <c r="CA19" s="10"/>
      <c r="CB19" s="11"/>
      <c r="CC19" s="10"/>
      <c r="CD19" s="11"/>
      <c r="CE19" s="10"/>
      <c r="CF19" s="7"/>
      <c r="CG19" s="11"/>
      <c r="CH19" s="10"/>
      <c r="CI19" s="11"/>
      <c r="CJ19" s="10"/>
      <c r="CK19" s="11"/>
      <c r="CL19" s="10"/>
      <c r="CM19" s="7"/>
      <c r="CN19" s="7">
        <f t="shared" si="13"/>
        <v>0</v>
      </c>
      <c r="CO19" s="11"/>
      <c r="CP19" s="10"/>
      <c r="CQ19" s="11"/>
      <c r="CR19" s="10"/>
      <c r="CS19" s="11"/>
      <c r="CT19" s="10"/>
      <c r="CU19" s="7"/>
      <c r="CV19" s="11"/>
      <c r="CW19" s="10"/>
      <c r="CX19" s="11"/>
      <c r="CY19" s="10"/>
      <c r="CZ19" s="11"/>
      <c r="DA19" s="10"/>
      <c r="DB19" s="7"/>
      <c r="DC19" s="7">
        <f t="shared" si="14"/>
        <v>0</v>
      </c>
      <c r="DD19" s="11"/>
      <c r="DE19" s="10"/>
      <c r="DF19" s="11"/>
      <c r="DG19" s="10"/>
      <c r="DH19" s="11"/>
      <c r="DI19" s="10"/>
      <c r="DJ19" s="7"/>
      <c r="DK19" s="11"/>
      <c r="DL19" s="10"/>
      <c r="DM19" s="11"/>
      <c r="DN19" s="10"/>
      <c r="DO19" s="11"/>
      <c r="DP19" s="10"/>
      <c r="DQ19" s="7"/>
      <c r="DR19" s="7">
        <f t="shared" si="15"/>
        <v>0</v>
      </c>
      <c r="DS19" s="11"/>
      <c r="DT19" s="10"/>
      <c r="DU19" s="11"/>
      <c r="DV19" s="10"/>
      <c r="DW19" s="11"/>
      <c r="DX19" s="10"/>
      <c r="DY19" s="7"/>
      <c r="DZ19" s="11"/>
      <c r="EA19" s="10"/>
      <c r="EB19" s="11"/>
      <c r="EC19" s="10"/>
      <c r="ED19" s="11"/>
      <c r="EE19" s="10"/>
      <c r="EF19" s="7"/>
      <c r="EG19" s="7">
        <f t="shared" si="16"/>
        <v>0</v>
      </c>
    </row>
    <row r="20" spans="1:137" x14ac:dyDescent="0.25">
      <c r="A20" s="6">
        <v>6</v>
      </c>
      <c r="B20" s="6">
        <v>1</v>
      </c>
      <c r="C20" s="6"/>
      <c r="D20" s="6"/>
      <c r="E20" s="3" t="s">
        <v>64</v>
      </c>
      <c r="F20" s="6">
        <f>$B$20*COUNTIF(R20:EE20,"e")</f>
        <v>0</v>
      </c>
      <c r="G20" s="6">
        <f>$B$20*COUNTIF(R20:EE20,"z")</f>
        <v>1</v>
      </c>
      <c r="H20" s="6">
        <f t="shared" si="0"/>
        <v>12</v>
      </c>
      <c r="I20" s="6">
        <f t="shared" si="1"/>
        <v>12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7">
        <f t="shared" si="7"/>
        <v>1</v>
      </c>
      <c r="P20" s="7">
        <f t="shared" si="8"/>
        <v>0</v>
      </c>
      <c r="Q20" s="7">
        <f>$B$20*0.47</f>
        <v>0.47</v>
      </c>
      <c r="R20" s="11"/>
      <c r="S20" s="10"/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7"/>
      <c r="AF20" s="7">
        <f t="shared" si="9"/>
        <v>0</v>
      </c>
      <c r="AG20" s="11"/>
      <c r="AH20" s="10"/>
      <c r="AI20" s="11"/>
      <c r="AJ20" s="10"/>
      <c r="AK20" s="11"/>
      <c r="AL20" s="10"/>
      <c r="AM20" s="7"/>
      <c r="AN20" s="11"/>
      <c r="AO20" s="10"/>
      <c r="AP20" s="11"/>
      <c r="AQ20" s="10"/>
      <c r="AR20" s="11"/>
      <c r="AS20" s="10"/>
      <c r="AT20" s="7"/>
      <c r="AU20" s="7">
        <f t="shared" si="10"/>
        <v>0</v>
      </c>
      <c r="AV20" s="11">
        <f>$B$20*12</f>
        <v>12</v>
      </c>
      <c r="AW20" s="10" t="s">
        <v>59</v>
      </c>
      <c r="AX20" s="11"/>
      <c r="AY20" s="10"/>
      <c r="AZ20" s="11"/>
      <c r="BA20" s="10"/>
      <c r="BB20" s="7">
        <f>$B$20*1</f>
        <v>1</v>
      </c>
      <c r="BC20" s="11"/>
      <c r="BD20" s="10"/>
      <c r="BE20" s="11"/>
      <c r="BF20" s="10"/>
      <c r="BG20" s="11"/>
      <c r="BH20" s="10"/>
      <c r="BI20" s="7"/>
      <c r="BJ20" s="7">
        <f t="shared" si="11"/>
        <v>1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7"/>
      <c r="BY20" s="7">
        <f t="shared" si="12"/>
        <v>0</v>
      </c>
      <c r="BZ20" s="11"/>
      <c r="CA20" s="10"/>
      <c r="CB20" s="11"/>
      <c r="CC20" s="10"/>
      <c r="CD20" s="11"/>
      <c r="CE20" s="10"/>
      <c r="CF20" s="7"/>
      <c r="CG20" s="11"/>
      <c r="CH20" s="10"/>
      <c r="CI20" s="11"/>
      <c r="CJ20" s="10"/>
      <c r="CK20" s="11"/>
      <c r="CL20" s="10"/>
      <c r="CM20" s="7"/>
      <c r="CN20" s="7">
        <f t="shared" si="13"/>
        <v>0</v>
      </c>
      <c r="CO20" s="11"/>
      <c r="CP20" s="10"/>
      <c r="CQ20" s="11"/>
      <c r="CR20" s="10"/>
      <c r="CS20" s="11"/>
      <c r="CT20" s="10"/>
      <c r="CU20" s="7"/>
      <c r="CV20" s="11"/>
      <c r="CW20" s="10"/>
      <c r="CX20" s="11"/>
      <c r="CY20" s="10"/>
      <c r="CZ20" s="11"/>
      <c r="DA20" s="10"/>
      <c r="DB20" s="7"/>
      <c r="DC20" s="7">
        <f t="shared" si="14"/>
        <v>0</v>
      </c>
      <c r="DD20" s="11"/>
      <c r="DE20" s="10"/>
      <c r="DF20" s="11"/>
      <c r="DG20" s="10"/>
      <c r="DH20" s="11"/>
      <c r="DI20" s="10"/>
      <c r="DJ20" s="7"/>
      <c r="DK20" s="11"/>
      <c r="DL20" s="10"/>
      <c r="DM20" s="11"/>
      <c r="DN20" s="10"/>
      <c r="DO20" s="11"/>
      <c r="DP20" s="10"/>
      <c r="DQ20" s="7"/>
      <c r="DR20" s="7">
        <f t="shared" si="15"/>
        <v>0</v>
      </c>
      <c r="DS20" s="11"/>
      <c r="DT20" s="10"/>
      <c r="DU20" s="11"/>
      <c r="DV20" s="10"/>
      <c r="DW20" s="11"/>
      <c r="DX20" s="10"/>
      <c r="DY20" s="7"/>
      <c r="DZ20" s="11"/>
      <c r="EA20" s="10"/>
      <c r="EB20" s="11"/>
      <c r="EC20" s="10"/>
      <c r="ED20" s="11"/>
      <c r="EE20" s="10"/>
      <c r="EF20" s="7"/>
      <c r="EG20" s="7">
        <f t="shared" si="16"/>
        <v>0</v>
      </c>
    </row>
    <row r="21" spans="1:137" x14ac:dyDescent="0.25">
      <c r="A21" s="6"/>
      <c r="B21" s="6"/>
      <c r="C21" s="6"/>
      <c r="D21" s="6" t="s">
        <v>65</v>
      </c>
      <c r="E21" s="3" t="s">
        <v>66</v>
      </c>
      <c r="F21" s="6">
        <f>COUNTIF(R21:EE21,"e")</f>
        <v>0</v>
      </c>
      <c r="G21" s="6">
        <f>COUNTIF(R21:EE21,"z")</f>
        <v>1</v>
      </c>
      <c r="H21" s="6">
        <f t="shared" si="0"/>
        <v>10</v>
      </c>
      <c r="I21" s="6">
        <f t="shared" si="1"/>
        <v>10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7">
        <f t="shared" si="7"/>
        <v>1</v>
      </c>
      <c r="P21" s="7">
        <f t="shared" si="8"/>
        <v>0</v>
      </c>
      <c r="Q21" s="7">
        <v>0.4</v>
      </c>
      <c r="R21" s="11">
        <v>10</v>
      </c>
      <c r="S21" s="10" t="s">
        <v>59</v>
      </c>
      <c r="T21" s="11"/>
      <c r="U21" s="10"/>
      <c r="V21" s="11"/>
      <c r="W21" s="10"/>
      <c r="X21" s="7">
        <v>1</v>
      </c>
      <c r="Y21" s="11"/>
      <c r="Z21" s="10"/>
      <c r="AA21" s="11"/>
      <c r="AB21" s="10"/>
      <c r="AC21" s="11"/>
      <c r="AD21" s="10"/>
      <c r="AE21" s="7"/>
      <c r="AF21" s="7">
        <f t="shared" si="9"/>
        <v>1</v>
      </c>
      <c r="AG21" s="11"/>
      <c r="AH21" s="10"/>
      <c r="AI21" s="11"/>
      <c r="AJ21" s="10"/>
      <c r="AK21" s="11"/>
      <c r="AL21" s="10"/>
      <c r="AM21" s="7"/>
      <c r="AN21" s="11"/>
      <c r="AO21" s="10"/>
      <c r="AP21" s="11"/>
      <c r="AQ21" s="10"/>
      <c r="AR21" s="11"/>
      <c r="AS21" s="10"/>
      <c r="AT21" s="7"/>
      <c r="AU21" s="7">
        <f t="shared" si="10"/>
        <v>0</v>
      </c>
      <c r="AV21" s="11"/>
      <c r="AW21" s="10"/>
      <c r="AX21" s="11"/>
      <c r="AY21" s="10"/>
      <c r="AZ21" s="11"/>
      <c r="BA21" s="10"/>
      <c r="BB21" s="7"/>
      <c r="BC21" s="11"/>
      <c r="BD21" s="10"/>
      <c r="BE21" s="11"/>
      <c r="BF21" s="10"/>
      <c r="BG21" s="11"/>
      <c r="BH21" s="10"/>
      <c r="BI21" s="7"/>
      <c r="BJ21" s="7">
        <f t="shared" si="11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7"/>
      <c r="BY21" s="7">
        <f t="shared" si="12"/>
        <v>0</v>
      </c>
      <c r="BZ21" s="11"/>
      <c r="CA21" s="10"/>
      <c r="CB21" s="11"/>
      <c r="CC21" s="10"/>
      <c r="CD21" s="11"/>
      <c r="CE21" s="10"/>
      <c r="CF21" s="7"/>
      <c r="CG21" s="11"/>
      <c r="CH21" s="10"/>
      <c r="CI21" s="11"/>
      <c r="CJ21" s="10"/>
      <c r="CK21" s="11"/>
      <c r="CL21" s="10"/>
      <c r="CM21" s="7"/>
      <c r="CN21" s="7">
        <f t="shared" si="13"/>
        <v>0</v>
      </c>
      <c r="CO21" s="11"/>
      <c r="CP21" s="10"/>
      <c r="CQ21" s="11"/>
      <c r="CR21" s="10"/>
      <c r="CS21" s="11"/>
      <c r="CT21" s="10"/>
      <c r="CU21" s="7"/>
      <c r="CV21" s="11"/>
      <c r="CW21" s="10"/>
      <c r="CX21" s="11"/>
      <c r="CY21" s="10"/>
      <c r="CZ21" s="11"/>
      <c r="DA21" s="10"/>
      <c r="DB21" s="7"/>
      <c r="DC21" s="7">
        <f t="shared" si="14"/>
        <v>0</v>
      </c>
      <c r="DD21" s="11"/>
      <c r="DE21" s="10"/>
      <c r="DF21" s="11"/>
      <c r="DG21" s="10"/>
      <c r="DH21" s="11"/>
      <c r="DI21" s="10"/>
      <c r="DJ21" s="7"/>
      <c r="DK21" s="11"/>
      <c r="DL21" s="10"/>
      <c r="DM21" s="11"/>
      <c r="DN21" s="10"/>
      <c r="DO21" s="11"/>
      <c r="DP21" s="10"/>
      <c r="DQ21" s="7"/>
      <c r="DR21" s="7">
        <f t="shared" si="15"/>
        <v>0</v>
      </c>
      <c r="DS21" s="11"/>
      <c r="DT21" s="10"/>
      <c r="DU21" s="11"/>
      <c r="DV21" s="10"/>
      <c r="DW21" s="11"/>
      <c r="DX21" s="10"/>
      <c r="DY21" s="7"/>
      <c r="DZ21" s="11"/>
      <c r="EA21" s="10"/>
      <c r="EB21" s="11"/>
      <c r="EC21" s="10"/>
      <c r="ED21" s="11"/>
      <c r="EE21" s="10"/>
      <c r="EF21" s="7"/>
      <c r="EG21" s="7">
        <f t="shared" si="16"/>
        <v>0</v>
      </c>
    </row>
    <row r="22" spans="1:137" x14ac:dyDescent="0.25">
      <c r="A22" s="6"/>
      <c r="B22" s="6"/>
      <c r="C22" s="6"/>
      <c r="D22" s="6" t="s">
        <v>67</v>
      </c>
      <c r="E22" s="3" t="s">
        <v>68</v>
      </c>
      <c r="F22" s="6">
        <f>COUNTIF(R22:EE22,"e")</f>
        <v>0</v>
      </c>
      <c r="G22" s="6">
        <f>COUNTIF(R22:EE22,"z")</f>
        <v>1</v>
      </c>
      <c r="H22" s="6">
        <f t="shared" si="0"/>
        <v>10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7">
        <f t="shared" si="7"/>
        <v>1</v>
      </c>
      <c r="P22" s="7">
        <f t="shared" si="8"/>
        <v>0</v>
      </c>
      <c r="Q22" s="7">
        <v>0.67</v>
      </c>
      <c r="R22" s="11">
        <v>10</v>
      </c>
      <c r="S22" s="10" t="s">
        <v>59</v>
      </c>
      <c r="T22" s="11"/>
      <c r="U22" s="10"/>
      <c r="V22" s="11"/>
      <c r="W22" s="10"/>
      <c r="X22" s="7">
        <v>1</v>
      </c>
      <c r="Y22" s="11"/>
      <c r="Z22" s="10"/>
      <c r="AA22" s="11"/>
      <c r="AB22" s="10"/>
      <c r="AC22" s="11"/>
      <c r="AD22" s="10"/>
      <c r="AE22" s="7"/>
      <c r="AF22" s="7">
        <f t="shared" si="9"/>
        <v>1</v>
      </c>
      <c r="AG22" s="11"/>
      <c r="AH22" s="10"/>
      <c r="AI22" s="11"/>
      <c r="AJ22" s="10"/>
      <c r="AK22" s="11"/>
      <c r="AL22" s="10"/>
      <c r="AM22" s="7"/>
      <c r="AN22" s="11"/>
      <c r="AO22" s="10"/>
      <c r="AP22" s="11"/>
      <c r="AQ22" s="10"/>
      <c r="AR22" s="11"/>
      <c r="AS22" s="10"/>
      <c r="AT22" s="7"/>
      <c r="AU22" s="7">
        <f t="shared" si="10"/>
        <v>0</v>
      </c>
      <c r="AV22" s="11"/>
      <c r="AW22" s="10"/>
      <c r="AX22" s="11"/>
      <c r="AY22" s="10"/>
      <c r="AZ22" s="11"/>
      <c r="BA22" s="10"/>
      <c r="BB22" s="7"/>
      <c r="BC22" s="11"/>
      <c r="BD22" s="10"/>
      <c r="BE22" s="11"/>
      <c r="BF22" s="10"/>
      <c r="BG22" s="11"/>
      <c r="BH22" s="10"/>
      <c r="BI22" s="7"/>
      <c r="BJ22" s="7">
        <f t="shared" si="11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7"/>
      <c r="BY22" s="7">
        <f t="shared" si="12"/>
        <v>0</v>
      </c>
      <c r="BZ22" s="11"/>
      <c r="CA22" s="10"/>
      <c r="CB22" s="11"/>
      <c r="CC22" s="10"/>
      <c r="CD22" s="11"/>
      <c r="CE22" s="10"/>
      <c r="CF22" s="7"/>
      <c r="CG22" s="11"/>
      <c r="CH22" s="10"/>
      <c r="CI22" s="11"/>
      <c r="CJ22" s="10"/>
      <c r="CK22" s="11"/>
      <c r="CL22" s="10"/>
      <c r="CM22" s="7"/>
      <c r="CN22" s="7">
        <f t="shared" si="13"/>
        <v>0</v>
      </c>
      <c r="CO22" s="11"/>
      <c r="CP22" s="10"/>
      <c r="CQ22" s="11"/>
      <c r="CR22" s="10"/>
      <c r="CS22" s="11"/>
      <c r="CT22" s="10"/>
      <c r="CU22" s="7"/>
      <c r="CV22" s="11"/>
      <c r="CW22" s="10"/>
      <c r="CX22" s="11"/>
      <c r="CY22" s="10"/>
      <c r="CZ22" s="11"/>
      <c r="DA22" s="10"/>
      <c r="DB22" s="7"/>
      <c r="DC22" s="7">
        <f t="shared" si="14"/>
        <v>0</v>
      </c>
      <c r="DD22" s="11"/>
      <c r="DE22" s="10"/>
      <c r="DF22" s="11"/>
      <c r="DG22" s="10"/>
      <c r="DH22" s="11"/>
      <c r="DI22" s="10"/>
      <c r="DJ22" s="7"/>
      <c r="DK22" s="11"/>
      <c r="DL22" s="10"/>
      <c r="DM22" s="11"/>
      <c r="DN22" s="10"/>
      <c r="DO22" s="11"/>
      <c r="DP22" s="10"/>
      <c r="DQ22" s="7"/>
      <c r="DR22" s="7">
        <f t="shared" si="15"/>
        <v>0</v>
      </c>
      <c r="DS22" s="11"/>
      <c r="DT22" s="10"/>
      <c r="DU22" s="11"/>
      <c r="DV22" s="10"/>
      <c r="DW22" s="11"/>
      <c r="DX22" s="10"/>
      <c r="DY22" s="7"/>
      <c r="DZ22" s="11"/>
      <c r="EA22" s="10"/>
      <c r="EB22" s="11"/>
      <c r="EC22" s="10"/>
      <c r="ED22" s="11"/>
      <c r="EE22" s="10"/>
      <c r="EF22" s="7"/>
      <c r="EG22" s="7">
        <f t="shared" si="16"/>
        <v>0</v>
      </c>
    </row>
    <row r="23" spans="1:137" x14ac:dyDescent="0.25">
      <c r="A23" s="6"/>
      <c r="B23" s="6"/>
      <c r="C23" s="6"/>
      <c r="D23" s="6" t="s">
        <v>69</v>
      </c>
      <c r="E23" s="3" t="s">
        <v>70</v>
      </c>
      <c r="F23" s="6">
        <f>COUNTIF(R23:EE23,"e")</f>
        <v>0</v>
      </c>
      <c r="G23" s="6">
        <f>COUNTIF(R23:EE23,"z")</f>
        <v>1</v>
      </c>
      <c r="H23" s="6">
        <f t="shared" si="0"/>
        <v>10</v>
      </c>
      <c r="I23" s="6">
        <f t="shared" si="1"/>
        <v>10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7">
        <f t="shared" si="7"/>
        <v>1</v>
      </c>
      <c r="P23" s="7">
        <f t="shared" si="8"/>
        <v>0</v>
      </c>
      <c r="Q23" s="7">
        <v>0.5</v>
      </c>
      <c r="R23" s="11">
        <v>10</v>
      </c>
      <c r="S23" s="10" t="s">
        <v>59</v>
      </c>
      <c r="T23" s="11"/>
      <c r="U23" s="10"/>
      <c r="V23" s="11"/>
      <c r="W23" s="10"/>
      <c r="X23" s="7">
        <v>1</v>
      </c>
      <c r="Y23" s="11"/>
      <c r="Z23" s="10"/>
      <c r="AA23" s="11"/>
      <c r="AB23" s="10"/>
      <c r="AC23" s="11"/>
      <c r="AD23" s="10"/>
      <c r="AE23" s="7"/>
      <c r="AF23" s="7">
        <f t="shared" si="9"/>
        <v>1</v>
      </c>
      <c r="AG23" s="11"/>
      <c r="AH23" s="10"/>
      <c r="AI23" s="11"/>
      <c r="AJ23" s="10"/>
      <c r="AK23" s="11"/>
      <c r="AL23" s="10"/>
      <c r="AM23" s="7"/>
      <c r="AN23" s="11"/>
      <c r="AO23" s="10"/>
      <c r="AP23" s="11"/>
      <c r="AQ23" s="10"/>
      <c r="AR23" s="11"/>
      <c r="AS23" s="10"/>
      <c r="AT23" s="7"/>
      <c r="AU23" s="7">
        <f t="shared" si="10"/>
        <v>0</v>
      </c>
      <c r="AV23" s="11"/>
      <c r="AW23" s="10"/>
      <c r="AX23" s="11"/>
      <c r="AY23" s="10"/>
      <c r="AZ23" s="11"/>
      <c r="BA23" s="10"/>
      <c r="BB23" s="7"/>
      <c r="BC23" s="11"/>
      <c r="BD23" s="10"/>
      <c r="BE23" s="11"/>
      <c r="BF23" s="10"/>
      <c r="BG23" s="11"/>
      <c r="BH23" s="10"/>
      <c r="BI23" s="7"/>
      <c r="BJ23" s="7">
        <f t="shared" si="11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7"/>
      <c r="BY23" s="7">
        <f t="shared" si="12"/>
        <v>0</v>
      </c>
      <c r="BZ23" s="11"/>
      <c r="CA23" s="10"/>
      <c r="CB23" s="11"/>
      <c r="CC23" s="10"/>
      <c r="CD23" s="11"/>
      <c r="CE23" s="10"/>
      <c r="CF23" s="7"/>
      <c r="CG23" s="11"/>
      <c r="CH23" s="10"/>
      <c r="CI23" s="11"/>
      <c r="CJ23" s="10"/>
      <c r="CK23" s="11"/>
      <c r="CL23" s="10"/>
      <c r="CM23" s="7"/>
      <c r="CN23" s="7">
        <f t="shared" si="13"/>
        <v>0</v>
      </c>
      <c r="CO23" s="11"/>
      <c r="CP23" s="10"/>
      <c r="CQ23" s="11"/>
      <c r="CR23" s="10"/>
      <c r="CS23" s="11"/>
      <c r="CT23" s="10"/>
      <c r="CU23" s="7"/>
      <c r="CV23" s="11"/>
      <c r="CW23" s="10"/>
      <c r="CX23" s="11"/>
      <c r="CY23" s="10"/>
      <c r="CZ23" s="11"/>
      <c r="DA23" s="10"/>
      <c r="DB23" s="7"/>
      <c r="DC23" s="7">
        <f t="shared" si="14"/>
        <v>0</v>
      </c>
      <c r="DD23" s="11"/>
      <c r="DE23" s="10"/>
      <c r="DF23" s="11"/>
      <c r="DG23" s="10"/>
      <c r="DH23" s="11"/>
      <c r="DI23" s="10"/>
      <c r="DJ23" s="7"/>
      <c r="DK23" s="11"/>
      <c r="DL23" s="10"/>
      <c r="DM23" s="11"/>
      <c r="DN23" s="10"/>
      <c r="DO23" s="11"/>
      <c r="DP23" s="10"/>
      <c r="DQ23" s="7"/>
      <c r="DR23" s="7">
        <f t="shared" si="15"/>
        <v>0</v>
      </c>
      <c r="DS23" s="11"/>
      <c r="DT23" s="10"/>
      <c r="DU23" s="11"/>
      <c r="DV23" s="10"/>
      <c r="DW23" s="11"/>
      <c r="DX23" s="10"/>
      <c r="DY23" s="7"/>
      <c r="DZ23" s="11"/>
      <c r="EA23" s="10"/>
      <c r="EB23" s="11"/>
      <c r="EC23" s="10"/>
      <c r="ED23" s="11"/>
      <c r="EE23" s="10"/>
      <c r="EF23" s="7"/>
      <c r="EG23" s="7">
        <f t="shared" si="16"/>
        <v>0</v>
      </c>
    </row>
    <row r="24" spans="1:137" x14ac:dyDescent="0.25">
      <c r="A24" s="6">
        <v>18</v>
      </c>
      <c r="B24" s="6">
        <v>1</v>
      </c>
      <c r="C24" s="6"/>
      <c r="D24" s="6"/>
      <c r="E24" s="3" t="s">
        <v>71</v>
      </c>
      <c r="F24" s="6">
        <f>$B$24*COUNTIF(R24:EE24,"e")</f>
        <v>0</v>
      </c>
      <c r="G24" s="6">
        <f>$B$24*COUNTIF(R24:EE24,"z")</f>
        <v>3</v>
      </c>
      <c r="H24" s="6">
        <f t="shared" si="0"/>
        <v>100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100</v>
      </c>
      <c r="M24" s="6">
        <f t="shared" si="5"/>
        <v>0</v>
      </c>
      <c r="N24" s="6">
        <f t="shared" si="6"/>
        <v>0</v>
      </c>
      <c r="O24" s="7">
        <f t="shared" si="7"/>
        <v>7</v>
      </c>
      <c r="P24" s="7">
        <f t="shared" si="8"/>
        <v>7</v>
      </c>
      <c r="Q24" s="7">
        <f>$B$24*4</f>
        <v>4</v>
      </c>
      <c r="R24" s="11"/>
      <c r="S24" s="10"/>
      <c r="T24" s="11"/>
      <c r="U24" s="10"/>
      <c r="V24" s="11"/>
      <c r="W24" s="10"/>
      <c r="X24" s="7"/>
      <c r="Y24" s="11"/>
      <c r="Z24" s="10"/>
      <c r="AA24" s="11"/>
      <c r="AB24" s="10"/>
      <c r="AC24" s="11"/>
      <c r="AD24" s="10"/>
      <c r="AE24" s="7"/>
      <c r="AF24" s="7">
        <f t="shared" si="9"/>
        <v>0</v>
      </c>
      <c r="AG24" s="11"/>
      <c r="AH24" s="10"/>
      <c r="AI24" s="11"/>
      <c r="AJ24" s="10"/>
      <c r="AK24" s="11"/>
      <c r="AL24" s="10"/>
      <c r="AM24" s="7"/>
      <c r="AN24" s="11"/>
      <c r="AO24" s="10"/>
      <c r="AP24" s="11"/>
      <c r="AQ24" s="10"/>
      <c r="AR24" s="11"/>
      <c r="AS24" s="10"/>
      <c r="AT24" s="7"/>
      <c r="AU24" s="7">
        <f t="shared" si="10"/>
        <v>0</v>
      </c>
      <c r="AV24" s="11"/>
      <c r="AW24" s="10"/>
      <c r="AX24" s="11"/>
      <c r="AY24" s="10"/>
      <c r="AZ24" s="11"/>
      <c r="BA24" s="10"/>
      <c r="BB24" s="7"/>
      <c r="BC24" s="11">
        <f>$B$24*30</f>
        <v>30</v>
      </c>
      <c r="BD24" s="10" t="s">
        <v>59</v>
      </c>
      <c r="BE24" s="11"/>
      <c r="BF24" s="10"/>
      <c r="BG24" s="11"/>
      <c r="BH24" s="10"/>
      <c r="BI24" s="7">
        <f>$B$24*2</f>
        <v>2</v>
      </c>
      <c r="BJ24" s="7">
        <f t="shared" si="11"/>
        <v>2</v>
      </c>
      <c r="BK24" s="11"/>
      <c r="BL24" s="10"/>
      <c r="BM24" s="11"/>
      <c r="BN24" s="10"/>
      <c r="BO24" s="11"/>
      <c r="BP24" s="10"/>
      <c r="BQ24" s="7"/>
      <c r="BR24" s="11">
        <f>$B$24*30</f>
        <v>30</v>
      </c>
      <c r="BS24" s="10" t="s">
        <v>59</v>
      </c>
      <c r="BT24" s="11"/>
      <c r="BU24" s="10"/>
      <c r="BV24" s="11"/>
      <c r="BW24" s="10"/>
      <c r="BX24" s="7">
        <f>$B$24*2</f>
        <v>2</v>
      </c>
      <c r="BY24" s="7">
        <f t="shared" si="12"/>
        <v>2</v>
      </c>
      <c r="BZ24" s="11"/>
      <c r="CA24" s="10"/>
      <c r="CB24" s="11"/>
      <c r="CC24" s="10"/>
      <c r="CD24" s="11"/>
      <c r="CE24" s="10"/>
      <c r="CF24" s="7"/>
      <c r="CG24" s="11">
        <f>$B$24*40</f>
        <v>40</v>
      </c>
      <c r="CH24" s="10" t="s">
        <v>59</v>
      </c>
      <c r="CI24" s="11"/>
      <c r="CJ24" s="10"/>
      <c r="CK24" s="11"/>
      <c r="CL24" s="10"/>
      <c r="CM24" s="7">
        <f>$B$24*3</f>
        <v>3</v>
      </c>
      <c r="CN24" s="7">
        <f t="shared" si="13"/>
        <v>3</v>
      </c>
      <c r="CO24" s="11"/>
      <c r="CP24" s="10"/>
      <c r="CQ24" s="11"/>
      <c r="CR24" s="10"/>
      <c r="CS24" s="11"/>
      <c r="CT24" s="10"/>
      <c r="CU24" s="7"/>
      <c r="CV24" s="11"/>
      <c r="CW24" s="10"/>
      <c r="CX24" s="11"/>
      <c r="CY24" s="10"/>
      <c r="CZ24" s="11"/>
      <c r="DA24" s="10"/>
      <c r="DB24" s="7"/>
      <c r="DC24" s="7">
        <f t="shared" si="14"/>
        <v>0</v>
      </c>
      <c r="DD24" s="11"/>
      <c r="DE24" s="10"/>
      <c r="DF24" s="11"/>
      <c r="DG24" s="10"/>
      <c r="DH24" s="11"/>
      <c r="DI24" s="10"/>
      <c r="DJ24" s="7"/>
      <c r="DK24" s="11"/>
      <c r="DL24" s="10"/>
      <c r="DM24" s="11"/>
      <c r="DN24" s="10"/>
      <c r="DO24" s="11"/>
      <c r="DP24" s="10"/>
      <c r="DQ24" s="7"/>
      <c r="DR24" s="7">
        <f t="shared" si="15"/>
        <v>0</v>
      </c>
      <c r="DS24" s="11"/>
      <c r="DT24" s="10"/>
      <c r="DU24" s="11"/>
      <c r="DV24" s="10"/>
      <c r="DW24" s="11"/>
      <c r="DX24" s="10"/>
      <c r="DY24" s="7"/>
      <c r="DZ24" s="11"/>
      <c r="EA24" s="10"/>
      <c r="EB24" s="11"/>
      <c r="EC24" s="10"/>
      <c r="ED24" s="11"/>
      <c r="EE24" s="10"/>
      <c r="EF24" s="7"/>
      <c r="EG24" s="7">
        <f t="shared" si="16"/>
        <v>0</v>
      </c>
    </row>
    <row r="25" spans="1:137" x14ac:dyDescent="0.25">
      <c r="A25" s="6">
        <v>15</v>
      </c>
      <c r="B25" s="6">
        <v>1</v>
      </c>
      <c r="C25" s="6"/>
      <c r="D25" s="6"/>
      <c r="E25" s="3" t="s">
        <v>72</v>
      </c>
      <c r="F25" s="6">
        <f>$B$25*COUNTIF(R25:EE25,"e")</f>
        <v>0</v>
      </c>
      <c r="G25" s="6">
        <f>$B$25*COUNTIF(R25:EE25,"z")</f>
        <v>2</v>
      </c>
      <c r="H25" s="6">
        <f t="shared" si="0"/>
        <v>15</v>
      </c>
      <c r="I25" s="6">
        <f t="shared" si="1"/>
        <v>8</v>
      </c>
      <c r="J25" s="6">
        <f t="shared" si="2"/>
        <v>7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7">
        <f t="shared" si="7"/>
        <v>2</v>
      </c>
      <c r="P25" s="7">
        <f t="shared" si="8"/>
        <v>0</v>
      </c>
      <c r="Q25" s="7">
        <f>$B$25*0.83</f>
        <v>0.83</v>
      </c>
      <c r="R25" s="11"/>
      <c r="S25" s="10"/>
      <c r="T25" s="11"/>
      <c r="U25" s="10"/>
      <c r="V25" s="11"/>
      <c r="W25" s="10"/>
      <c r="X25" s="7"/>
      <c r="Y25" s="11"/>
      <c r="Z25" s="10"/>
      <c r="AA25" s="11"/>
      <c r="AB25" s="10"/>
      <c r="AC25" s="11"/>
      <c r="AD25" s="10"/>
      <c r="AE25" s="7"/>
      <c r="AF25" s="7">
        <f t="shared" si="9"/>
        <v>0</v>
      </c>
      <c r="AG25" s="11"/>
      <c r="AH25" s="10"/>
      <c r="AI25" s="11"/>
      <c r="AJ25" s="10"/>
      <c r="AK25" s="11"/>
      <c r="AL25" s="10"/>
      <c r="AM25" s="7"/>
      <c r="AN25" s="11"/>
      <c r="AO25" s="10"/>
      <c r="AP25" s="11"/>
      <c r="AQ25" s="10"/>
      <c r="AR25" s="11"/>
      <c r="AS25" s="10"/>
      <c r="AT25" s="7"/>
      <c r="AU25" s="7">
        <f t="shared" si="10"/>
        <v>0</v>
      </c>
      <c r="AV25" s="11"/>
      <c r="AW25" s="10"/>
      <c r="AX25" s="11"/>
      <c r="AY25" s="10"/>
      <c r="AZ25" s="11"/>
      <c r="BA25" s="10"/>
      <c r="BB25" s="7"/>
      <c r="BC25" s="11"/>
      <c r="BD25" s="10"/>
      <c r="BE25" s="11"/>
      <c r="BF25" s="10"/>
      <c r="BG25" s="11"/>
      <c r="BH25" s="10"/>
      <c r="BI25" s="7"/>
      <c r="BJ25" s="7">
        <f t="shared" si="11"/>
        <v>0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7"/>
      <c r="BY25" s="7">
        <f t="shared" si="12"/>
        <v>0</v>
      </c>
      <c r="BZ25" s="11"/>
      <c r="CA25" s="10"/>
      <c r="CB25" s="11"/>
      <c r="CC25" s="10"/>
      <c r="CD25" s="11"/>
      <c r="CE25" s="10"/>
      <c r="CF25" s="7"/>
      <c r="CG25" s="11"/>
      <c r="CH25" s="10"/>
      <c r="CI25" s="11"/>
      <c r="CJ25" s="10"/>
      <c r="CK25" s="11"/>
      <c r="CL25" s="10"/>
      <c r="CM25" s="7"/>
      <c r="CN25" s="7">
        <f t="shared" si="13"/>
        <v>0</v>
      </c>
      <c r="CO25" s="11">
        <f>$B$25*8</f>
        <v>8</v>
      </c>
      <c r="CP25" s="10" t="s">
        <v>59</v>
      </c>
      <c r="CQ25" s="11">
        <f>$B$25*7</f>
        <v>7</v>
      </c>
      <c r="CR25" s="10" t="s">
        <v>59</v>
      </c>
      <c r="CS25" s="11"/>
      <c r="CT25" s="10"/>
      <c r="CU25" s="7">
        <f>$B$25*2</f>
        <v>2</v>
      </c>
      <c r="CV25" s="11"/>
      <c r="CW25" s="10"/>
      <c r="CX25" s="11"/>
      <c r="CY25" s="10"/>
      <c r="CZ25" s="11"/>
      <c r="DA25" s="10"/>
      <c r="DB25" s="7"/>
      <c r="DC25" s="7">
        <f t="shared" si="14"/>
        <v>2</v>
      </c>
      <c r="DD25" s="11"/>
      <c r="DE25" s="10"/>
      <c r="DF25" s="11"/>
      <c r="DG25" s="10"/>
      <c r="DH25" s="11"/>
      <c r="DI25" s="10"/>
      <c r="DJ25" s="7"/>
      <c r="DK25" s="11"/>
      <c r="DL25" s="10"/>
      <c r="DM25" s="11"/>
      <c r="DN25" s="10"/>
      <c r="DO25" s="11"/>
      <c r="DP25" s="10"/>
      <c r="DQ25" s="7"/>
      <c r="DR25" s="7">
        <f t="shared" si="15"/>
        <v>0</v>
      </c>
      <c r="DS25" s="11"/>
      <c r="DT25" s="10"/>
      <c r="DU25" s="11"/>
      <c r="DV25" s="10"/>
      <c r="DW25" s="11"/>
      <c r="DX25" s="10"/>
      <c r="DY25" s="7"/>
      <c r="DZ25" s="11"/>
      <c r="EA25" s="10"/>
      <c r="EB25" s="11"/>
      <c r="EC25" s="10"/>
      <c r="ED25" s="11"/>
      <c r="EE25" s="10"/>
      <c r="EF25" s="7"/>
      <c r="EG25" s="7">
        <f t="shared" si="16"/>
        <v>0</v>
      </c>
    </row>
    <row r="26" spans="1:137" x14ac:dyDescent="0.25">
      <c r="A26" s="6"/>
      <c r="B26" s="6"/>
      <c r="C26" s="6"/>
      <c r="D26" s="6" t="s">
        <v>73</v>
      </c>
      <c r="E26" s="3" t="s">
        <v>74</v>
      </c>
      <c r="F26" s="6">
        <f>COUNTIF(R26:EE26,"e")</f>
        <v>0</v>
      </c>
      <c r="G26" s="6">
        <f>COUNTIF(R26:EE26,"z")</f>
        <v>2</v>
      </c>
      <c r="H26" s="6">
        <f t="shared" si="0"/>
        <v>16</v>
      </c>
      <c r="I26" s="6">
        <f t="shared" si="1"/>
        <v>0</v>
      </c>
      <c r="J26" s="6">
        <f t="shared" si="2"/>
        <v>0</v>
      </c>
      <c r="K26" s="6">
        <f t="shared" si="3"/>
        <v>16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7">
        <f t="shared" si="7"/>
        <v>3</v>
      </c>
      <c r="P26" s="7">
        <f t="shared" si="8"/>
        <v>0</v>
      </c>
      <c r="Q26" s="7">
        <v>1.03</v>
      </c>
      <c r="R26" s="11"/>
      <c r="S26" s="10"/>
      <c r="T26" s="11"/>
      <c r="U26" s="10"/>
      <c r="V26" s="11"/>
      <c r="W26" s="10"/>
      <c r="X26" s="7"/>
      <c r="Y26" s="11"/>
      <c r="Z26" s="10"/>
      <c r="AA26" s="11"/>
      <c r="AB26" s="10"/>
      <c r="AC26" s="11"/>
      <c r="AD26" s="10"/>
      <c r="AE26" s="7"/>
      <c r="AF26" s="7">
        <f t="shared" si="9"/>
        <v>0</v>
      </c>
      <c r="AG26" s="11"/>
      <c r="AH26" s="10"/>
      <c r="AI26" s="11"/>
      <c r="AJ26" s="10"/>
      <c r="AK26" s="11"/>
      <c r="AL26" s="10"/>
      <c r="AM26" s="7"/>
      <c r="AN26" s="11"/>
      <c r="AO26" s="10"/>
      <c r="AP26" s="11"/>
      <c r="AQ26" s="10"/>
      <c r="AR26" s="11"/>
      <c r="AS26" s="10"/>
      <c r="AT26" s="7"/>
      <c r="AU26" s="7">
        <f t="shared" si="10"/>
        <v>0</v>
      </c>
      <c r="AV26" s="11"/>
      <c r="AW26" s="10"/>
      <c r="AX26" s="11"/>
      <c r="AY26" s="10"/>
      <c r="AZ26" s="11"/>
      <c r="BA26" s="10"/>
      <c r="BB26" s="7"/>
      <c r="BC26" s="11"/>
      <c r="BD26" s="10"/>
      <c r="BE26" s="11"/>
      <c r="BF26" s="10"/>
      <c r="BG26" s="11"/>
      <c r="BH26" s="10"/>
      <c r="BI26" s="7"/>
      <c r="BJ26" s="7">
        <f t="shared" si="11"/>
        <v>0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7"/>
      <c r="BY26" s="7">
        <f t="shared" si="12"/>
        <v>0</v>
      </c>
      <c r="BZ26" s="11"/>
      <c r="CA26" s="10"/>
      <c r="CB26" s="11"/>
      <c r="CC26" s="10"/>
      <c r="CD26" s="11"/>
      <c r="CE26" s="10"/>
      <c r="CF26" s="7"/>
      <c r="CG26" s="11"/>
      <c r="CH26" s="10"/>
      <c r="CI26" s="11"/>
      <c r="CJ26" s="10"/>
      <c r="CK26" s="11"/>
      <c r="CL26" s="10"/>
      <c r="CM26" s="7"/>
      <c r="CN26" s="7">
        <f t="shared" si="13"/>
        <v>0</v>
      </c>
      <c r="CO26" s="11"/>
      <c r="CP26" s="10"/>
      <c r="CQ26" s="11"/>
      <c r="CR26" s="10"/>
      <c r="CS26" s="11">
        <v>8</v>
      </c>
      <c r="CT26" s="10" t="s">
        <v>59</v>
      </c>
      <c r="CU26" s="7">
        <v>1</v>
      </c>
      <c r="CV26" s="11"/>
      <c r="CW26" s="10"/>
      <c r="CX26" s="11"/>
      <c r="CY26" s="10"/>
      <c r="CZ26" s="11"/>
      <c r="DA26" s="10"/>
      <c r="DB26" s="7"/>
      <c r="DC26" s="7">
        <f t="shared" si="14"/>
        <v>1</v>
      </c>
      <c r="DD26" s="11"/>
      <c r="DE26" s="10"/>
      <c r="DF26" s="11"/>
      <c r="DG26" s="10"/>
      <c r="DH26" s="11">
        <v>8</v>
      </c>
      <c r="DI26" s="10" t="s">
        <v>59</v>
      </c>
      <c r="DJ26" s="7">
        <v>2</v>
      </c>
      <c r="DK26" s="11"/>
      <c r="DL26" s="10"/>
      <c r="DM26" s="11"/>
      <c r="DN26" s="10"/>
      <c r="DO26" s="11"/>
      <c r="DP26" s="10"/>
      <c r="DQ26" s="7"/>
      <c r="DR26" s="7">
        <f t="shared" si="15"/>
        <v>2</v>
      </c>
      <c r="DS26" s="11"/>
      <c r="DT26" s="10"/>
      <c r="DU26" s="11"/>
      <c r="DV26" s="10"/>
      <c r="DW26" s="11"/>
      <c r="DX26" s="10"/>
      <c r="DY26" s="7"/>
      <c r="DZ26" s="11"/>
      <c r="EA26" s="10"/>
      <c r="EB26" s="11"/>
      <c r="EC26" s="10"/>
      <c r="ED26" s="11"/>
      <c r="EE26" s="10"/>
      <c r="EF26" s="7"/>
      <c r="EG26" s="7">
        <f t="shared" si="16"/>
        <v>0</v>
      </c>
    </row>
    <row r="27" spans="1:137" ht="15.9" customHeight="1" x14ac:dyDescent="0.25">
      <c r="A27" s="6"/>
      <c r="B27" s="6"/>
      <c r="C27" s="6"/>
      <c r="D27" s="6"/>
      <c r="E27" s="6" t="s">
        <v>75</v>
      </c>
      <c r="F27" s="6">
        <f t="shared" ref="F27:AK27" si="17">SUM(F17:F26)</f>
        <v>0</v>
      </c>
      <c r="G27" s="6">
        <f t="shared" si="17"/>
        <v>14</v>
      </c>
      <c r="H27" s="6">
        <f t="shared" si="17"/>
        <v>200</v>
      </c>
      <c r="I27" s="6">
        <f t="shared" si="17"/>
        <v>77</v>
      </c>
      <c r="J27" s="6">
        <f t="shared" si="17"/>
        <v>7</v>
      </c>
      <c r="K27" s="6">
        <f t="shared" si="17"/>
        <v>16</v>
      </c>
      <c r="L27" s="6">
        <f t="shared" si="17"/>
        <v>100</v>
      </c>
      <c r="M27" s="6">
        <f t="shared" si="17"/>
        <v>0</v>
      </c>
      <c r="N27" s="6">
        <f t="shared" si="17"/>
        <v>0</v>
      </c>
      <c r="O27" s="7">
        <f t="shared" si="17"/>
        <v>18</v>
      </c>
      <c r="P27" s="7">
        <f t="shared" si="17"/>
        <v>7</v>
      </c>
      <c r="Q27" s="7">
        <f t="shared" si="17"/>
        <v>8.629999999999999</v>
      </c>
      <c r="R27" s="11">
        <f t="shared" si="17"/>
        <v>47</v>
      </c>
      <c r="S27" s="10">
        <f t="shared" si="17"/>
        <v>0</v>
      </c>
      <c r="T27" s="11">
        <f t="shared" si="17"/>
        <v>0</v>
      </c>
      <c r="U27" s="10">
        <f t="shared" si="17"/>
        <v>0</v>
      </c>
      <c r="V27" s="11">
        <f t="shared" si="17"/>
        <v>0</v>
      </c>
      <c r="W27" s="10">
        <f t="shared" si="17"/>
        <v>0</v>
      </c>
      <c r="X27" s="7">
        <f t="shared" si="17"/>
        <v>5</v>
      </c>
      <c r="Y27" s="11">
        <f t="shared" si="17"/>
        <v>0</v>
      </c>
      <c r="Z27" s="10">
        <f t="shared" si="17"/>
        <v>0</v>
      </c>
      <c r="AA27" s="11">
        <f t="shared" si="17"/>
        <v>0</v>
      </c>
      <c r="AB27" s="10">
        <f t="shared" si="17"/>
        <v>0</v>
      </c>
      <c r="AC27" s="11">
        <f t="shared" si="17"/>
        <v>0</v>
      </c>
      <c r="AD27" s="10">
        <f t="shared" si="17"/>
        <v>0</v>
      </c>
      <c r="AE27" s="7">
        <f t="shared" si="17"/>
        <v>0</v>
      </c>
      <c r="AF27" s="7">
        <f t="shared" si="17"/>
        <v>5</v>
      </c>
      <c r="AG27" s="11">
        <f t="shared" si="17"/>
        <v>10</v>
      </c>
      <c r="AH27" s="10">
        <f t="shared" si="17"/>
        <v>0</v>
      </c>
      <c r="AI27" s="11">
        <f t="shared" si="17"/>
        <v>0</v>
      </c>
      <c r="AJ27" s="10">
        <f t="shared" si="17"/>
        <v>0</v>
      </c>
      <c r="AK27" s="11">
        <f t="shared" si="17"/>
        <v>0</v>
      </c>
      <c r="AL27" s="10">
        <f t="shared" ref="AL27:BQ27" si="18">SUM(AL17:AL26)</f>
        <v>0</v>
      </c>
      <c r="AM27" s="7">
        <f t="shared" si="18"/>
        <v>0</v>
      </c>
      <c r="AN27" s="11">
        <f t="shared" si="18"/>
        <v>0</v>
      </c>
      <c r="AO27" s="10">
        <f t="shared" si="18"/>
        <v>0</v>
      </c>
      <c r="AP27" s="11">
        <f t="shared" si="18"/>
        <v>0</v>
      </c>
      <c r="AQ27" s="10">
        <f t="shared" si="18"/>
        <v>0</v>
      </c>
      <c r="AR27" s="11">
        <f t="shared" si="18"/>
        <v>0</v>
      </c>
      <c r="AS27" s="10">
        <f t="shared" si="18"/>
        <v>0</v>
      </c>
      <c r="AT27" s="7">
        <f t="shared" si="18"/>
        <v>0</v>
      </c>
      <c r="AU27" s="7">
        <f t="shared" si="18"/>
        <v>0</v>
      </c>
      <c r="AV27" s="11">
        <f t="shared" si="18"/>
        <v>12</v>
      </c>
      <c r="AW27" s="10">
        <f t="shared" si="18"/>
        <v>0</v>
      </c>
      <c r="AX27" s="11">
        <f t="shared" si="18"/>
        <v>0</v>
      </c>
      <c r="AY27" s="10">
        <f t="shared" si="18"/>
        <v>0</v>
      </c>
      <c r="AZ27" s="11">
        <f t="shared" si="18"/>
        <v>0</v>
      </c>
      <c r="BA27" s="10">
        <f t="shared" si="18"/>
        <v>0</v>
      </c>
      <c r="BB27" s="7">
        <f t="shared" si="18"/>
        <v>1</v>
      </c>
      <c r="BC27" s="11">
        <f t="shared" si="18"/>
        <v>30</v>
      </c>
      <c r="BD27" s="10">
        <f t="shared" si="18"/>
        <v>0</v>
      </c>
      <c r="BE27" s="11">
        <f t="shared" si="18"/>
        <v>0</v>
      </c>
      <c r="BF27" s="10">
        <f t="shared" si="18"/>
        <v>0</v>
      </c>
      <c r="BG27" s="11">
        <f t="shared" si="18"/>
        <v>0</v>
      </c>
      <c r="BH27" s="10">
        <f t="shared" si="18"/>
        <v>0</v>
      </c>
      <c r="BI27" s="7">
        <f t="shared" si="18"/>
        <v>2</v>
      </c>
      <c r="BJ27" s="7">
        <f t="shared" si="18"/>
        <v>3</v>
      </c>
      <c r="BK27" s="11">
        <f t="shared" si="18"/>
        <v>0</v>
      </c>
      <c r="BL27" s="10">
        <f t="shared" si="18"/>
        <v>0</v>
      </c>
      <c r="BM27" s="11">
        <f t="shared" si="18"/>
        <v>0</v>
      </c>
      <c r="BN27" s="10">
        <f t="shared" si="18"/>
        <v>0</v>
      </c>
      <c r="BO27" s="11">
        <f t="shared" si="18"/>
        <v>0</v>
      </c>
      <c r="BP27" s="10">
        <f t="shared" si="18"/>
        <v>0</v>
      </c>
      <c r="BQ27" s="7">
        <f t="shared" si="18"/>
        <v>0</v>
      </c>
      <c r="BR27" s="11">
        <f t="shared" ref="BR27:CW27" si="19">SUM(BR17:BR26)</f>
        <v>30</v>
      </c>
      <c r="BS27" s="10">
        <f t="shared" si="19"/>
        <v>0</v>
      </c>
      <c r="BT27" s="11">
        <f t="shared" si="19"/>
        <v>0</v>
      </c>
      <c r="BU27" s="10">
        <f t="shared" si="19"/>
        <v>0</v>
      </c>
      <c r="BV27" s="11">
        <f t="shared" si="19"/>
        <v>0</v>
      </c>
      <c r="BW27" s="10">
        <f t="shared" si="19"/>
        <v>0</v>
      </c>
      <c r="BX27" s="7">
        <f t="shared" si="19"/>
        <v>2</v>
      </c>
      <c r="BY27" s="7">
        <f t="shared" si="19"/>
        <v>2</v>
      </c>
      <c r="BZ27" s="11">
        <f t="shared" si="19"/>
        <v>0</v>
      </c>
      <c r="CA27" s="10">
        <f t="shared" si="19"/>
        <v>0</v>
      </c>
      <c r="CB27" s="11">
        <f t="shared" si="19"/>
        <v>0</v>
      </c>
      <c r="CC27" s="10">
        <f t="shared" si="19"/>
        <v>0</v>
      </c>
      <c r="CD27" s="11">
        <f t="shared" si="19"/>
        <v>0</v>
      </c>
      <c r="CE27" s="10">
        <f t="shared" si="19"/>
        <v>0</v>
      </c>
      <c r="CF27" s="7">
        <f t="shared" si="19"/>
        <v>0</v>
      </c>
      <c r="CG27" s="11">
        <f t="shared" si="19"/>
        <v>40</v>
      </c>
      <c r="CH27" s="10">
        <f t="shared" si="19"/>
        <v>0</v>
      </c>
      <c r="CI27" s="11">
        <f t="shared" si="19"/>
        <v>0</v>
      </c>
      <c r="CJ27" s="10">
        <f t="shared" si="19"/>
        <v>0</v>
      </c>
      <c r="CK27" s="11">
        <f t="shared" si="19"/>
        <v>0</v>
      </c>
      <c r="CL27" s="10">
        <f t="shared" si="19"/>
        <v>0</v>
      </c>
      <c r="CM27" s="7">
        <f t="shared" si="19"/>
        <v>3</v>
      </c>
      <c r="CN27" s="7">
        <f t="shared" si="19"/>
        <v>3</v>
      </c>
      <c r="CO27" s="11">
        <f t="shared" si="19"/>
        <v>8</v>
      </c>
      <c r="CP27" s="10">
        <f t="shared" si="19"/>
        <v>0</v>
      </c>
      <c r="CQ27" s="11">
        <f t="shared" si="19"/>
        <v>7</v>
      </c>
      <c r="CR27" s="10">
        <f t="shared" si="19"/>
        <v>0</v>
      </c>
      <c r="CS27" s="11">
        <f t="shared" si="19"/>
        <v>8</v>
      </c>
      <c r="CT27" s="10">
        <f t="shared" si="19"/>
        <v>0</v>
      </c>
      <c r="CU27" s="7">
        <f t="shared" si="19"/>
        <v>3</v>
      </c>
      <c r="CV27" s="11">
        <f t="shared" si="19"/>
        <v>0</v>
      </c>
      <c r="CW27" s="10">
        <f t="shared" si="19"/>
        <v>0</v>
      </c>
      <c r="CX27" s="11">
        <f t="shared" ref="CX27:EC27" si="20">SUM(CX17:CX26)</f>
        <v>0</v>
      </c>
      <c r="CY27" s="10">
        <f t="shared" si="20"/>
        <v>0</v>
      </c>
      <c r="CZ27" s="11">
        <f t="shared" si="20"/>
        <v>0</v>
      </c>
      <c r="DA27" s="10">
        <f t="shared" si="20"/>
        <v>0</v>
      </c>
      <c r="DB27" s="7">
        <f t="shared" si="20"/>
        <v>0</v>
      </c>
      <c r="DC27" s="7">
        <f t="shared" si="20"/>
        <v>3</v>
      </c>
      <c r="DD27" s="11">
        <f t="shared" si="20"/>
        <v>0</v>
      </c>
      <c r="DE27" s="10">
        <f t="shared" si="20"/>
        <v>0</v>
      </c>
      <c r="DF27" s="11">
        <f t="shared" si="20"/>
        <v>0</v>
      </c>
      <c r="DG27" s="10">
        <f t="shared" si="20"/>
        <v>0</v>
      </c>
      <c r="DH27" s="11">
        <f t="shared" si="20"/>
        <v>8</v>
      </c>
      <c r="DI27" s="10">
        <f t="shared" si="20"/>
        <v>0</v>
      </c>
      <c r="DJ27" s="7">
        <f t="shared" si="20"/>
        <v>2</v>
      </c>
      <c r="DK27" s="11">
        <f t="shared" si="20"/>
        <v>0</v>
      </c>
      <c r="DL27" s="10">
        <f t="shared" si="20"/>
        <v>0</v>
      </c>
      <c r="DM27" s="11">
        <f t="shared" si="20"/>
        <v>0</v>
      </c>
      <c r="DN27" s="10">
        <f t="shared" si="20"/>
        <v>0</v>
      </c>
      <c r="DO27" s="11">
        <f t="shared" si="20"/>
        <v>0</v>
      </c>
      <c r="DP27" s="10">
        <f t="shared" si="20"/>
        <v>0</v>
      </c>
      <c r="DQ27" s="7">
        <f t="shared" si="20"/>
        <v>0</v>
      </c>
      <c r="DR27" s="7">
        <f t="shared" si="20"/>
        <v>2</v>
      </c>
      <c r="DS27" s="11">
        <f t="shared" si="20"/>
        <v>0</v>
      </c>
      <c r="DT27" s="10">
        <f t="shared" si="20"/>
        <v>0</v>
      </c>
      <c r="DU27" s="11">
        <f t="shared" si="20"/>
        <v>0</v>
      </c>
      <c r="DV27" s="10">
        <f t="shared" si="20"/>
        <v>0</v>
      </c>
      <c r="DW27" s="11">
        <f t="shared" si="20"/>
        <v>0</v>
      </c>
      <c r="DX27" s="10">
        <f t="shared" si="20"/>
        <v>0</v>
      </c>
      <c r="DY27" s="7">
        <f t="shared" si="20"/>
        <v>0</v>
      </c>
      <c r="DZ27" s="11">
        <f t="shared" si="20"/>
        <v>0</v>
      </c>
      <c r="EA27" s="10">
        <f t="shared" si="20"/>
        <v>0</v>
      </c>
      <c r="EB27" s="11">
        <f t="shared" si="20"/>
        <v>0</v>
      </c>
      <c r="EC27" s="10">
        <f t="shared" si="20"/>
        <v>0</v>
      </c>
      <c r="ED27" s="11">
        <f>SUM(ED17:ED26)</f>
        <v>0</v>
      </c>
      <c r="EE27" s="10">
        <f>SUM(EE17:EE26)</f>
        <v>0</v>
      </c>
      <c r="EF27" s="7">
        <f>SUM(EF17:EF26)</f>
        <v>0</v>
      </c>
      <c r="EG27" s="7">
        <f>SUM(EG17:EG26)</f>
        <v>0</v>
      </c>
    </row>
    <row r="28" spans="1:137" ht="20.100000000000001" customHeight="1" x14ac:dyDescent="0.25">
      <c r="A28" s="12" t="s">
        <v>76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2"/>
      <c r="EG28" s="13"/>
    </row>
    <row r="29" spans="1:137" x14ac:dyDescent="0.25">
      <c r="A29" s="6"/>
      <c r="B29" s="6"/>
      <c r="C29" s="6"/>
      <c r="D29" s="6" t="s">
        <v>77</v>
      </c>
      <c r="E29" s="3" t="s">
        <v>78</v>
      </c>
      <c r="F29" s="6">
        <f t="shared" ref="F29:F39" si="21">COUNTIF(R29:EE29,"e")</f>
        <v>0</v>
      </c>
      <c r="G29" s="6">
        <f t="shared" ref="G29:G39" si="22">COUNTIF(R29:EE29,"z")</f>
        <v>2</v>
      </c>
      <c r="H29" s="6">
        <f t="shared" ref="H29:H42" si="23">SUM(I29:N29)</f>
        <v>20</v>
      </c>
      <c r="I29" s="6">
        <f t="shared" ref="I29:I42" si="24">R29+AG29+AV29+BK29+BZ29+CO29+DD29+DS29</f>
        <v>5</v>
      </c>
      <c r="J29" s="6">
        <f t="shared" ref="J29:J42" si="25">T29+AI29+AX29+BM29+CB29+CQ29+DF29+DU29</f>
        <v>0</v>
      </c>
      <c r="K29" s="6">
        <f t="shared" ref="K29:K42" si="26">V29+AK29+AZ29+BO29+CD29+CS29+DH29+DW29</f>
        <v>0</v>
      </c>
      <c r="L29" s="6">
        <f t="shared" ref="L29:L42" si="27">Y29+AN29+BC29+BR29+CG29+CV29+DK29+DZ29</f>
        <v>15</v>
      </c>
      <c r="M29" s="6">
        <f t="shared" ref="M29:M42" si="28">AA29+AP29+BE29+BT29+CI29+CX29+DM29+EB29</f>
        <v>0</v>
      </c>
      <c r="N29" s="6">
        <f t="shared" ref="N29:N42" si="29">AC29+AR29+BG29+BV29+CK29+CZ29+DO29+ED29</f>
        <v>0</v>
      </c>
      <c r="O29" s="7">
        <f t="shared" ref="O29:O42" si="30">AF29+AU29+BJ29+BY29+CN29+DC29+DR29+EG29</f>
        <v>4</v>
      </c>
      <c r="P29" s="7">
        <f t="shared" ref="P29:P42" si="31">AE29+AT29+BI29+BX29+CM29+DB29+DQ29+EF29</f>
        <v>3</v>
      </c>
      <c r="Q29" s="7">
        <v>1.37</v>
      </c>
      <c r="R29" s="11">
        <v>5</v>
      </c>
      <c r="S29" s="10" t="s">
        <v>59</v>
      </c>
      <c r="T29" s="11"/>
      <c r="U29" s="10"/>
      <c r="V29" s="11"/>
      <c r="W29" s="10"/>
      <c r="X29" s="7">
        <v>1</v>
      </c>
      <c r="Y29" s="11">
        <v>15</v>
      </c>
      <c r="Z29" s="10" t="s">
        <v>59</v>
      </c>
      <c r="AA29" s="11"/>
      <c r="AB29" s="10"/>
      <c r="AC29" s="11"/>
      <c r="AD29" s="10"/>
      <c r="AE29" s="7">
        <v>3</v>
      </c>
      <c r="AF29" s="7">
        <f t="shared" ref="AF29:AF42" si="32">X29+AE29</f>
        <v>4</v>
      </c>
      <c r="AG29" s="11"/>
      <c r="AH29" s="10"/>
      <c r="AI29" s="11"/>
      <c r="AJ29" s="10"/>
      <c r="AK29" s="11"/>
      <c r="AL29" s="10"/>
      <c r="AM29" s="7"/>
      <c r="AN29" s="11"/>
      <c r="AO29" s="10"/>
      <c r="AP29" s="11"/>
      <c r="AQ29" s="10"/>
      <c r="AR29" s="11"/>
      <c r="AS29" s="10"/>
      <c r="AT29" s="7"/>
      <c r="AU29" s="7">
        <f t="shared" ref="AU29:AU42" si="33">AM29+AT29</f>
        <v>0</v>
      </c>
      <c r="AV29" s="11"/>
      <c r="AW29" s="10"/>
      <c r="AX29" s="11"/>
      <c r="AY29" s="10"/>
      <c r="AZ29" s="11"/>
      <c r="BA29" s="10"/>
      <c r="BB29" s="7"/>
      <c r="BC29" s="11"/>
      <c r="BD29" s="10"/>
      <c r="BE29" s="11"/>
      <c r="BF29" s="10"/>
      <c r="BG29" s="11"/>
      <c r="BH29" s="10"/>
      <c r="BI29" s="7"/>
      <c r="BJ29" s="7">
        <f t="shared" ref="BJ29:BJ42" si="34">BB29+BI29</f>
        <v>0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7"/>
      <c r="BY29" s="7">
        <f t="shared" ref="BY29:BY42" si="35">BQ29+BX29</f>
        <v>0</v>
      </c>
      <c r="BZ29" s="11"/>
      <c r="CA29" s="10"/>
      <c r="CB29" s="11"/>
      <c r="CC29" s="10"/>
      <c r="CD29" s="11"/>
      <c r="CE29" s="10"/>
      <c r="CF29" s="7"/>
      <c r="CG29" s="11"/>
      <c r="CH29" s="10"/>
      <c r="CI29" s="11"/>
      <c r="CJ29" s="10"/>
      <c r="CK29" s="11"/>
      <c r="CL29" s="10"/>
      <c r="CM29" s="7"/>
      <c r="CN29" s="7">
        <f t="shared" ref="CN29:CN42" si="36">CF29+CM29</f>
        <v>0</v>
      </c>
      <c r="CO29" s="11"/>
      <c r="CP29" s="10"/>
      <c r="CQ29" s="11"/>
      <c r="CR29" s="10"/>
      <c r="CS29" s="11"/>
      <c r="CT29" s="10"/>
      <c r="CU29" s="7"/>
      <c r="CV29" s="11"/>
      <c r="CW29" s="10"/>
      <c r="CX29" s="11"/>
      <c r="CY29" s="10"/>
      <c r="CZ29" s="11"/>
      <c r="DA29" s="10"/>
      <c r="DB29" s="7"/>
      <c r="DC29" s="7">
        <f t="shared" ref="DC29:DC42" si="37">CU29+DB29</f>
        <v>0</v>
      </c>
      <c r="DD29" s="11"/>
      <c r="DE29" s="10"/>
      <c r="DF29" s="11"/>
      <c r="DG29" s="10"/>
      <c r="DH29" s="11"/>
      <c r="DI29" s="10"/>
      <c r="DJ29" s="7"/>
      <c r="DK29" s="11"/>
      <c r="DL29" s="10"/>
      <c r="DM29" s="11"/>
      <c r="DN29" s="10"/>
      <c r="DO29" s="11"/>
      <c r="DP29" s="10"/>
      <c r="DQ29" s="7"/>
      <c r="DR29" s="7">
        <f t="shared" ref="DR29:DR42" si="38">DJ29+DQ29</f>
        <v>0</v>
      </c>
      <c r="DS29" s="11"/>
      <c r="DT29" s="10"/>
      <c r="DU29" s="11"/>
      <c r="DV29" s="10"/>
      <c r="DW29" s="11"/>
      <c r="DX29" s="10"/>
      <c r="DY29" s="7"/>
      <c r="DZ29" s="11"/>
      <c r="EA29" s="10"/>
      <c r="EB29" s="11"/>
      <c r="EC29" s="10"/>
      <c r="ED29" s="11"/>
      <c r="EE29" s="10"/>
      <c r="EF29" s="7"/>
      <c r="EG29" s="7">
        <f t="shared" ref="EG29:EG42" si="39">DY29+EF29</f>
        <v>0</v>
      </c>
    </row>
    <row r="30" spans="1:137" x14ac:dyDescent="0.25">
      <c r="A30" s="6"/>
      <c r="B30" s="6"/>
      <c r="C30" s="6"/>
      <c r="D30" s="6" t="s">
        <v>79</v>
      </c>
      <c r="E30" s="3" t="s">
        <v>80</v>
      </c>
      <c r="F30" s="6">
        <f t="shared" si="21"/>
        <v>0</v>
      </c>
      <c r="G30" s="6">
        <f t="shared" si="22"/>
        <v>2</v>
      </c>
      <c r="H30" s="6">
        <f t="shared" si="23"/>
        <v>15</v>
      </c>
      <c r="I30" s="6">
        <f t="shared" si="24"/>
        <v>7</v>
      </c>
      <c r="J30" s="6">
        <f t="shared" si="25"/>
        <v>8</v>
      </c>
      <c r="K30" s="6">
        <f t="shared" si="26"/>
        <v>0</v>
      </c>
      <c r="L30" s="6">
        <f t="shared" si="27"/>
        <v>0</v>
      </c>
      <c r="M30" s="6">
        <f t="shared" si="28"/>
        <v>0</v>
      </c>
      <c r="N30" s="6">
        <f t="shared" si="29"/>
        <v>0</v>
      </c>
      <c r="O30" s="7">
        <f t="shared" si="30"/>
        <v>3</v>
      </c>
      <c r="P30" s="7">
        <f t="shared" si="31"/>
        <v>0</v>
      </c>
      <c r="Q30" s="7">
        <v>0.93</v>
      </c>
      <c r="R30" s="11">
        <v>7</v>
      </c>
      <c r="S30" s="10" t="s">
        <v>59</v>
      </c>
      <c r="T30" s="11">
        <v>8</v>
      </c>
      <c r="U30" s="10" t="s">
        <v>59</v>
      </c>
      <c r="V30" s="11"/>
      <c r="W30" s="10"/>
      <c r="X30" s="7">
        <v>3</v>
      </c>
      <c r="Y30" s="11"/>
      <c r="Z30" s="10"/>
      <c r="AA30" s="11"/>
      <c r="AB30" s="10"/>
      <c r="AC30" s="11"/>
      <c r="AD30" s="10"/>
      <c r="AE30" s="7"/>
      <c r="AF30" s="7">
        <f t="shared" si="32"/>
        <v>3</v>
      </c>
      <c r="AG30" s="11"/>
      <c r="AH30" s="10"/>
      <c r="AI30" s="11"/>
      <c r="AJ30" s="10"/>
      <c r="AK30" s="11"/>
      <c r="AL30" s="10"/>
      <c r="AM30" s="7"/>
      <c r="AN30" s="11"/>
      <c r="AO30" s="10"/>
      <c r="AP30" s="11"/>
      <c r="AQ30" s="10"/>
      <c r="AR30" s="11"/>
      <c r="AS30" s="10"/>
      <c r="AT30" s="7"/>
      <c r="AU30" s="7">
        <f t="shared" si="33"/>
        <v>0</v>
      </c>
      <c r="AV30" s="11"/>
      <c r="AW30" s="10"/>
      <c r="AX30" s="11"/>
      <c r="AY30" s="10"/>
      <c r="AZ30" s="11"/>
      <c r="BA30" s="10"/>
      <c r="BB30" s="7"/>
      <c r="BC30" s="11"/>
      <c r="BD30" s="10"/>
      <c r="BE30" s="11"/>
      <c r="BF30" s="10"/>
      <c r="BG30" s="11"/>
      <c r="BH30" s="10"/>
      <c r="BI30" s="7"/>
      <c r="BJ30" s="7">
        <f t="shared" si="34"/>
        <v>0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7"/>
      <c r="BY30" s="7">
        <f t="shared" si="35"/>
        <v>0</v>
      </c>
      <c r="BZ30" s="11"/>
      <c r="CA30" s="10"/>
      <c r="CB30" s="11"/>
      <c r="CC30" s="10"/>
      <c r="CD30" s="11"/>
      <c r="CE30" s="10"/>
      <c r="CF30" s="7"/>
      <c r="CG30" s="11"/>
      <c r="CH30" s="10"/>
      <c r="CI30" s="11"/>
      <c r="CJ30" s="10"/>
      <c r="CK30" s="11"/>
      <c r="CL30" s="10"/>
      <c r="CM30" s="7"/>
      <c r="CN30" s="7">
        <f t="shared" si="36"/>
        <v>0</v>
      </c>
      <c r="CO30" s="11"/>
      <c r="CP30" s="10"/>
      <c r="CQ30" s="11"/>
      <c r="CR30" s="10"/>
      <c r="CS30" s="11"/>
      <c r="CT30" s="10"/>
      <c r="CU30" s="7"/>
      <c r="CV30" s="11"/>
      <c r="CW30" s="10"/>
      <c r="CX30" s="11"/>
      <c r="CY30" s="10"/>
      <c r="CZ30" s="11"/>
      <c r="DA30" s="10"/>
      <c r="DB30" s="7"/>
      <c r="DC30" s="7">
        <f t="shared" si="37"/>
        <v>0</v>
      </c>
      <c r="DD30" s="11"/>
      <c r="DE30" s="10"/>
      <c r="DF30" s="11"/>
      <c r="DG30" s="10"/>
      <c r="DH30" s="11"/>
      <c r="DI30" s="10"/>
      <c r="DJ30" s="7"/>
      <c r="DK30" s="11"/>
      <c r="DL30" s="10"/>
      <c r="DM30" s="11"/>
      <c r="DN30" s="10"/>
      <c r="DO30" s="11"/>
      <c r="DP30" s="10"/>
      <c r="DQ30" s="7"/>
      <c r="DR30" s="7">
        <f t="shared" si="38"/>
        <v>0</v>
      </c>
      <c r="DS30" s="11"/>
      <c r="DT30" s="10"/>
      <c r="DU30" s="11"/>
      <c r="DV30" s="10"/>
      <c r="DW30" s="11"/>
      <c r="DX30" s="10"/>
      <c r="DY30" s="7"/>
      <c r="DZ30" s="11"/>
      <c r="EA30" s="10"/>
      <c r="EB30" s="11"/>
      <c r="EC30" s="10"/>
      <c r="ED30" s="11"/>
      <c r="EE30" s="10"/>
      <c r="EF30" s="7"/>
      <c r="EG30" s="7">
        <f t="shared" si="39"/>
        <v>0</v>
      </c>
    </row>
    <row r="31" spans="1:137" x14ac:dyDescent="0.25">
      <c r="A31" s="6"/>
      <c r="B31" s="6"/>
      <c r="C31" s="6"/>
      <c r="D31" s="6" t="s">
        <v>81</v>
      </c>
      <c r="E31" s="3" t="s">
        <v>82</v>
      </c>
      <c r="F31" s="6">
        <f t="shared" si="21"/>
        <v>0</v>
      </c>
      <c r="G31" s="6">
        <f t="shared" si="22"/>
        <v>2</v>
      </c>
      <c r="H31" s="6">
        <f t="shared" si="23"/>
        <v>37</v>
      </c>
      <c r="I31" s="6">
        <f t="shared" si="24"/>
        <v>12</v>
      </c>
      <c r="J31" s="6">
        <f t="shared" si="25"/>
        <v>0</v>
      </c>
      <c r="K31" s="6">
        <f t="shared" si="26"/>
        <v>0</v>
      </c>
      <c r="L31" s="6">
        <f t="shared" si="27"/>
        <v>25</v>
      </c>
      <c r="M31" s="6">
        <f t="shared" si="28"/>
        <v>0</v>
      </c>
      <c r="N31" s="6">
        <f t="shared" si="29"/>
        <v>0</v>
      </c>
      <c r="O31" s="7">
        <f t="shared" si="30"/>
        <v>6</v>
      </c>
      <c r="P31" s="7">
        <f t="shared" si="31"/>
        <v>4</v>
      </c>
      <c r="Q31" s="7">
        <v>1.97</v>
      </c>
      <c r="R31" s="11"/>
      <c r="S31" s="10"/>
      <c r="T31" s="11"/>
      <c r="U31" s="10"/>
      <c r="V31" s="11"/>
      <c r="W31" s="10"/>
      <c r="X31" s="7"/>
      <c r="Y31" s="11"/>
      <c r="Z31" s="10"/>
      <c r="AA31" s="11"/>
      <c r="AB31" s="10"/>
      <c r="AC31" s="11"/>
      <c r="AD31" s="10"/>
      <c r="AE31" s="7"/>
      <c r="AF31" s="7">
        <f t="shared" si="32"/>
        <v>0</v>
      </c>
      <c r="AG31" s="11"/>
      <c r="AH31" s="10"/>
      <c r="AI31" s="11"/>
      <c r="AJ31" s="10"/>
      <c r="AK31" s="11"/>
      <c r="AL31" s="10"/>
      <c r="AM31" s="7"/>
      <c r="AN31" s="11"/>
      <c r="AO31" s="10"/>
      <c r="AP31" s="11"/>
      <c r="AQ31" s="10"/>
      <c r="AR31" s="11"/>
      <c r="AS31" s="10"/>
      <c r="AT31" s="7"/>
      <c r="AU31" s="7">
        <f t="shared" si="33"/>
        <v>0</v>
      </c>
      <c r="AV31" s="11">
        <v>12</v>
      </c>
      <c r="AW31" s="10" t="s">
        <v>59</v>
      </c>
      <c r="AX31" s="11"/>
      <c r="AY31" s="10"/>
      <c r="AZ31" s="11"/>
      <c r="BA31" s="10"/>
      <c r="BB31" s="7">
        <v>2</v>
      </c>
      <c r="BC31" s="11">
        <v>25</v>
      </c>
      <c r="BD31" s="10" t="s">
        <v>59</v>
      </c>
      <c r="BE31" s="11"/>
      <c r="BF31" s="10"/>
      <c r="BG31" s="11"/>
      <c r="BH31" s="10"/>
      <c r="BI31" s="7">
        <v>4</v>
      </c>
      <c r="BJ31" s="7">
        <f t="shared" si="34"/>
        <v>6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7"/>
      <c r="BY31" s="7">
        <f t="shared" si="35"/>
        <v>0</v>
      </c>
      <c r="BZ31" s="11"/>
      <c r="CA31" s="10"/>
      <c r="CB31" s="11"/>
      <c r="CC31" s="10"/>
      <c r="CD31" s="11"/>
      <c r="CE31" s="10"/>
      <c r="CF31" s="7"/>
      <c r="CG31" s="11"/>
      <c r="CH31" s="10"/>
      <c r="CI31" s="11"/>
      <c r="CJ31" s="10"/>
      <c r="CK31" s="11"/>
      <c r="CL31" s="10"/>
      <c r="CM31" s="7"/>
      <c r="CN31" s="7">
        <f t="shared" si="36"/>
        <v>0</v>
      </c>
      <c r="CO31" s="11"/>
      <c r="CP31" s="10"/>
      <c r="CQ31" s="11"/>
      <c r="CR31" s="10"/>
      <c r="CS31" s="11"/>
      <c r="CT31" s="10"/>
      <c r="CU31" s="7"/>
      <c r="CV31" s="11"/>
      <c r="CW31" s="10"/>
      <c r="CX31" s="11"/>
      <c r="CY31" s="10"/>
      <c r="CZ31" s="11"/>
      <c r="DA31" s="10"/>
      <c r="DB31" s="7"/>
      <c r="DC31" s="7">
        <f t="shared" si="37"/>
        <v>0</v>
      </c>
      <c r="DD31" s="11"/>
      <c r="DE31" s="10"/>
      <c r="DF31" s="11"/>
      <c r="DG31" s="10"/>
      <c r="DH31" s="11"/>
      <c r="DI31" s="10"/>
      <c r="DJ31" s="7"/>
      <c r="DK31" s="11"/>
      <c r="DL31" s="10"/>
      <c r="DM31" s="11"/>
      <c r="DN31" s="10"/>
      <c r="DO31" s="11"/>
      <c r="DP31" s="10"/>
      <c r="DQ31" s="7"/>
      <c r="DR31" s="7">
        <f t="shared" si="38"/>
        <v>0</v>
      </c>
      <c r="DS31" s="11"/>
      <c r="DT31" s="10"/>
      <c r="DU31" s="11"/>
      <c r="DV31" s="10"/>
      <c r="DW31" s="11"/>
      <c r="DX31" s="10"/>
      <c r="DY31" s="7"/>
      <c r="DZ31" s="11"/>
      <c r="EA31" s="10"/>
      <c r="EB31" s="11"/>
      <c r="EC31" s="10"/>
      <c r="ED31" s="11"/>
      <c r="EE31" s="10"/>
      <c r="EF31" s="7"/>
      <c r="EG31" s="7">
        <f t="shared" si="39"/>
        <v>0</v>
      </c>
    </row>
    <row r="32" spans="1:137" x14ac:dyDescent="0.25">
      <c r="A32" s="6"/>
      <c r="B32" s="6"/>
      <c r="C32" s="6"/>
      <c r="D32" s="6" t="s">
        <v>83</v>
      </c>
      <c r="E32" s="3" t="s">
        <v>84</v>
      </c>
      <c r="F32" s="6">
        <f t="shared" si="21"/>
        <v>0</v>
      </c>
      <c r="G32" s="6">
        <f t="shared" si="22"/>
        <v>2</v>
      </c>
      <c r="H32" s="6">
        <f t="shared" si="23"/>
        <v>15</v>
      </c>
      <c r="I32" s="6">
        <f t="shared" si="24"/>
        <v>8</v>
      </c>
      <c r="J32" s="6">
        <f t="shared" si="25"/>
        <v>0</v>
      </c>
      <c r="K32" s="6">
        <f t="shared" si="26"/>
        <v>0</v>
      </c>
      <c r="L32" s="6">
        <f t="shared" si="27"/>
        <v>7</v>
      </c>
      <c r="M32" s="6">
        <f t="shared" si="28"/>
        <v>0</v>
      </c>
      <c r="N32" s="6">
        <f t="shared" si="29"/>
        <v>0</v>
      </c>
      <c r="O32" s="7">
        <f t="shared" si="30"/>
        <v>3</v>
      </c>
      <c r="P32" s="7">
        <f t="shared" si="31"/>
        <v>1</v>
      </c>
      <c r="Q32" s="7">
        <v>0.83</v>
      </c>
      <c r="R32" s="11">
        <v>8</v>
      </c>
      <c r="S32" s="10" t="s">
        <v>59</v>
      </c>
      <c r="T32" s="11"/>
      <c r="U32" s="10"/>
      <c r="V32" s="11"/>
      <c r="W32" s="10"/>
      <c r="X32" s="7">
        <v>2</v>
      </c>
      <c r="Y32" s="11">
        <v>7</v>
      </c>
      <c r="Z32" s="10" t="s">
        <v>59</v>
      </c>
      <c r="AA32" s="11"/>
      <c r="AB32" s="10"/>
      <c r="AC32" s="11"/>
      <c r="AD32" s="10"/>
      <c r="AE32" s="7">
        <v>1</v>
      </c>
      <c r="AF32" s="7">
        <f t="shared" si="32"/>
        <v>3</v>
      </c>
      <c r="AG32" s="11"/>
      <c r="AH32" s="10"/>
      <c r="AI32" s="11"/>
      <c r="AJ32" s="10"/>
      <c r="AK32" s="11"/>
      <c r="AL32" s="10"/>
      <c r="AM32" s="7"/>
      <c r="AN32" s="11"/>
      <c r="AO32" s="10"/>
      <c r="AP32" s="11"/>
      <c r="AQ32" s="10"/>
      <c r="AR32" s="11"/>
      <c r="AS32" s="10"/>
      <c r="AT32" s="7"/>
      <c r="AU32" s="7">
        <f t="shared" si="33"/>
        <v>0</v>
      </c>
      <c r="AV32" s="11"/>
      <c r="AW32" s="10"/>
      <c r="AX32" s="11"/>
      <c r="AY32" s="10"/>
      <c r="AZ32" s="11"/>
      <c r="BA32" s="10"/>
      <c r="BB32" s="7"/>
      <c r="BC32" s="11"/>
      <c r="BD32" s="10"/>
      <c r="BE32" s="11"/>
      <c r="BF32" s="10"/>
      <c r="BG32" s="11"/>
      <c r="BH32" s="10"/>
      <c r="BI32" s="7"/>
      <c r="BJ32" s="7">
        <f t="shared" si="34"/>
        <v>0</v>
      </c>
      <c r="BK32" s="11"/>
      <c r="BL32" s="10"/>
      <c r="BM32" s="11"/>
      <c r="BN32" s="10"/>
      <c r="BO32" s="11"/>
      <c r="BP32" s="10"/>
      <c r="BQ32" s="7"/>
      <c r="BR32" s="11"/>
      <c r="BS32" s="10"/>
      <c r="BT32" s="11"/>
      <c r="BU32" s="10"/>
      <c r="BV32" s="11"/>
      <c r="BW32" s="10"/>
      <c r="BX32" s="7"/>
      <c r="BY32" s="7">
        <f t="shared" si="35"/>
        <v>0</v>
      </c>
      <c r="BZ32" s="11"/>
      <c r="CA32" s="10"/>
      <c r="CB32" s="11"/>
      <c r="CC32" s="10"/>
      <c r="CD32" s="11"/>
      <c r="CE32" s="10"/>
      <c r="CF32" s="7"/>
      <c r="CG32" s="11"/>
      <c r="CH32" s="10"/>
      <c r="CI32" s="11"/>
      <c r="CJ32" s="10"/>
      <c r="CK32" s="11"/>
      <c r="CL32" s="10"/>
      <c r="CM32" s="7"/>
      <c r="CN32" s="7">
        <f t="shared" si="36"/>
        <v>0</v>
      </c>
      <c r="CO32" s="11"/>
      <c r="CP32" s="10"/>
      <c r="CQ32" s="11"/>
      <c r="CR32" s="10"/>
      <c r="CS32" s="11"/>
      <c r="CT32" s="10"/>
      <c r="CU32" s="7"/>
      <c r="CV32" s="11"/>
      <c r="CW32" s="10"/>
      <c r="CX32" s="11"/>
      <c r="CY32" s="10"/>
      <c r="CZ32" s="11"/>
      <c r="DA32" s="10"/>
      <c r="DB32" s="7"/>
      <c r="DC32" s="7">
        <f t="shared" si="37"/>
        <v>0</v>
      </c>
      <c r="DD32" s="11"/>
      <c r="DE32" s="10"/>
      <c r="DF32" s="11"/>
      <c r="DG32" s="10"/>
      <c r="DH32" s="11"/>
      <c r="DI32" s="10"/>
      <c r="DJ32" s="7"/>
      <c r="DK32" s="11"/>
      <c r="DL32" s="10"/>
      <c r="DM32" s="11"/>
      <c r="DN32" s="10"/>
      <c r="DO32" s="11"/>
      <c r="DP32" s="10"/>
      <c r="DQ32" s="7"/>
      <c r="DR32" s="7">
        <f t="shared" si="38"/>
        <v>0</v>
      </c>
      <c r="DS32" s="11"/>
      <c r="DT32" s="10"/>
      <c r="DU32" s="11"/>
      <c r="DV32" s="10"/>
      <c r="DW32" s="11"/>
      <c r="DX32" s="10"/>
      <c r="DY32" s="7"/>
      <c r="DZ32" s="11"/>
      <c r="EA32" s="10"/>
      <c r="EB32" s="11"/>
      <c r="EC32" s="10"/>
      <c r="ED32" s="11"/>
      <c r="EE32" s="10"/>
      <c r="EF32" s="7"/>
      <c r="EG32" s="7">
        <f t="shared" si="39"/>
        <v>0</v>
      </c>
    </row>
    <row r="33" spans="1:137" x14ac:dyDescent="0.25">
      <c r="A33" s="6"/>
      <c r="B33" s="6"/>
      <c r="C33" s="6"/>
      <c r="D33" s="6" t="s">
        <v>85</v>
      </c>
      <c r="E33" s="3" t="s">
        <v>86</v>
      </c>
      <c r="F33" s="6">
        <f t="shared" si="21"/>
        <v>0</v>
      </c>
      <c r="G33" s="6">
        <f t="shared" si="22"/>
        <v>2</v>
      </c>
      <c r="H33" s="6">
        <f t="shared" si="23"/>
        <v>22</v>
      </c>
      <c r="I33" s="6">
        <f t="shared" si="24"/>
        <v>10</v>
      </c>
      <c r="J33" s="6">
        <f t="shared" si="25"/>
        <v>0</v>
      </c>
      <c r="K33" s="6">
        <f t="shared" si="26"/>
        <v>0</v>
      </c>
      <c r="L33" s="6">
        <f t="shared" si="27"/>
        <v>12</v>
      </c>
      <c r="M33" s="6">
        <f t="shared" si="28"/>
        <v>0</v>
      </c>
      <c r="N33" s="6">
        <f t="shared" si="29"/>
        <v>0</v>
      </c>
      <c r="O33" s="7">
        <f t="shared" si="30"/>
        <v>5</v>
      </c>
      <c r="P33" s="7">
        <f t="shared" si="31"/>
        <v>3</v>
      </c>
      <c r="Q33" s="7">
        <v>1.27</v>
      </c>
      <c r="R33" s="11">
        <v>10</v>
      </c>
      <c r="S33" s="10" t="s">
        <v>59</v>
      </c>
      <c r="T33" s="11"/>
      <c r="U33" s="10"/>
      <c r="V33" s="11"/>
      <c r="W33" s="10"/>
      <c r="X33" s="7">
        <v>2</v>
      </c>
      <c r="Y33" s="11">
        <v>12</v>
      </c>
      <c r="Z33" s="10" t="s">
        <v>59</v>
      </c>
      <c r="AA33" s="11"/>
      <c r="AB33" s="10"/>
      <c r="AC33" s="11"/>
      <c r="AD33" s="10"/>
      <c r="AE33" s="7">
        <v>3</v>
      </c>
      <c r="AF33" s="7">
        <f t="shared" si="32"/>
        <v>5</v>
      </c>
      <c r="AG33" s="11"/>
      <c r="AH33" s="10"/>
      <c r="AI33" s="11"/>
      <c r="AJ33" s="10"/>
      <c r="AK33" s="11"/>
      <c r="AL33" s="10"/>
      <c r="AM33" s="7"/>
      <c r="AN33" s="11"/>
      <c r="AO33" s="10"/>
      <c r="AP33" s="11"/>
      <c r="AQ33" s="10"/>
      <c r="AR33" s="11"/>
      <c r="AS33" s="10"/>
      <c r="AT33" s="7"/>
      <c r="AU33" s="7">
        <f t="shared" si="33"/>
        <v>0</v>
      </c>
      <c r="AV33" s="11"/>
      <c r="AW33" s="10"/>
      <c r="AX33" s="11"/>
      <c r="AY33" s="10"/>
      <c r="AZ33" s="11"/>
      <c r="BA33" s="10"/>
      <c r="BB33" s="7"/>
      <c r="BC33" s="11"/>
      <c r="BD33" s="10"/>
      <c r="BE33" s="11"/>
      <c r="BF33" s="10"/>
      <c r="BG33" s="11"/>
      <c r="BH33" s="10"/>
      <c r="BI33" s="7"/>
      <c r="BJ33" s="7">
        <f t="shared" si="34"/>
        <v>0</v>
      </c>
      <c r="BK33" s="11"/>
      <c r="BL33" s="10"/>
      <c r="BM33" s="11"/>
      <c r="BN33" s="10"/>
      <c r="BO33" s="11"/>
      <c r="BP33" s="10"/>
      <c r="BQ33" s="7"/>
      <c r="BR33" s="11"/>
      <c r="BS33" s="10"/>
      <c r="BT33" s="11"/>
      <c r="BU33" s="10"/>
      <c r="BV33" s="11"/>
      <c r="BW33" s="10"/>
      <c r="BX33" s="7"/>
      <c r="BY33" s="7">
        <f t="shared" si="35"/>
        <v>0</v>
      </c>
      <c r="BZ33" s="11"/>
      <c r="CA33" s="10"/>
      <c r="CB33" s="11"/>
      <c r="CC33" s="10"/>
      <c r="CD33" s="11"/>
      <c r="CE33" s="10"/>
      <c r="CF33" s="7"/>
      <c r="CG33" s="11"/>
      <c r="CH33" s="10"/>
      <c r="CI33" s="11"/>
      <c r="CJ33" s="10"/>
      <c r="CK33" s="11"/>
      <c r="CL33" s="10"/>
      <c r="CM33" s="7"/>
      <c r="CN33" s="7">
        <f t="shared" si="36"/>
        <v>0</v>
      </c>
      <c r="CO33" s="11"/>
      <c r="CP33" s="10"/>
      <c r="CQ33" s="11"/>
      <c r="CR33" s="10"/>
      <c r="CS33" s="11"/>
      <c r="CT33" s="10"/>
      <c r="CU33" s="7"/>
      <c r="CV33" s="11"/>
      <c r="CW33" s="10"/>
      <c r="CX33" s="11"/>
      <c r="CY33" s="10"/>
      <c r="CZ33" s="11"/>
      <c r="DA33" s="10"/>
      <c r="DB33" s="7"/>
      <c r="DC33" s="7">
        <f t="shared" si="37"/>
        <v>0</v>
      </c>
      <c r="DD33" s="11"/>
      <c r="DE33" s="10"/>
      <c r="DF33" s="11"/>
      <c r="DG33" s="10"/>
      <c r="DH33" s="11"/>
      <c r="DI33" s="10"/>
      <c r="DJ33" s="7"/>
      <c r="DK33" s="11"/>
      <c r="DL33" s="10"/>
      <c r="DM33" s="11"/>
      <c r="DN33" s="10"/>
      <c r="DO33" s="11"/>
      <c r="DP33" s="10"/>
      <c r="DQ33" s="7"/>
      <c r="DR33" s="7">
        <f t="shared" si="38"/>
        <v>0</v>
      </c>
      <c r="DS33" s="11"/>
      <c r="DT33" s="10"/>
      <c r="DU33" s="11"/>
      <c r="DV33" s="10"/>
      <c r="DW33" s="11"/>
      <c r="DX33" s="10"/>
      <c r="DY33" s="7"/>
      <c r="DZ33" s="11"/>
      <c r="EA33" s="10"/>
      <c r="EB33" s="11"/>
      <c r="EC33" s="10"/>
      <c r="ED33" s="11"/>
      <c r="EE33" s="10"/>
      <c r="EF33" s="7"/>
      <c r="EG33" s="7">
        <f t="shared" si="39"/>
        <v>0</v>
      </c>
    </row>
    <row r="34" spans="1:137" x14ac:dyDescent="0.25">
      <c r="A34" s="6"/>
      <c r="B34" s="6"/>
      <c r="C34" s="6"/>
      <c r="D34" s="6" t="s">
        <v>87</v>
      </c>
      <c r="E34" s="3" t="s">
        <v>88</v>
      </c>
      <c r="F34" s="6">
        <f t="shared" si="21"/>
        <v>0</v>
      </c>
      <c r="G34" s="6">
        <f t="shared" si="22"/>
        <v>3</v>
      </c>
      <c r="H34" s="6">
        <f t="shared" si="23"/>
        <v>15</v>
      </c>
      <c r="I34" s="6">
        <f t="shared" si="24"/>
        <v>5</v>
      </c>
      <c r="J34" s="6">
        <f t="shared" si="25"/>
        <v>5</v>
      </c>
      <c r="K34" s="6">
        <f t="shared" si="26"/>
        <v>0</v>
      </c>
      <c r="L34" s="6">
        <f t="shared" si="27"/>
        <v>5</v>
      </c>
      <c r="M34" s="6">
        <f t="shared" si="28"/>
        <v>0</v>
      </c>
      <c r="N34" s="6">
        <f t="shared" si="29"/>
        <v>0</v>
      </c>
      <c r="O34" s="7">
        <f t="shared" si="30"/>
        <v>3</v>
      </c>
      <c r="P34" s="7">
        <f t="shared" si="31"/>
        <v>1</v>
      </c>
      <c r="Q34" s="7">
        <v>0.94</v>
      </c>
      <c r="R34" s="11">
        <v>5</v>
      </c>
      <c r="S34" s="10" t="s">
        <v>59</v>
      </c>
      <c r="T34" s="11">
        <v>5</v>
      </c>
      <c r="U34" s="10" t="s">
        <v>59</v>
      </c>
      <c r="V34" s="11"/>
      <c r="W34" s="10"/>
      <c r="X34" s="7">
        <v>2</v>
      </c>
      <c r="Y34" s="11">
        <v>5</v>
      </c>
      <c r="Z34" s="10" t="s">
        <v>59</v>
      </c>
      <c r="AA34" s="11"/>
      <c r="AB34" s="10"/>
      <c r="AC34" s="11"/>
      <c r="AD34" s="10"/>
      <c r="AE34" s="7">
        <v>1</v>
      </c>
      <c r="AF34" s="7">
        <f t="shared" si="32"/>
        <v>3</v>
      </c>
      <c r="AG34" s="11"/>
      <c r="AH34" s="10"/>
      <c r="AI34" s="11"/>
      <c r="AJ34" s="10"/>
      <c r="AK34" s="11"/>
      <c r="AL34" s="10"/>
      <c r="AM34" s="7"/>
      <c r="AN34" s="11"/>
      <c r="AO34" s="10"/>
      <c r="AP34" s="11"/>
      <c r="AQ34" s="10"/>
      <c r="AR34" s="11"/>
      <c r="AS34" s="10"/>
      <c r="AT34" s="7"/>
      <c r="AU34" s="7">
        <f t="shared" si="33"/>
        <v>0</v>
      </c>
      <c r="AV34" s="11"/>
      <c r="AW34" s="10"/>
      <c r="AX34" s="11"/>
      <c r="AY34" s="10"/>
      <c r="AZ34" s="11"/>
      <c r="BA34" s="10"/>
      <c r="BB34" s="7"/>
      <c r="BC34" s="11"/>
      <c r="BD34" s="10"/>
      <c r="BE34" s="11"/>
      <c r="BF34" s="10"/>
      <c r="BG34" s="11"/>
      <c r="BH34" s="10"/>
      <c r="BI34" s="7"/>
      <c r="BJ34" s="7">
        <f t="shared" si="34"/>
        <v>0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7"/>
      <c r="BY34" s="7">
        <f t="shared" si="35"/>
        <v>0</v>
      </c>
      <c r="BZ34" s="11"/>
      <c r="CA34" s="10"/>
      <c r="CB34" s="11"/>
      <c r="CC34" s="10"/>
      <c r="CD34" s="11"/>
      <c r="CE34" s="10"/>
      <c r="CF34" s="7"/>
      <c r="CG34" s="11"/>
      <c r="CH34" s="10"/>
      <c r="CI34" s="11"/>
      <c r="CJ34" s="10"/>
      <c r="CK34" s="11"/>
      <c r="CL34" s="10"/>
      <c r="CM34" s="7"/>
      <c r="CN34" s="7">
        <f t="shared" si="36"/>
        <v>0</v>
      </c>
      <c r="CO34" s="11"/>
      <c r="CP34" s="10"/>
      <c r="CQ34" s="11"/>
      <c r="CR34" s="10"/>
      <c r="CS34" s="11"/>
      <c r="CT34" s="10"/>
      <c r="CU34" s="7"/>
      <c r="CV34" s="11"/>
      <c r="CW34" s="10"/>
      <c r="CX34" s="11"/>
      <c r="CY34" s="10"/>
      <c r="CZ34" s="11"/>
      <c r="DA34" s="10"/>
      <c r="DB34" s="7"/>
      <c r="DC34" s="7">
        <f t="shared" si="37"/>
        <v>0</v>
      </c>
      <c r="DD34" s="11"/>
      <c r="DE34" s="10"/>
      <c r="DF34" s="11"/>
      <c r="DG34" s="10"/>
      <c r="DH34" s="11"/>
      <c r="DI34" s="10"/>
      <c r="DJ34" s="7"/>
      <c r="DK34" s="11"/>
      <c r="DL34" s="10"/>
      <c r="DM34" s="11"/>
      <c r="DN34" s="10"/>
      <c r="DO34" s="11"/>
      <c r="DP34" s="10"/>
      <c r="DQ34" s="7"/>
      <c r="DR34" s="7">
        <f t="shared" si="38"/>
        <v>0</v>
      </c>
      <c r="DS34" s="11"/>
      <c r="DT34" s="10"/>
      <c r="DU34" s="11"/>
      <c r="DV34" s="10"/>
      <c r="DW34" s="11"/>
      <c r="DX34" s="10"/>
      <c r="DY34" s="7"/>
      <c r="DZ34" s="11"/>
      <c r="EA34" s="10"/>
      <c r="EB34" s="11"/>
      <c r="EC34" s="10"/>
      <c r="ED34" s="11"/>
      <c r="EE34" s="10"/>
      <c r="EF34" s="7"/>
      <c r="EG34" s="7">
        <f t="shared" si="39"/>
        <v>0</v>
      </c>
    </row>
    <row r="35" spans="1:137" x14ac:dyDescent="0.25">
      <c r="A35" s="6"/>
      <c r="B35" s="6"/>
      <c r="C35" s="6"/>
      <c r="D35" s="6" t="s">
        <v>89</v>
      </c>
      <c r="E35" s="3" t="s">
        <v>90</v>
      </c>
      <c r="F35" s="6">
        <f t="shared" si="21"/>
        <v>0</v>
      </c>
      <c r="G35" s="6">
        <f t="shared" si="22"/>
        <v>1</v>
      </c>
      <c r="H35" s="6">
        <f t="shared" si="23"/>
        <v>10</v>
      </c>
      <c r="I35" s="6">
        <f t="shared" si="24"/>
        <v>10</v>
      </c>
      <c r="J35" s="6">
        <f t="shared" si="25"/>
        <v>0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7">
        <f t="shared" si="30"/>
        <v>1</v>
      </c>
      <c r="P35" s="7">
        <f t="shared" si="31"/>
        <v>0</v>
      </c>
      <c r="Q35" s="7">
        <v>0.33</v>
      </c>
      <c r="R35" s="11">
        <v>10</v>
      </c>
      <c r="S35" s="10" t="s">
        <v>59</v>
      </c>
      <c r="T35" s="11"/>
      <c r="U35" s="10"/>
      <c r="V35" s="11"/>
      <c r="W35" s="10"/>
      <c r="X35" s="7">
        <v>1</v>
      </c>
      <c r="Y35" s="11"/>
      <c r="Z35" s="10"/>
      <c r="AA35" s="11"/>
      <c r="AB35" s="10"/>
      <c r="AC35" s="11"/>
      <c r="AD35" s="10"/>
      <c r="AE35" s="7"/>
      <c r="AF35" s="7">
        <f t="shared" si="32"/>
        <v>1</v>
      </c>
      <c r="AG35" s="11"/>
      <c r="AH35" s="10"/>
      <c r="AI35" s="11"/>
      <c r="AJ35" s="10"/>
      <c r="AK35" s="11"/>
      <c r="AL35" s="10"/>
      <c r="AM35" s="7"/>
      <c r="AN35" s="11"/>
      <c r="AO35" s="10"/>
      <c r="AP35" s="11"/>
      <c r="AQ35" s="10"/>
      <c r="AR35" s="11"/>
      <c r="AS35" s="10"/>
      <c r="AT35" s="7"/>
      <c r="AU35" s="7">
        <f t="shared" si="33"/>
        <v>0</v>
      </c>
      <c r="AV35" s="11"/>
      <c r="AW35" s="10"/>
      <c r="AX35" s="11"/>
      <c r="AY35" s="10"/>
      <c r="AZ35" s="11"/>
      <c r="BA35" s="10"/>
      <c r="BB35" s="7"/>
      <c r="BC35" s="11"/>
      <c r="BD35" s="10"/>
      <c r="BE35" s="11"/>
      <c r="BF35" s="10"/>
      <c r="BG35" s="11"/>
      <c r="BH35" s="10"/>
      <c r="BI35" s="7"/>
      <c r="BJ35" s="7">
        <f t="shared" si="34"/>
        <v>0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7"/>
      <c r="BY35" s="7">
        <f t="shared" si="35"/>
        <v>0</v>
      </c>
      <c r="BZ35" s="11"/>
      <c r="CA35" s="10"/>
      <c r="CB35" s="11"/>
      <c r="CC35" s="10"/>
      <c r="CD35" s="11"/>
      <c r="CE35" s="10"/>
      <c r="CF35" s="7"/>
      <c r="CG35" s="11"/>
      <c r="CH35" s="10"/>
      <c r="CI35" s="11"/>
      <c r="CJ35" s="10"/>
      <c r="CK35" s="11"/>
      <c r="CL35" s="10"/>
      <c r="CM35" s="7"/>
      <c r="CN35" s="7">
        <f t="shared" si="36"/>
        <v>0</v>
      </c>
      <c r="CO35" s="11"/>
      <c r="CP35" s="10"/>
      <c r="CQ35" s="11"/>
      <c r="CR35" s="10"/>
      <c r="CS35" s="11"/>
      <c r="CT35" s="10"/>
      <c r="CU35" s="7"/>
      <c r="CV35" s="11"/>
      <c r="CW35" s="10"/>
      <c r="CX35" s="11"/>
      <c r="CY35" s="10"/>
      <c r="CZ35" s="11"/>
      <c r="DA35" s="10"/>
      <c r="DB35" s="7"/>
      <c r="DC35" s="7">
        <f t="shared" si="37"/>
        <v>0</v>
      </c>
      <c r="DD35" s="11"/>
      <c r="DE35" s="10"/>
      <c r="DF35" s="11"/>
      <c r="DG35" s="10"/>
      <c r="DH35" s="11"/>
      <c r="DI35" s="10"/>
      <c r="DJ35" s="7"/>
      <c r="DK35" s="11"/>
      <c r="DL35" s="10"/>
      <c r="DM35" s="11"/>
      <c r="DN35" s="10"/>
      <c r="DO35" s="11"/>
      <c r="DP35" s="10"/>
      <c r="DQ35" s="7"/>
      <c r="DR35" s="7">
        <f t="shared" si="38"/>
        <v>0</v>
      </c>
      <c r="DS35" s="11"/>
      <c r="DT35" s="10"/>
      <c r="DU35" s="11"/>
      <c r="DV35" s="10"/>
      <c r="DW35" s="11"/>
      <c r="DX35" s="10"/>
      <c r="DY35" s="7"/>
      <c r="DZ35" s="11"/>
      <c r="EA35" s="10"/>
      <c r="EB35" s="11"/>
      <c r="EC35" s="10"/>
      <c r="ED35" s="11"/>
      <c r="EE35" s="10"/>
      <c r="EF35" s="7"/>
      <c r="EG35" s="7">
        <f t="shared" si="39"/>
        <v>0</v>
      </c>
    </row>
    <row r="36" spans="1:137" x14ac:dyDescent="0.25">
      <c r="A36" s="6"/>
      <c r="B36" s="6"/>
      <c r="C36" s="6"/>
      <c r="D36" s="6" t="s">
        <v>91</v>
      </c>
      <c r="E36" s="3" t="s">
        <v>92</v>
      </c>
      <c r="F36" s="6">
        <f t="shared" si="21"/>
        <v>0</v>
      </c>
      <c r="G36" s="6">
        <f t="shared" si="22"/>
        <v>2</v>
      </c>
      <c r="H36" s="6">
        <f t="shared" si="23"/>
        <v>27</v>
      </c>
      <c r="I36" s="6">
        <f t="shared" si="24"/>
        <v>12</v>
      </c>
      <c r="J36" s="6">
        <f t="shared" si="25"/>
        <v>0</v>
      </c>
      <c r="K36" s="6">
        <f t="shared" si="26"/>
        <v>0</v>
      </c>
      <c r="L36" s="6">
        <f t="shared" si="27"/>
        <v>15</v>
      </c>
      <c r="M36" s="6">
        <f t="shared" si="28"/>
        <v>0</v>
      </c>
      <c r="N36" s="6">
        <f t="shared" si="29"/>
        <v>0</v>
      </c>
      <c r="O36" s="7">
        <f t="shared" si="30"/>
        <v>6</v>
      </c>
      <c r="P36" s="7">
        <f t="shared" si="31"/>
        <v>2</v>
      </c>
      <c r="Q36" s="7">
        <v>1.27</v>
      </c>
      <c r="R36" s="11"/>
      <c r="S36" s="10"/>
      <c r="T36" s="11"/>
      <c r="U36" s="10"/>
      <c r="V36" s="11"/>
      <c r="W36" s="10"/>
      <c r="X36" s="7"/>
      <c r="Y36" s="11"/>
      <c r="Z36" s="10"/>
      <c r="AA36" s="11"/>
      <c r="AB36" s="10"/>
      <c r="AC36" s="11"/>
      <c r="AD36" s="10"/>
      <c r="AE36" s="7"/>
      <c r="AF36" s="7">
        <f t="shared" si="32"/>
        <v>0</v>
      </c>
      <c r="AG36" s="11">
        <v>12</v>
      </c>
      <c r="AH36" s="10" t="s">
        <v>59</v>
      </c>
      <c r="AI36" s="11"/>
      <c r="AJ36" s="10"/>
      <c r="AK36" s="11"/>
      <c r="AL36" s="10"/>
      <c r="AM36" s="7">
        <v>4</v>
      </c>
      <c r="AN36" s="11">
        <v>15</v>
      </c>
      <c r="AO36" s="10" t="s">
        <v>59</v>
      </c>
      <c r="AP36" s="11"/>
      <c r="AQ36" s="10"/>
      <c r="AR36" s="11"/>
      <c r="AS36" s="10"/>
      <c r="AT36" s="7">
        <v>2</v>
      </c>
      <c r="AU36" s="7">
        <f t="shared" si="33"/>
        <v>6</v>
      </c>
      <c r="AV36" s="11"/>
      <c r="AW36" s="10"/>
      <c r="AX36" s="11"/>
      <c r="AY36" s="10"/>
      <c r="AZ36" s="11"/>
      <c r="BA36" s="10"/>
      <c r="BB36" s="7"/>
      <c r="BC36" s="11"/>
      <c r="BD36" s="10"/>
      <c r="BE36" s="11"/>
      <c r="BF36" s="10"/>
      <c r="BG36" s="11"/>
      <c r="BH36" s="10"/>
      <c r="BI36" s="7"/>
      <c r="BJ36" s="7">
        <f t="shared" si="34"/>
        <v>0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7"/>
      <c r="BY36" s="7">
        <f t="shared" si="35"/>
        <v>0</v>
      </c>
      <c r="BZ36" s="11"/>
      <c r="CA36" s="10"/>
      <c r="CB36" s="11"/>
      <c r="CC36" s="10"/>
      <c r="CD36" s="11"/>
      <c r="CE36" s="10"/>
      <c r="CF36" s="7"/>
      <c r="CG36" s="11"/>
      <c r="CH36" s="10"/>
      <c r="CI36" s="11"/>
      <c r="CJ36" s="10"/>
      <c r="CK36" s="11"/>
      <c r="CL36" s="10"/>
      <c r="CM36" s="7"/>
      <c r="CN36" s="7">
        <f t="shared" si="36"/>
        <v>0</v>
      </c>
      <c r="CO36" s="11"/>
      <c r="CP36" s="10"/>
      <c r="CQ36" s="11"/>
      <c r="CR36" s="10"/>
      <c r="CS36" s="11"/>
      <c r="CT36" s="10"/>
      <c r="CU36" s="7"/>
      <c r="CV36" s="11"/>
      <c r="CW36" s="10"/>
      <c r="CX36" s="11"/>
      <c r="CY36" s="10"/>
      <c r="CZ36" s="11"/>
      <c r="DA36" s="10"/>
      <c r="DB36" s="7"/>
      <c r="DC36" s="7">
        <f t="shared" si="37"/>
        <v>0</v>
      </c>
      <c r="DD36" s="11"/>
      <c r="DE36" s="10"/>
      <c r="DF36" s="11"/>
      <c r="DG36" s="10"/>
      <c r="DH36" s="11"/>
      <c r="DI36" s="10"/>
      <c r="DJ36" s="7"/>
      <c r="DK36" s="11"/>
      <c r="DL36" s="10"/>
      <c r="DM36" s="11"/>
      <c r="DN36" s="10"/>
      <c r="DO36" s="11"/>
      <c r="DP36" s="10"/>
      <c r="DQ36" s="7"/>
      <c r="DR36" s="7">
        <f t="shared" si="38"/>
        <v>0</v>
      </c>
      <c r="DS36" s="11"/>
      <c r="DT36" s="10"/>
      <c r="DU36" s="11"/>
      <c r="DV36" s="10"/>
      <c r="DW36" s="11"/>
      <c r="DX36" s="10"/>
      <c r="DY36" s="7"/>
      <c r="DZ36" s="11"/>
      <c r="EA36" s="10"/>
      <c r="EB36" s="11"/>
      <c r="EC36" s="10"/>
      <c r="ED36" s="11"/>
      <c r="EE36" s="10"/>
      <c r="EF36" s="7"/>
      <c r="EG36" s="7">
        <f t="shared" si="39"/>
        <v>0</v>
      </c>
    </row>
    <row r="37" spans="1:137" x14ac:dyDescent="0.25">
      <c r="A37" s="6"/>
      <c r="B37" s="6"/>
      <c r="C37" s="6"/>
      <c r="D37" s="6" t="s">
        <v>93</v>
      </c>
      <c r="E37" s="3" t="s">
        <v>94</v>
      </c>
      <c r="F37" s="6">
        <f t="shared" si="21"/>
        <v>0</v>
      </c>
      <c r="G37" s="6">
        <f t="shared" si="22"/>
        <v>2</v>
      </c>
      <c r="H37" s="6">
        <f t="shared" si="23"/>
        <v>12</v>
      </c>
      <c r="I37" s="6">
        <f t="shared" si="24"/>
        <v>6</v>
      </c>
      <c r="J37" s="6">
        <f t="shared" si="25"/>
        <v>0</v>
      </c>
      <c r="K37" s="6">
        <f t="shared" si="26"/>
        <v>0</v>
      </c>
      <c r="L37" s="6">
        <f t="shared" si="27"/>
        <v>6</v>
      </c>
      <c r="M37" s="6">
        <f t="shared" si="28"/>
        <v>0</v>
      </c>
      <c r="N37" s="6">
        <f t="shared" si="29"/>
        <v>0</v>
      </c>
      <c r="O37" s="7">
        <f t="shared" si="30"/>
        <v>2</v>
      </c>
      <c r="P37" s="7">
        <f t="shared" si="31"/>
        <v>1</v>
      </c>
      <c r="Q37" s="7">
        <v>0.67</v>
      </c>
      <c r="R37" s="11"/>
      <c r="S37" s="10"/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7"/>
      <c r="AF37" s="7">
        <f t="shared" si="32"/>
        <v>0</v>
      </c>
      <c r="AG37" s="11">
        <v>6</v>
      </c>
      <c r="AH37" s="10" t="s">
        <v>59</v>
      </c>
      <c r="AI37" s="11"/>
      <c r="AJ37" s="10"/>
      <c r="AK37" s="11"/>
      <c r="AL37" s="10"/>
      <c r="AM37" s="7">
        <v>1</v>
      </c>
      <c r="AN37" s="11">
        <v>6</v>
      </c>
      <c r="AO37" s="10" t="s">
        <v>59</v>
      </c>
      <c r="AP37" s="11"/>
      <c r="AQ37" s="10"/>
      <c r="AR37" s="11"/>
      <c r="AS37" s="10"/>
      <c r="AT37" s="7">
        <v>1</v>
      </c>
      <c r="AU37" s="7">
        <f t="shared" si="33"/>
        <v>2</v>
      </c>
      <c r="AV37" s="11"/>
      <c r="AW37" s="10"/>
      <c r="AX37" s="11"/>
      <c r="AY37" s="10"/>
      <c r="AZ37" s="11"/>
      <c r="BA37" s="10"/>
      <c r="BB37" s="7"/>
      <c r="BC37" s="11"/>
      <c r="BD37" s="10"/>
      <c r="BE37" s="11"/>
      <c r="BF37" s="10"/>
      <c r="BG37" s="11"/>
      <c r="BH37" s="10"/>
      <c r="BI37" s="7"/>
      <c r="BJ37" s="7">
        <f t="shared" si="34"/>
        <v>0</v>
      </c>
      <c r="BK37" s="11"/>
      <c r="BL37" s="10"/>
      <c r="BM37" s="11"/>
      <c r="BN37" s="10"/>
      <c r="BO37" s="11"/>
      <c r="BP37" s="10"/>
      <c r="BQ37" s="7"/>
      <c r="BR37" s="11"/>
      <c r="BS37" s="10"/>
      <c r="BT37" s="11"/>
      <c r="BU37" s="10"/>
      <c r="BV37" s="11"/>
      <c r="BW37" s="10"/>
      <c r="BX37" s="7"/>
      <c r="BY37" s="7">
        <f t="shared" si="35"/>
        <v>0</v>
      </c>
      <c r="BZ37" s="11"/>
      <c r="CA37" s="10"/>
      <c r="CB37" s="11"/>
      <c r="CC37" s="10"/>
      <c r="CD37" s="11"/>
      <c r="CE37" s="10"/>
      <c r="CF37" s="7"/>
      <c r="CG37" s="11"/>
      <c r="CH37" s="10"/>
      <c r="CI37" s="11"/>
      <c r="CJ37" s="10"/>
      <c r="CK37" s="11"/>
      <c r="CL37" s="10"/>
      <c r="CM37" s="7"/>
      <c r="CN37" s="7">
        <f t="shared" si="36"/>
        <v>0</v>
      </c>
      <c r="CO37" s="11"/>
      <c r="CP37" s="10"/>
      <c r="CQ37" s="11"/>
      <c r="CR37" s="10"/>
      <c r="CS37" s="11"/>
      <c r="CT37" s="10"/>
      <c r="CU37" s="7"/>
      <c r="CV37" s="11"/>
      <c r="CW37" s="10"/>
      <c r="CX37" s="11"/>
      <c r="CY37" s="10"/>
      <c r="CZ37" s="11"/>
      <c r="DA37" s="10"/>
      <c r="DB37" s="7"/>
      <c r="DC37" s="7">
        <f t="shared" si="37"/>
        <v>0</v>
      </c>
      <c r="DD37" s="11"/>
      <c r="DE37" s="10"/>
      <c r="DF37" s="11"/>
      <c r="DG37" s="10"/>
      <c r="DH37" s="11"/>
      <c r="DI37" s="10"/>
      <c r="DJ37" s="7"/>
      <c r="DK37" s="11"/>
      <c r="DL37" s="10"/>
      <c r="DM37" s="11"/>
      <c r="DN37" s="10"/>
      <c r="DO37" s="11"/>
      <c r="DP37" s="10"/>
      <c r="DQ37" s="7"/>
      <c r="DR37" s="7">
        <f t="shared" si="38"/>
        <v>0</v>
      </c>
      <c r="DS37" s="11"/>
      <c r="DT37" s="10"/>
      <c r="DU37" s="11"/>
      <c r="DV37" s="10"/>
      <c r="DW37" s="11"/>
      <c r="DX37" s="10"/>
      <c r="DY37" s="7"/>
      <c r="DZ37" s="11"/>
      <c r="EA37" s="10"/>
      <c r="EB37" s="11"/>
      <c r="EC37" s="10"/>
      <c r="ED37" s="11"/>
      <c r="EE37" s="10"/>
      <c r="EF37" s="7"/>
      <c r="EG37" s="7">
        <f t="shared" si="39"/>
        <v>0</v>
      </c>
    </row>
    <row r="38" spans="1:137" x14ac:dyDescent="0.25">
      <c r="A38" s="6"/>
      <c r="B38" s="6"/>
      <c r="C38" s="6"/>
      <c r="D38" s="6" t="s">
        <v>95</v>
      </c>
      <c r="E38" s="3" t="s">
        <v>96</v>
      </c>
      <c r="F38" s="6">
        <f t="shared" si="21"/>
        <v>0</v>
      </c>
      <c r="G38" s="6">
        <f t="shared" si="22"/>
        <v>2</v>
      </c>
      <c r="H38" s="6">
        <f t="shared" si="23"/>
        <v>27</v>
      </c>
      <c r="I38" s="6">
        <f t="shared" si="24"/>
        <v>10</v>
      </c>
      <c r="J38" s="6">
        <f t="shared" si="25"/>
        <v>0</v>
      </c>
      <c r="K38" s="6">
        <f t="shared" si="26"/>
        <v>0</v>
      </c>
      <c r="L38" s="6">
        <f t="shared" si="27"/>
        <v>17</v>
      </c>
      <c r="M38" s="6">
        <f t="shared" si="28"/>
        <v>0</v>
      </c>
      <c r="N38" s="6">
        <f t="shared" si="29"/>
        <v>0</v>
      </c>
      <c r="O38" s="7">
        <f t="shared" si="30"/>
        <v>6</v>
      </c>
      <c r="P38" s="7">
        <f t="shared" si="31"/>
        <v>4</v>
      </c>
      <c r="Q38" s="7">
        <v>1.57</v>
      </c>
      <c r="R38" s="11"/>
      <c r="S38" s="10"/>
      <c r="T38" s="11"/>
      <c r="U38" s="10"/>
      <c r="V38" s="11"/>
      <c r="W38" s="10"/>
      <c r="X38" s="7"/>
      <c r="Y38" s="11"/>
      <c r="Z38" s="10"/>
      <c r="AA38" s="11"/>
      <c r="AB38" s="10"/>
      <c r="AC38" s="11"/>
      <c r="AD38" s="10"/>
      <c r="AE38" s="7"/>
      <c r="AF38" s="7">
        <f t="shared" si="32"/>
        <v>0</v>
      </c>
      <c r="AG38" s="11">
        <v>10</v>
      </c>
      <c r="AH38" s="10" t="s">
        <v>59</v>
      </c>
      <c r="AI38" s="11"/>
      <c r="AJ38" s="10"/>
      <c r="AK38" s="11"/>
      <c r="AL38" s="10"/>
      <c r="AM38" s="7">
        <v>2</v>
      </c>
      <c r="AN38" s="11">
        <v>17</v>
      </c>
      <c r="AO38" s="10" t="s">
        <v>59</v>
      </c>
      <c r="AP38" s="11"/>
      <c r="AQ38" s="10"/>
      <c r="AR38" s="11"/>
      <c r="AS38" s="10"/>
      <c r="AT38" s="7">
        <v>4</v>
      </c>
      <c r="AU38" s="7">
        <f t="shared" si="33"/>
        <v>6</v>
      </c>
      <c r="AV38" s="11"/>
      <c r="AW38" s="10"/>
      <c r="AX38" s="11"/>
      <c r="AY38" s="10"/>
      <c r="AZ38" s="11"/>
      <c r="BA38" s="10"/>
      <c r="BB38" s="7"/>
      <c r="BC38" s="11"/>
      <c r="BD38" s="10"/>
      <c r="BE38" s="11"/>
      <c r="BF38" s="10"/>
      <c r="BG38" s="11"/>
      <c r="BH38" s="10"/>
      <c r="BI38" s="7"/>
      <c r="BJ38" s="7">
        <f t="shared" si="34"/>
        <v>0</v>
      </c>
      <c r="BK38" s="11"/>
      <c r="BL38" s="10"/>
      <c r="BM38" s="11"/>
      <c r="BN38" s="10"/>
      <c r="BO38" s="11"/>
      <c r="BP38" s="10"/>
      <c r="BQ38" s="7"/>
      <c r="BR38" s="11"/>
      <c r="BS38" s="10"/>
      <c r="BT38" s="11"/>
      <c r="BU38" s="10"/>
      <c r="BV38" s="11"/>
      <c r="BW38" s="10"/>
      <c r="BX38" s="7"/>
      <c r="BY38" s="7">
        <f t="shared" si="35"/>
        <v>0</v>
      </c>
      <c r="BZ38" s="11"/>
      <c r="CA38" s="10"/>
      <c r="CB38" s="11"/>
      <c r="CC38" s="10"/>
      <c r="CD38" s="11"/>
      <c r="CE38" s="10"/>
      <c r="CF38" s="7"/>
      <c r="CG38" s="11"/>
      <c r="CH38" s="10"/>
      <c r="CI38" s="11"/>
      <c r="CJ38" s="10"/>
      <c r="CK38" s="11"/>
      <c r="CL38" s="10"/>
      <c r="CM38" s="7"/>
      <c r="CN38" s="7">
        <f t="shared" si="36"/>
        <v>0</v>
      </c>
      <c r="CO38" s="11"/>
      <c r="CP38" s="10"/>
      <c r="CQ38" s="11"/>
      <c r="CR38" s="10"/>
      <c r="CS38" s="11"/>
      <c r="CT38" s="10"/>
      <c r="CU38" s="7"/>
      <c r="CV38" s="11"/>
      <c r="CW38" s="10"/>
      <c r="CX38" s="11"/>
      <c r="CY38" s="10"/>
      <c r="CZ38" s="11"/>
      <c r="DA38" s="10"/>
      <c r="DB38" s="7"/>
      <c r="DC38" s="7">
        <f t="shared" si="37"/>
        <v>0</v>
      </c>
      <c r="DD38" s="11"/>
      <c r="DE38" s="10"/>
      <c r="DF38" s="11"/>
      <c r="DG38" s="10"/>
      <c r="DH38" s="11"/>
      <c r="DI38" s="10"/>
      <c r="DJ38" s="7"/>
      <c r="DK38" s="11"/>
      <c r="DL38" s="10"/>
      <c r="DM38" s="11"/>
      <c r="DN38" s="10"/>
      <c r="DO38" s="11"/>
      <c r="DP38" s="10"/>
      <c r="DQ38" s="7"/>
      <c r="DR38" s="7">
        <f t="shared" si="38"/>
        <v>0</v>
      </c>
      <c r="DS38" s="11"/>
      <c r="DT38" s="10"/>
      <c r="DU38" s="11"/>
      <c r="DV38" s="10"/>
      <c r="DW38" s="11"/>
      <c r="DX38" s="10"/>
      <c r="DY38" s="7"/>
      <c r="DZ38" s="11"/>
      <c r="EA38" s="10"/>
      <c r="EB38" s="11"/>
      <c r="EC38" s="10"/>
      <c r="ED38" s="11"/>
      <c r="EE38" s="10"/>
      <c r="EF38" s="7"/>
      <c r="EG38" s="7">
        <f t="shared" si="39"/>
        <v>0</v>
      </c>
    </row>
    <row r="39" spans="1:137" x14ac:dyDescent="0.25">
      <c r="A39" s="6"/>
      <c r="B39" s="6"/>
      <c r="C39" s="6"/>
      <c r="D39" s="6" t="s">
        <v>97</v>
      </c>
      <c r="E39" s="3" t="s">
        <v>98</v>
      </c>
      <c r="F39" s="6">
        <f t="shared" si="21"/>
        <v>0</v>
      </c>
      <c r="G39" s="6">
        <f t="shared" si="22"/>
        <v>2</v>
      </c>
      <c r="H39" s="6">
        <f t="shared" si="23"/>
        <v>23</v>
      </c>
      <c r="I39" s="6">
        <f t="shared" si="24"/>
        <v>8</v>
      </c>
      <c r="J39" s="6">
        <f t="shared" si="25"/>
        <v>0</v>
      </c>
      <c r="K39" s="6">
        <f t="shared" si="26"/>
        <v>0</v>
      </c>
      <c r="L39" s="6">
        <f t="shared" si="27"/>
        <v>15</v>
      </c>
      <c r="M39" s="6">
        <f t="shared" si="28"/>
        <v>0</v>
      </c>
      <c r="N39" s="6">
        <f t="shared" si="29"/>
        <v>0</v>
      </c>
      <c r="O39" s="7">
        <f t="shared" si="30"/>
        <v>5</v>
      </c>
      <c r="P39" s="7">
        <f t="shared" si="31"/>
        <v>3</v>
      </c>
      <c r="Q39" s="7">
        <v>1.6</v>
      </c>
      <c r="R39" s="11"/>
      <c r="S39" s="10"/>
      <c r="T39" s="11"/>
      <c r="U39" s="10"/>
      <c r="V39" s="11"/>
      <c r="W39" s="10"/>
      <c r="X39" s="7"/>
      <c r="Y39" s="11"/>
      <c r="Z39" s="10"/>
      <c r="AA39" s="11"/>
      <c r="AB39" s="10"/>
      <c r="AC39" s="11"/>
      <c r="AD39" s="10"/>
      <c r="AE39" s="7"/>
      <c r="AF39" s="7">
        <f t="shared" si="32"/>
        <v>0</v>
      </c>
      <c r="AG39" s="11">
        <v>8</v>
      </c>
      <c r="AH39" s="10" t="s">
        <v>59</v>
      </c>
      <c r="AI39" s="11"/>
      <c r="AJ39" s="10"/>
      <c r="AK39" s="11"/>
      <c r="AL39" s="10"/>
      <c r="AM39" s="7">
        <v>2</v>
      </c>
      <c r="AN39" s="11">
        <v>15</v>
      </c>
      <c r="AO39" s="10" t="s">
        <v>59</v>
      </c>
      <c r="AP39" s="11"/>
      <c r="AQ39" s="10"/>
      <c r="AR39" s="11"/>
      <c r="AS39" s="10"/>
      <c r="AT39" s="7">
        <v>3</v>
      </c>
      <c r="AU39" s="7">
        <f t="shared" si="33"/>
        <v>5</v>
      </c>
      <c r="AV39" s="11"/>
      <c r="AW39" s="10"/>
      <c r="AX39" s="11"/>
      <c r="AY39" s="10"/>
      <c r="AZ39" s="11"/>
      <c r="BA39" s="10"/>
      <c r="BB39" s="7"/>
      <c r="BC39" s="11"/>
      <c r="BD39" s="10"/>
      <c r="BE39" s="11"/>
      <c r="BF39" s="10"/>
      <c r="BG39" s="11"/>
      <c r="BH39" s="10"/>
      <c r="BI39" s="7"/>
      <c r="BJ39" s="7">
        <f t="shared" si="34"/>
        <v>0</v>
      </c>
      <c r="BK39" s="11"/>
      <c r="BL39" s="10"/>
      <c r="BM39" s="11"/>
      <c r="BN39" s="10"/>
      <c r="BO39" s="11"/>
      <c r="BP39" s="10"/>
      <c r="BQ39" s="7"/>
      <c r="BR39" s="11"/>
      <c r="BS39" s="10"/>
      <c r="BT39" s="11"/>
      <c r="BU39" s="10"/>
      <c r="BV39" s="11"/>
      <c r="BW39" s="10"/>
      <c r="BX39" s="7"/>
      <c r="BY39" s="7">
        <f t="shared" si="35"/>
        <v>0</v>
      </c>
      <c r="BZ39" s="11"/>
      <c r="CA39" s="10"/>
      <c r="CB39" s="11"/>
      <c r="CC39" s="10"/>
      <c r="CD39" s="11"/>
      <c r="CE39" s="10"/>
      <c r="CF39" s="7"/>
      <c r="CG39" s="11"/>
      <c r="CH39" s="10"/>
      <c r="CI39" s="11"/>
      <c r="CJ39" s="10"/>
      <c r="CK39" s="11"/>
      <c r="CL39" s="10"/>
      <c r="CM39" s="7"/>
      <c r="CN39" s="7">
        <f t="shared" si="36"/>
        <v>0</v>
      </c>
      <c r="CO39" s="11"/>
      <c r="CP39" s="10"/>
      <c r="CQ39" s="11"/>
      <c r="CR39" s="10"/>
      <c r="CS39" s="11"/>
      <c r="CT39" s="10"/>
      <c r="CU39" s="7"/>
      <c r="CV39" s="11"/>
      <c r="CW39" s="10"/>
      <c r="CX39" s="11"/>
      <c r="CY39" s="10"/>
      <c r="CZ39" s="11"/>
      <c r="DA39" s="10"/>
      <c r="DB39" s="7"/>
      <c r="DC39" s="7">
        <f t="shared" si="37"/>
        <v>0</v>
      </c>
      <c r="DD39" s="11"/>
      <c r="DE39" s="10"/>
      <c r="DF39" s="11"/>
      <c r="DG39" s="10"/>
      <c r="DH39" s="11"/>
      <c r="DI39" s="10"/>
      <c r="DJ39" s="7"/>
      <c r="DK39" s="11"/>
      <c r="DL39" s="10"/>
      <c r="DM39" s="11"/>
      <c r="DN39" s="10"/>
      <c r="DO39" s="11"/>
      <c r="DP39" s="10"/>
      <c r="DQ39" s="7"/>
      <c r="DR39" s="7">
        <f t="shared" si="38"/>
        <v>0</v>
      </c>
      <c r="DS39" s="11"/>
      <c r="DT39" s="10"/>
      <c r="DU39" s="11"/>
      <c r="DV39" s="10"/>
      <c r="DW39" s="11"/>
      <c r="DX39" s="10"/>
      <c r="DY39" s="7"/>
      <c r="DZ39" s="11"/>
      <c r="EA39" s="10"/>
      <c r="EB39" s="11"/>
      <c r="EC39" s="10"/>
      <c r="ED39" s="11"/>
      <c r="EE39" s="10"/>
      <c r="EF39" s="7"/>
      <c r="EG39" s="7">
        <f t="shared" si="39"/>
        <v>0</v>
      </c>
    </row>
    <row r="40" spans="1:137" x14ac:dyDescent="0.25">
      <c r="A40" s="6">
        <v>4</v>
      </c>
      <c r="B40" s="6">
        <v>2</v>
      </c>
      <c r="C40" s="6"/>
      <c r="D40" s="6"/>
      <c r="E40" s="3" t="s">
        <v>99</v>
      </c>
      <c r="F40" s="6">
        <f>$B$40*COUNTIF(R40:EE40,"e")</f>
        <v>0</v>
      </c>
      <c r="G40" s="6">
        <f>$B$40*COUNTIF(R40:EE40,"z")</f>
        <v>4</v>
      </c>
      <c r="H40" s="6">
        <f t="shared" si="23"/>
        <v>30</v>
      </c>
      <c r="I40" s="6">
        <f t="shared" si="24"/>
        <v>16</v>
      </c>
      <c r="J40" s="6">
        <f t="shared" si="25"/>
        <v>14</v>
      </c>
      <c r="K40" s="6">
        <f t="shared" si="26"/>
        <v>0</v>
      </c>
      <c r="L40" s="6">
        <f t="shared" si="27"/>
        <v>0</v>
      </c>
      <c r="M40" s="6">
        <f t="shared" si="28"/>
        <v>0</v>
      </c>
      <c r="N40" s="6">
        <f t="shared" si="29"/>
        <v>0</v>
      </c>
      <c r="O40" s="7">
        <f t="shared" si="30"/>
        <v>4</v>
      </c>
      <c r="P40" s="7">
        <f t="shared" si="31"/>
        <v>0</v>
      </c>
      <c r="Q40" s="7">
        <f>$B$40*0.83</f>
        <v>1.66</v>
      </c>
      <c r="R40" s="11"/>
      <c r="S40" s="10"/>
      <c r="T40" s="11"/>
      <c r="U40" s="10"/>
      <c r="V40" s="11"/>
      <c r="W40" s="10"/>
      <c r="X40" s="7"/>
      <c r="Y40" s="11"/>
      <c r="Z40" s="10"/>
      <c r="AA40" s="11"/>
      <c r="AB40" s="10"/>
      <c r="AC40" s="11"/>
      <c r="AD40" s="10"/>
      <c r="AE40" s="7"/>
      <c r="AF40" s="7">
        <f t="shared" si="32"/>
        <v>0</v>
      </c>
      <c r="AG40" s="11">
        <f>$B$40*8</f>
        <v>16</v>
      </c>
      <c r="AH40" s="10" t="s">
        <v>59</v>
      </c>
      <c r="AI40" s="11">
        <f>$B$40*7</f>
        <v>14</v>
      </c>
      <c r="AJ40" s="10" t="s">
        <v>59</v>
      </c>
      <c r="AK40" s="11"/>
      <c r="AL40" s="10"/>
      <c r="AM40" s="7">
        <f>$B$40*2</f>
        <v>4</v>
      </c>
      <c r="AN40" s="11"/>
      <c r="AO40" s="10"/>
      <c r="AP40" s="11"/>
      <c r="AQ40" s="10"/>
      <c r="AR40" s="11"/>
      <c r="AS40" s="10"/>
      <c r="AT40" s="7"/>
      <c r="AU40" s="7">
        <f t="shared" si="33"/>
        <v>4</v>
      </c>
      <c r="AV40" s="11"/>
      <c r="AW40" s="10"/>
      <c r="AX40" s="11"/>
      <c r="AY40" s="10"/>
      <c r="AZ40" s="11"/>
      <c r="BA40" s="10"/>
      <c r="BB40" s="7"/>
      <c r="BC40" s="11"/>
      <c r="BD40" s="10"/>
      <c r="BE40" s="11"/>
      <c r="BF40" s="10"/>
      <c r="BG40" s="11"/>
      <c r="BH40" s="10"/>
      <c r="BI40" s="7"/>
      <c r="BJ40" s="7">
        <f t="shared" si="34"/>
        <v>0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7"/>
      <c r="BY40" s="7">
        <f t="shared" si="35"/>
        <v>0</v>
      </c>
      <c r="BZ40" s="11"/>
      <c r="CA40" s="10"/>
      <c r="CB40" s="11"/>
      <c r="CC40" s="10"/>
      <c r="CD40" s="11"/>
      <c r="CE40" s="10"/>
      <c r="CF40" s="7"/>
      <c r="CG40" s="11"/>
      <c r="CH40" s="10"/>
      <c r="CI40" s="11"/>
      <c r="CJ40" s="10"/>
      <c r="CK40" s="11"/>
      <c r="CL40" s="10"/>
      <c r="CM40" s="7"/>
      <c r="CN40" s="7">
        <f t="shared" si="36"/>
        <v>0</v>
      </c>
      <c r="CO40" s="11"/>
      <c r="CP40" s="10"/>
      <c r="CQ40" s="11"/>
      <c r="CR40" s="10"/>
      <c r="CS40" s="11"/>
      <c r="CT40" s="10"/>
      <c r="CU40" s="7"/>
      <c r="CV40" s="11"/>
      <c r="CW40" s="10"/>
      <c r="CX40" s="11"/>
      <c r="CY40" s="10"/>
      <c r="CZ40" s="11"/>
      <c r="DA40" s="10"/>
      <c r="DB40" s="7"/>
      <c r="DC40" s="7">
        <f t="shared" si="37"/>
        <v>0</v>
      </c>
      <c r="DD40" s="11"/>
      <c r="DE40" s="10"/>
      <c r="DF40" s="11"/>
      <c r="DG40" s="10"/>
      <c r="DH40" s="11"/>
      <c r="DI40" s="10"/>
      <c r="DJ40" s="7"/>
      <c r="DK40" s="11"/>
      <c r="DL40" s="10"/>
      <c r="DM40" s="11"/>
      <c r="DN40" s="10"/>
      <c r="DO40" s="11"/>
      <c r="DP40" s="10"/>
      <c r="DQ40" s="7"/>
      <c r="DR40" s="7">
        <f t="shared" si="38"/>
        <v>0</v>
      </c>
      <c r="DS40" s="11"/>
      <c r="DT40" s="10"/>
      <c r="DU40" s="11"/>
      <c r="DV40" s="10"/>
      <c r="DW40" s="11"/>
      <c r="DX40" s="10"/>
      <c r="DY40" s="7"/>
      <c r="DZ40" s="11"/>
      <c r="EA40" s="10"/>
      <c r="EB40" s="11"/>
      <c r="EC40" s="10"/>
      <c r="ED40" s="11"/>
      <c r="EE40" s="10"/>
      <c r="EF40" s="7"/>
      <c r="EG40" s="7">
        <f t="shared" si="39"/>
        <v>0</v>
      </c>
    </row>
    <row r="41" spans="1:137" x14ac:dyDescent="0.25">
      <c r="A41" s="6">
        <v>2</v>
      </c>
      <c r="B41" s="6">
        <v>1</v>
      </c>
      <c r="C41" s="6"/>
      <c r="D41" s="6"/>
      <c r="E41" s="3" t="s">
        <v>100</v>
      </c>
      <c r="F41" s="6">
        <f>$B$41*COUNTIF(R41:EE41,"e")</f>
        <v>0</v>
      </c>
      <c r="G41" s="6">
        <f>$B$41*COUNTIF(R41:EE41,"z")</f>
        <v>2</v>
      </c>
      <c r="H41" s="6">
        <f t="shared" si="23"/>
        <v>15</v>
      </c>
      <c r="I41" s="6">
        <f t="shared" si="24"/>
        <v>8</v>
      </c>
      <c r="J41" s="6">
        <f t="shared" si="25"/>
        <v>7</v>
      </c>
      <c r="K41" s="6">
        <f t="shared" si="26"/>
        <v>0</v>
      </c>
      <c r="L41" s="6">
        <f t="shared" si="27"/>
        <v>0</v>
      </c>
      <c r="M41" s="6">
        <f t="shared" si="28"/>
        <v>0</v>
      </c>
      <c r="N41" s="6">
        <f t="shared" si="29"/>
        <v>0</v>
      </c>
      <c r="O41" s="7">
        <f t="shared" si="30"/>
        <v>3</v>
      </c>
      <c r="P41" s="7">
        <f t="shared" si="31"/>
        <v>0</v>
      </c>
      <c r="Q41" s="7">
        <f>$B$41*0.8</f>
        <v>0.8</v>
      </c>
      <c r="R41" s="11">
        <f>$B$41*8</f>
        <v>8</v>
      </c>
      <c r="S41" s="10" t="s">
        <v>59</v>
      </c>
      <c r="T41" s="11">
        <f>$B$41*7</f>
        <v>7</v>
      </c>
      <c r="U41" s="10" t="s">
        <v>59</v>
      </c>
      <c r="V41" s="11"/>
      <c r="W41" s="10"/>
      <c r="X41" s="7">
        <f>$B$41*3</f>
        <v>3</v>
      </c>
      <c r="Y41" s="11"/>
      <c r="Z41" s="10"/>
      <c r="AA41" s="11"/>
      <c r="AB41" s="10"/>
      <c r="AC41" s="11"/>
      <c r="AD41" s="10"/>
      <c r="AE41" s="7"/>
      <c r="AF41" s="7">
        <f t="shared" si="32"/>
        <v>3</v>
      </c>
      <c r="AG41" s="11"/>
      <c r="AH41" s="10"/>
      <c r="AI41" s="11"/>
      <c r="AJ41" s="10"/>
      <c r="AK41" s="11"/>
      <c r="AL41" s="10"/>
      <c r="AM41" s="7"/>
      <c r="AN41" s="11"/>
      <c r="AO41" s="10"/>
      <c r="AP41" s="11"/>
      <c r="AQ41" s="10"/>
      <c r="AR41" s="11"/>
      <c r="AS41" s="10"/>
      <c r="AT41" s="7"/>
      <c r="AU41" s="7">
        <f t="shared" si="33"/>
        <v>0</v>
      </c>
      <c r="AV41" s="11"/>
      <c r="AW41" s="10"/>
      <c r="AX41" s="11"/>
      <c r="AY41" s="10"/>
      <c r="AZ41" s="11"/>
      <c r="BA41" s="10"/>
      <c r="BB41" s="7"/>
      <c r="BC41" s="11"/>
      <c r="BD41" s="10"/>
      <c r="BE41" s="11"/>
      <c r="BF41" s="10"/>
      <c r="BG41" s="11"/>
      <c r="BH41" s="10"/>
      <c r="BI41" s="7"/>
      <c r="BJ41" s="7">
        <f t="shared" si="34"/>
        <v>0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7"/>
      <c r="BY41" s="7">
        <f t="shared" si="35"/>
        <v>0</v>
      </c>
      <c r="BZ41" s="11"/>
      <c r="CA41" s="10"/>
      <c r="CB41" s="11"/>
      <c r="CC41" s="10"/>
      <c r="CD41" s="11"/>
      <c r="CE41" s="10"/>
      <c r="CF41" s="7"/>
      <c r="CG41" s="11"/>
      <c r="CH41" s="10"/>
      <c r="CI41" s="11"/>
      <c r="CJ41" s="10"/>
      <c r="CK41" s="11"/>
      <c r="CL41" s="10"/>
      <c r="CM41" s="7"/>
      <c r="CN41" s="7">
        <f t="shared" si="36"/>
        <v>0</v>
      </c>
      <c r="CO41" s="11"/>
      <c r="CP41" s="10"/>
      <c r="CQ41" s="11"/>
      <c r="CR41" s="10"/>
      <c r="CS41" s="11"/>
      <c r="CT41" s="10"/>
      <c r="CU41" s="7"/>
      <c r="CV41" s="11"/>
      <c r="CW41" s="10"/>
      <c r="CX41" s="11"/>
      <c r="CY41" s="10"/>
      <c r="CZ41" s="11"/>
      <c r="DA41" s="10"/>
      <c r="DB41" s="7"/>
      <c r="DC41" s="7">
        <f t="shared" si="37"/>
        <v>0</v>
      </c>
      <c r="DD41" s="11"/>
      <c r="DE41" s="10"/>
      <c r="DF41" s="11"/>
      <c r="DG41" s="10"/>
      <c r="DH41" s="11"/>
      <c r="DI41" s="10"/>
      <c r="DJ41" s="7"/>
      <c r="DK41" s="11"/>
      <c r="DL41" s="10"/>
      <c r="DM41" s="11"/>
      <c r="DN41" s="10"/>
      <c r="DO41" s="11"/>
      <c r="DP41" s="10"/>
      <c r="DQ41" s="7"/>
      <c r="DR41" s="7">
        <f t="shared" si="38"/>
        <v>0</v>
      </c>
      <c r="DS41" s="11"/>
      <c r="DT41" s="10"/>
      <c r="DU41" s="11"/>
      <c r="DV41" s="10"/>
      <c r="DW41" s="11"/>
      <c r="DX41" s="10"/>
      <c r="DY41" s="7"/>
      <c r="DZ41" s="11"/>
      <c r="EA41" s="10"/>
      <c r="EB41" s="11"/>
      <c r="EC41" s="10"/>
      <c r="ED41" s="11"/>
      <c r="EE41" s="10"/>
      <c r="EF41" s="7"/>
      <c r="EG41" s="7">
        <f t="shared" si="39"/>
        <v>0</v>
      </c>
    </row>
    <row r="42" spans="1:137" x14ac:dyDescent="0.25">
      <c r="A42" s="6">
        <v>7</v>
      </c>
      <c r="B42" s="6">
        <v>1</v>
      </c>
      <c r="C42" s="6"/>
      <c r="D42" s="6"/>
      <c r="E42" s="3" t="s">
        <v>101</v>
      </c>
      <c r="F42" s="6">
        <f>$B$42*COUNTIF(R42:EE42,"e")</f>
        <v>0</v>
      </c>
      <c r="G42" s="6">
        <f>$B$42*COUNTIF(R42:EE42,"z")</f>
        <v>2</v>
      </c>
      <c r="H42" s="6">
        <f t="shared" si="23"/>
        <v>15</v>
      </c>
      <c r="I42" s="6">
        <f t="shared" si="24"/>
        <v>8</v>
      </c>
      <c r="J42" s="6">
        <f t="shared" si="25"/>
        <v>7</v>
      </c>
      <c r="K42" s="6">
        <f t="shared" si="26"/>
        <v>0</v>
      </c>
      <c r="L42" s="6">
        <f t="shared" si="27"/>
        <v>0</v>
      </c>
      <c r="M42" s="6">
        <f t="shared" si="28"/>
        <v>0</v>
      </c>
      <c r="N42" s="6">
        <f t="shared" si="29"/>
        <v>0</v>
      </c>
      <c r="O42" s="7">
        <f t="shared" si="30"/>
        <v>3</v>
      </c>
      <c r="P42" s="7">
        <f t="shared" si="31"/>
        <v>0</v>
      </c>
      <c r="Q42" s="7">
        <f>$B$42*1.1</f>
        <v>1.1000000000000001</v>
      </c>
      <c r="R42" s="11"/>
      <c r="S42" s="10"/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7"/>
      <c r="AF42" s="7">
        <f t="shared" si="32"/>
        <v>0</v>
      </c>
      <c r="AG42" s="11"/>
      <c r="AH42" s="10"/>
      <c r="AI42" s="11"/>
      <c r="AJ42" s="10"/>
      <c r="AK42" s="11"/>
      <c r="AL42" s="10"/>
      <c r="AM42" s="7"/>
      <c r="AN42" s="11"/>
      <c r="AO42" s="10"/>
      <c r="AP42" s="11"/>
      <c r="AQ42" s="10"/>
      <c r="AR42" s="11"/>
      <c r="AS42" s="10"/>
      <c r="AT42" s="7"/>
      <c r="AU42" s="7">
        <f t="shared" si="33"/>
        <v>0</v>
      </c>
      <c r="AV42" s="11">
        <f>$B$42*8</f>
        <v>8</v>
      </c>
      <c r="AW42" s="10" t="s">
        <v>59</v>
      </c>
      <c r="AX42" s="11">
        <f>$B$42*7</f>
        <v>7</v>
      </c>
      <c r="AY42" s="10" t="s">
        <v>59</v>
      </c>
      <c r="AZ42" s="11"/>
      <c r="BA42" s="10"/>
      <c r="BB42" s="7">
        <f>$B$42*3</f>
        <v>3</v>
      </c>
      <c r="BC42" s="11"/>
      <c r="BD42" s="10"/>
      <c r="BE42" s="11"/>
      <c r="BF42" s="10"/>
      <c r="BG42" s="11"/>
      <c r="BH42" s="10"/>
      <c r="BI42" s="7"/>
      <c r="BJ42" s="7">
        <f t="shared" si="34"/>
        <v>3</v>
      </c>
      <c r="BK42" s="11"/>
      <c r="BL42" s="10"/>
      <c r="BM42" s="11"/>
      <c r="BN42" s="10"/>
      <c r="BO42" s="11"/>
      <c r="BP42" s="10"/>
      <c r="BQ42" s="7"/>
      <c r="BR42" s="11"/>
      <c r="BS42" s="10"/>
      <c r="BT42" s="11"/>
      <c r="BU42" s="10"/>
      <c r="BV42" s="11"/>
      <c r="BW42" s="10"/>
      <c r="BX42" s="7"/>
      <c r="BY42" s="7">
        <f t="shared" si="35"/>
        <v>0</v>
      </c>
      <c r="BZ42" s="11"/>
      <c r="CA42" s="10"/>
      <c r="CB42" s="11"/>
      <c r="CC42" s="10"/>
      <c r="CD42" s="11"/>
      <c r="CE42" s="10"/>
      <c r="CF42" s="7"/>
      <c r="CG42" s="11"/>
      <c r="CH42" s="10"/>
      <c r="CI42" s="11"/>
      <c r="CJ42" s="10"/>
      <c r="CK42" s="11"/>
      <c r="CL42" s="10"/>
      <c r="CM42" s="7"/>
      <c r="CN42" s="7">
        <f t="shared" si="36"/>
        <v>0</v>
      </c>
      <c r="CO42" s="11"/>
      <c r="CP42" s="10"/>
      <c r="CQ42" s="11"/>
      <c r="CR42" s="10"/>
      <c r="CS42" s="11"/>
      <c r="CT42" s="10"/>
      <c r="CU42" s="7"/>
      <c r="CV42" s="11"/>
      <c r="CW42" s="10"/>
      <c r="CX42" s="11"/>
      <c r="CY42" s="10"/>
      <c r="CZ42" s="11"/>
      <c r="DA42" s="10"/>
      <c r="DB42" s="7"/>
      <c r="DC42" s="7">
        <f t="shared" si="37"/>
        <v>0</v>
      </c>
      <c r="DD42" s="11"/>
      <c r="DE42" s="10"/>
      <c r="DF42" s="11"/>
      <c r="DG42" s="10"/>
      <c r="DH42" s="11"/>
      <c r="DI42" s="10"/>
      <c r="DJ42" s="7"/>
      <c r="DK42" s="11"/>
      <c r="DL42" s="10"/>
      <c r="DM42" s="11"/>
      <c r="DN42" s="10"/>
      <c r="DO42" s="11"/>
      <c r="DP42" s="10"/>
      <c r="DQ42" s="7"/>
      <c r="DR42" s="7">
        <f t="shared" si="38"/>
        <v>0</v>
      </c>
      <c r="DS42" s="11"/>
      <c r="DT42" s="10"/>
      <c r="DU42" s="11"/>
      <c r="DV42" s="10"/>
      <c r="DW42" s="11"/>
      <c r="DX42" s="10"/>
      <c r="DY42" s="7"/>
      <c r="DZ42" s="11"/>
      <c r="EA42" s="10"/>
      <c r="EB42" s="11"/>
      <c r="EC42" s="10"/>
      <c r="ED42" s="11"/>
      <c r="EE42" s="10"/>
      <c r="EF42" s="7"/>
      <c r="EG42" s="7">
        <f t="shared" si="39"/>
        <v>0</v>
      </c>
    </row>
    <row r="43" spans="1:137" ht="15.9" customHeight="1" x14ac:dyDescent="0.25">
      <c r="A43" s="6"/>
      <c r="B43" s="6"/>
      <c r="C43" s="6"/>
      <c r="D43" s="6"/>
      <c r="E43" s="6" t="s">
        <v>75</v>
      </c>
      <c r="F43" s="6">
        <f t="shared" ref="F43:AK43" si="40">SUM(F29:F42)</f>
        <v>0</v>
      </c>
      <c r="G43" s="6">
        <f t="shared" si="40"/>
        <v>30</v>
      </c>
      <c r="H43" s="6">
        <f t="shared" si="40"/>
        <v>283</v>
      </c>
      <c r="I43" s="6">
        <f t="shared" si="40"/>
        <v>125</v>
      </c>
      <c r="J43" s="6">
        <f t="shared" si="40"/>
        <v>41</v>
      </c>
      <c r="K43" s="6">
        <f t="shared" si="40"/>
        <v>0</v>
      </c>
      <c r="L43" s="6">
        <f t="shared" si="40"/>
        <v>117</v>
      </c>
      <c r="M43" s="6">
        <f t="shared" si="40"/>
        <v>0</v>
      </c>
      <c r="N43" s="6">
        <f t="shared" si="40"/>
        <v>0</v>
      </c>
      <c r="O43" s="7">
        <f t="shared" si="40"/>
        <v>54</v>
      </c>
      <c r="P43" s="7">
        <f t="shared" si="40"/>
        <v>22</v>
      </c>
      <c r="Q43" s="7">
        <f t="shared" si="40"/>
        <v>16.310000000000002</v>
      </c>
      <c r="R43" s="11">
        <f t="shared" si="40"/>
        <v>53</v>
      </c>
      <c r="S43" s="10">
        <f t="shared" si="40"/>
        <v>0</v>
      </c>
      <c r="T43" s="11">
        <f t="shared" si="40"/>
        <v>20</v>
      </c>
      <c r="U43" s="10">
        <f t="shared" si="40"/>
        <v>0</v>
      </c>
      <c r="V43" s="11">
        <f t="shared" si="40"/>
        <v>0</v>
      </c>
      <c r="W43" s="10">
        <f t="shared" si="40"/>
        <v>0</v>
      </c>
      <c r="X43" s="7">
        <f t="shared" si="40"/>
        <v>14</v>
      </c>
      <c r="Y43" s="11">
        <f t="shared" si="40"/>
        <v>39</v>
      </c>
      <c r="Z43" s="10">
        <f t="shared" si="40"/>
        <v>0</v>
      </c>
      <c r="AA43" s="11">
        <f t="shared" si="40"/>
        <v>0</v>
      </c>
      <c r="AB43" s="10">
        <f t="shared" si="40"/>
        <v>0</v>
      </c>
      <c r="AC43" s="11">
        <f t="shared" si="40"/>
        <v>0</v>
      </c>
      <c r="AD43" s="10">
        <f t="shared" si="40"/>
        <v>0</v>
      </c>
      <c r="AE43" s="7">
        <f t="shared" si="40"/>
        <v>8</v>
      </c>
      <c r="AF43" s="7">
        <f t="shared" si="40"/>
        <v>22</v>
      </c>
      <c r="AG43" s="11">
        <f t="shared" si="40"/>
        <v>52</v>
      </c>
      <c r="AH43" s="10">
        <f t="shared" si="40"/>
        <v>0</v>
      </c>
      <c r="AI43" s="11">
        <f t="shared" si="40"/>
        <v>14</v>
      </c>
      <c r="AJ43" s="10">
        <f t="shared" si="40"/>
        <v>0</v>
      </c>
      <c r="AK43" s="11">
        <f t="shared" si="40"/>
        <v>0</v>
      </c>
      <c r="AL43" s="10">
        <f t="shared" ref="AL43:BQ43" si="41">SUM(AL29:AL42)</f>
        <v>0</v>
      </c>
      <c r="AM43" s="7">
        <f t="shared" si="41"/>
        <v>13</v>
      </c>
      <c r="AN43" s="11">
        <f t="shared" si="41"/>
        <v>53</v>
      </c>
      <c r="AO43" s="10">
        <f t="shared" si="41"/>
        <v>0</v>
      </c>
      <c r="AP43" s="11">
        <f t="shared" si="41"/>
        <v>0</v>
      </c>
      <c r="AQ43" s="10">
        <f t="shared" si="41"/>
        <v>0</v>
      </c>
      <c r="AR43" s="11">
        <f t="shared" si="41"/>
        <v>0</v>
      </c>
      <c r="AS43" s="10">
        <f t="shared" si="41"/>
        <v>0</v>
      </c>
      <c r="AT43" s="7">
        <f t="shared" si="41"/>
        <v>10</v>
      </c>
      <c r="AU43" s="7">
        <f t="shared" si="41"/>
        <v>23</v>
      </c>
      <c r="AV43" s="11">
        <f t="shared" si="41"/>
        <v>20</v>
      </c>
      <c r="AW43" s="10">
        <f t="shared" si="41"/>
        <v>0</v>
      </c>
      <c r="AX43" s="11">
        <f t="shared" si="41"/>
        <v>7</v>
      </c>
      <c r="AY43" s="10">
        <f t="shared" si="41"/>
        <v>0</v>
      </c>
      <c r="AZ43" s="11">
        <f t="shared" si="41"/>
        <v>0</v>
      </c>
      <c r="BA43" s="10">
        <f t="shared" si="41"/>
        <v>0</v>
      </c>
      <c r="BB43" s="7">
        <f t="shared" si="41"/>
        <v>5</v>
      </c>
      <c r="BC43" s="11">
        <f t="shared" si="41"/>
        <v>25</v>
      </c>
      <c r="BD43" s="10">
        <f t="shared" si="41"/>
        <v>0</v>
      </c>
      <c r="BE43" s="11">
        <f t="shared" si="41"/>
        <v>0</v>
      </c>
      <c r="BF43" s="10">
        <f t="shared" si="41"/>
        <v>0</v>
      </c>
      <c r="BG43" s="11">
        <f t="shared" si="41"/>
        <v>0</v>
      </c>
      <c r="BH43" s="10">
        <f t="shared" si="41"/>
        <v>0</v>
      </c>
      <c r="BI43" s="7">
        <f t="shared" si="41"/>
        <v>4</v>
      </c>
      <c r="BJ43" s="7">
        <f t="shared" si="41"/>
        <v>9</v>
      </c>
      <c r="BK43" s="11">
        <f t="shared" si="41"/>
        <v>0</v>
      </c>
      <c r="BL43" s="10">
        <f t="shared" si="41"/>
        <v>0</v>
      </c>
      <c r="BM43" s="11">
        <f t="shared" si="41"/>
        <v>0</v>
      </c>
      <c r="BN43" s="10">
        <f t="shared" si="41"/>
        <v>0</v>
      </c>
      <c r="BO43" s="11">
        <f t="shared" si="41"/>
        <v>0</v>
      </c>
      <c r="BP43" s="10">
        <f t="shared" si="41"/>
        <v>0</v>
      </c>
      <c r="BQ43" s="7">
        <f t="shared" si="41"/>
        <v>0</v>
      </c>
      <c r="BR43" s="11">
        <f t="shared" ref="BR43:CW43" si="42">SUM(BR29:BR42)</f>
        <v>0</v>
      </c>
      <c r="BS43" s="10">
        <f t="shared" si="42"/>
        <v>0</v>
      </c>
      <c r="BT43" s="11">
        <f t="shared" si="42"/>
        <v>0</v>
      </c>
      <c r="BU43" s="10">
        <f t="shared" si="42"/>
        <v>0</v>
      </c>
      <c r="BV43" s="11">
        <f t="shared" si="42"/>
        <v>0</v>
      </c>
      <c r="BW43" s="10">
        <f t="shared" si="42"/>
        <v>0</v>
      </c>
      <c r="BX43" s="7">
        <f t="shared" si="42"/>
        <v>0</v>
      </c>
      <c r="BY43" s="7">
        <f t="shared" si="42"/>
        <v>0</v>
      </c>
      <c r="BZ43" s="11">
        <f t="shared" si="42"/>
        <v>0</v>
      </c>
      <c r="CA43" s="10">
        <f t="shared" si="42"/>
        <v>0</v>
      </c>
      <c r="CB43" s="11">
        <f t="shared" si="42"/>
        <v>0</v>
      </c>
      <c r="CC43" s="10">
        <f t="shared" si="42"/>
        <v>0</v>
      </c>
      <c r="CD43" s="11">
        <f t="shared" si="42"/>
        <v>0</v>
      </c>
      <c r="CE43" s="10">
        <f t="shared" si="42"/>
        <v>0</v>
      </c>
      <c r="CF43" s="7">
        <f t="shared" si="42"/>
        <v>0</v>
      </c>
      <c r="CG43" s="11">
        <f t="shared" si="42"/>
        <v>0</v>
      </c>
      <c r="CH43" s="10">
        <f t="shared" si="42"/>
        <v>0</v>
      </c>
      <c r="CI43" s="11">
        <f t="shared" si="42"/>
        <v>0</v>
      </c>
      <c r="CJ43" s="10">
        <f t="shared" si="42"/>
        <v>0</v>
      </c>
      <c r="CK43" s="11">
        <f t="shared" si="42"/>
        <v>0</v>
      </c>
      <c r="CL43" s="10">
        <f t="shared" si="42"/>
        <v>0</v>
      </c>
      <c r="CM43" s="7">
        <f t="shared" si="42"/>
        <v>0</v>
      </c>
      <c r="CN43" s="7">
        <f t="shared" si="42"/>
        <v>0</v>
      </c>
      <c r="CO43" s="11">
        <f t="shared" si="42"/>
        <v>0</v>
      </c>
      <c r="CP43" s="10">
        <f t="shared" si="42"/>
        <v>0</v>
      </c>
      <c r="CQ43" s="11">
        <f t="shared" si="42"/>
        <v>0</v>
      </c>
      <c r="CR43" s="10">
        <f t="shared" si="42"/>
        <v>0</v>
      </c>
      <c r="CS43" s="11">
        <f t="shared" si="42"/>
        <v>0</v>
      </c>
      <c r="CT43" s="10">
        <f t="shared" si="42"/>
        <v>0</v>
      </c>
      <c r="CU43" s="7">
        <f t="shared" si="42"/>
        <v>0</v>
      </c>
      <c r="CV43" s="11">
        <f t="shared" si="42"/>
        <v>0</v>
      </c>
      <c r="CW43" s="10">
        <f t="shared" si="42"/>
        <v>0</v>
      </c>
      <c r="CX43" s="11">
        <f t="shared" ref="CX43:EC43" si="43">SUM(CX29:CX42)</f>
        <v>0</v>
      </c>
      <c r="CY43" s="10">
        <f t="shared" si="43"/>
        <v>0</v>
      </c>
      <c r="CZ43" s="11">
        <f t="shared" si="43"/>
        <v>0</v>
      </c>
      <c r="DA43" s="10">
        <f t="shared" si="43"/>
        <v>0</v>
      </c>
      <c r="DB43" s="7">
        <f t="shared" si="43"/>
        <v>0</v>
      </c>
      <c r="DC43" s="7">
        <f t="shared" si="43"/>
        <v>0</v>
      </c>
      <c r="DD43" s="11">
        <f t="shared" si="43"/>
        <v>0</v>
      </c>
      <c r="DE43" s="10">
        <f t="shared" si="43"/>
        <v>0</v>
      </c>
      <c r="DF43" s="11">
        <f t="shared" si="43"/>
        <v>0</v>
      </c>
      <c r="DG43" s="10">
        <f t="shared" si="43"/>
        <v>0</v>
      </c>
      <c r="DH43" s="11">
        <f t="shared" si="43"/>
        <v>0</v>
      </c>
      <c r="DI43" s="10">
        <f t="shared" si="43"/>
        <v>0</v>
      </c>
      <c r="DJ43" s="7">
        <f t="shared" si="43"/>
        <v>0</v>
      </c>
      <c r="DK43" s="11">
        <f t="shared" si="43"/>
        <v>0</v>
      </c>
      <c r="DL43" s="10">
        <f t="shared" si="43"/>
        <v>0</v>
      </c>
      <c r="DM43" s="11">
        <f t="shared" si="43"/>
        <v>0</v>
      </c>
      <c r="DN43" s="10">
        <f t="shared" si="43"/>
        <v>0</v>
      </c>
      <c r="DO43" s="11">
        <f t="shared" si="43"/>
        <v>0</v>
      </c>
      <c r="DP43" s="10">
        <f t="shared" si="43"/>
        <v>0</v>
      </c>
      <c r="DQ43" s="7">
        <f t="shared" si="43"/>
        <v>0</v>
      </c>
      <c r="DR43" s="7">
        <f t="shared" si="43"/>
        <v>0</v>
      </c>
      <c r="DS43" s="11">
        <f t="shared" si="43"/>
        <v>0</v>
      </c>
      <c r="DT43" s="10">
        <f t="shared" si="43"/>
        <v>0</v>
      </c>
      <c r="DU43" s="11">
        <f t="shared" si="43"/>
        <v>0</v>
      </c>
      <c r="DV43" s="10">
        <f t="shared" si="43"/>
        <v>0</v>
      </c>
      <c r="DW43" s="11">
        <f t="shared" si="43"/>
        <v>0</v>
      </c>
      <c r="DX43" s="10">
        <f t="shared" si="43"/>
        <v>0</v>
      </c>
      <c r="DY43" s="7">
        <f t="shared" si="43"/>
        <v>0</v>
      </c>
      <c r="DZ43" s="11">
        <f t="shared" si="43"/>
        <v>0</v>
      </c>
      <c r="EA43" s="10">
        <f t="shared" si="43"/>
        <v>0</v>
      </c>
      <c r="EB43" s="11">
        <f t="shared" si="43"/>
        <v>0</v>
      </c>
      <c r="EC43" s="10">
        <f t="shared" si="43"/>
        <v>0</v>
      </c>
      <c r="ED43" s="11">
        <f>SUM(ED29:ED42)</f>
        <v>0</v>
      </c>
      <c r="EE43" s="10">
        <f>SUM(EE29:EE42)</f>
        <v>0</v>
      </c>
      <c r="EF43" s="7">
        <f>SUM(EF29:EF42)</f>
        <v>0</v>
      </c>
      <c r="EG43" s="7">
        <f>SUM(EG29:EG42)</f>
        <v>0</v>
      </c>
    </row>
    <row r="44" spans="1:137" ht="20.100000000000001" customHeight="1" x14ac:dyDescent="0.25">
      <c r="A44" s="12" t="s">
        <v>102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2"/>
      <c r="EG44" s="13"/>
    </row>
    <row r="45" spans="1:137" x14ac:dyDescent="0.25">
      <c r="A45" s="6"/>
      <c r="B45" s="6"/>
      <c r="C45" s="6"/>
      <c r="D45" s="6" t="s">
        <v>103</v>
      </c>
      <c r="E45" s="3" t="s">
        <v>104</v>
      </c>
      <c r="F45" s="6">
        <f t="shared" ref="F45:F57" si="44">COUNTIF(R45:EE45,"e")</f>
        <v>0</v>
      </c>
      <c r="G45" s="6">
        <f t="shared" ref="G45:G57" si="45">COUNTIF(R45:EE45,"z")</f>
        <v>3</v>
      </c>
      <c r="H45" s="6">
        <f t="shared" ref="H45:H60" si="46">SUM(I45:N45)</f>
        <v>32</v>
      </c>
      <c r="I45" s="6">
        <f t="shared" ref="I45:I60" si="47">R45+AG45+AV45+BK45+BZ45+CO45+DD45+DS45</f>
        <v>15</v>
      </c>
      <c r="J45" s="6">
        <f t="shared" ref="J45:J60" si="48">T45+AI45+AX45+BM45+CB45+CQ45+DF45+DU45</f>
        <v>12</v>
      </c>
      <c r="K45" s="6">
        <f t="shared" ref="K45:K60" si="49">V45+AK45+AZ45+BO45+CD45+CS45+DH45+DW45</f>
        <v>0</v>
      </c>
      <c r="L45" s="6">
        <f t="shared" ref="L45:L60" si="50">Y45+AN45+BC45+BR45+CG45+CV45+DK45+DZ45</f>
        <v>5</v>
      </c>
      <c r="M45" s="6">
        <f t="shared" ref="M45:M60" si="51">AA45+AP45+BE45+BT45+CI45+CX45+DM45+EB45</f>
        <v>0</v>
      </c>
      <c r="N45" s="6">
        <f t="shared" ref="N45:N60" si="52">AC45+AR45+BG45+BV45+CK45+CZ45+DO45+ED45</f>
        <v>0</v>
      </c>
      <c r="O45" s="7">
        <f t="shared" ref="O45:O60" si="53">AF45+AU45+BJ45+BY45+CN45+DC45+DR45+EG45</f>
        <v>5</v>
      </c>
      <c r="P45" s="7">
        <f t="shared" ref="P45:P60" si="54">AE45+AT45+BI45+BX45+CM45+DB45+DQ45+EF45</f>
        <v>1</v>
      </c>
      <c r="Q45" s="7">
        <v>1.37</v>
      </c>
      <c r="R45" s="11"/>
      <c r="S45" s="10"/>
      <c r="T45" s="11"/>
      <c r="U45" s="10"/>
      <c r="V45" s="11"/>
      <c r="W45" s="10"/>
      <c r="X45" s="7"/>
      <c r="Y45" s="11"/>
      <c r="Z45" s="10"/>
      <c r="AA45" s="11"/>
      <c r="AB45" s="10"/>
      <c r="AC45" s="11"/>
      <c r="AD45" s="10"/>
      <c r="AE45" s="7"/>
      <c r="AF45" s="7">
        <f t="shared" ref="AF45:AF60" si="55">X45+AE45</f>
        <v>0</v>
      </c>
      <c r="AG45" s="11"/>
      <c r="AH45" s="10"/>
      <c r="AI45" s="11"/>
      <c r="AJ45" s="10"/>
      <c r="AK45" s="11"/>
      <c r="AL45" s="10"/>
      <c r="AM45" s="7"/>
      <c r="AN45" s="11"/>
      <c r="AO45" s="10"/>
      <c r="AP45" s="11"/>
      <c r="AQ45" s="10"/>
      <c r="AR45" s="11"/>
      <c r="AS45" s="10"/>
      <c r="AT45" s="7"/>
      <c r="AU45" s="7">
        <f t="shared" ref="AU45:AU60" si="56">AM45+AT45</f>
        <v>0</v>
      </c>
      <c r="AV45" s="11"/>
      <c r="AW45" s="10"/>
      <c r="AX45" s="11"/>
      <c r="AY45" s="10"/>
      <c r="AZ45" s="11"/>
      <c r="BA45" s="10"/>
      <c r="BB45" s="7"/>
      <c r="BC45" s="11"/>
      <c r="BD45" s="10"/>
      <c r="BE45" s="11"/>
      <c r="BF45" s="10"/>
      <c r="BG45" s="11"/>
      <c r="BH45" s="10"/>
      <c r="BI45" s="7"/>
      <c r="BJ45" s="7">
        <f t="shared" ref="BJ45:BJ60" si="57">BB45+BI45</f>
        <v>0</v>
      </c>
      <c r="BK45" s="11">
        <v>15</v>
      </c>
      <c r="BL45" s="10" t="s">
        <v>59</v>
      </c>
      <c r="BM45" s="11">
        <v>12</v>
      </c>
      <c r="BN45" s="10" t="s">
        <v>59</v>
      </c>
      <c r="BO45" s="11"/>
      <c r="BP45" s="10"/>
      <c r="BQ45" s="7">
        <v>4</v>
      </c>
      <c r="BR45" s="11">
        <v>5</v>
      </c>
      <c r="BS45" s="10" t="s">
        <v>59</v>
      </c>
      <c r="BT45" s="11"/>
      <c r="BU45" s="10"/>
      <c r="BV45" s="11"/>
      <c r="BW45" s="10"/>
      <c r="BX45" s="7">
        <v>1</v>
      </c>
      <c r="BY45" s="7">
        <f t="shared" ref="BY45:BY60" si="58">BQ45+BX45</f>
        <v>5</v>
      </c>
      <c r="BZ45" s="11"/>
      <c r="CA45" s="10"/>
      <c r="CB45" s="11"/>
      <c r="CC45" s="10"/>
      <c r="CD45" s="11"/>
      <c r="CE45" s="10"/>
      <c r="CF45" s="7"/>
      <c r="CG45" s="11"/>
      <c r="CH45" s="10"/>
      <c r="CI45" s="11"/>
      <c r="CJ45" s="10"/>
      <c r="CK45" s="11"/>
      <c r="CL45" s="10"/>
      <c r="CM45" s="7"/>
      <c r="CN45" s="7">
        <f t="shared" ref="CN45:CN60" si="59">CF45+CM45</f>
        <v>0</v>
      </c>
      <c r="CO45" s="11"/>
      <c r="CP45" s="10"/>
      <c r="CQ45" s="11"/>
      <c r="CR45" s="10"/>
      <c r="CS45" s="11"/>
      <c r="CT45" s="10"/>
      <c r="CU45" s="7"/>
      <c r="CV45" s="11"/>
      <c r="CW45" s="10"/>
      <c r="CX45" s="11"/>
      <c r="CY45" s="10"/>
      <c r="CZ45" s="11"/>
      <c r="DA45" s="10"/>
      <c r="DB45" s="7"/>
      <c r="DC45" s="7">
        <f t="shared" ref="DC45:DC60" si="60">CU45+DB45</f>
        <v>0</v>
      </c>
      <c r="DD45" s="11"/>
      <c r="DE45" s="10"/>
      <c r="DF45" s="11"/>
      <c r="DG45" s="10"/>
      <c r="DH45" s="11"/>
      <c r="DI45" s="10"/>
      <c r="DJ45" s="7"/>
      <c r="DK45" s="11"/>
      <c r="DL45" s="10"/>
      <c r="DM45" s="11"/>
      <c r="DN45" s="10"/>
      <c r="DO45" s="11"/>
      <c r="DP45" s="10"/>
      <c r="DQ45" s="7"/>
      <c r="DR45" s="7">
        <f t="shared" ref="DR45:DR60" si="61">DJ45+DQ45</f>
        <v>0</v>
      </c>
      <c r="DS45" s="11"/>
      <c r="DT45" s="10"/>
      <c r="DU45" s="11"/>
      <c r="DV45" s="10"/>
      <c r="DW45" s="11"/>
      <c r="DX45" s="10"/>
      <c r="DY45" s="7"/>
      <c r="DZ45" s="11"/>
      <c r="EA45" s="10"/>
      <c r="EB45" s="11"/>
      <c r="EC45" s="10"/>
      <c r="ED45" s="11"/>
      <c r="EE45" s="10"/>
      <c r="EF45" s="7"/>
      <c r="EG45" s="7">
        <f t="shared" ref="EG45:EG60" si="62">DY45+EF45</f>
        <v>0</v>
      </c>
    </row>
    <row r="46" spans="1:137" x14ac:dyDescent="0.25">
      <c r="A46" s="6"/>
      <c r="B46" s="6"/>
      <c r="C46" s="6"/>
      <c r="D46" s="6" t="s">
        <v>105</v>
      </c>
      <c r="E46" s="3" t="s">
        <v>106</v>
      </c>
      <c r="F46" s="6">
        <f t="shared" si="44"/>
        <v>0</v>
      </c>
      <c r="G46" s="6">
        <f t="shared" si="45"/>
        <v>2</v>
      </c>
      <c r="H46" s="6">
        <f t="shared" si="46"/>
        <v>15</v>
      </c>
      <c r="I46" s="6">
        <f t="shared" si="47"/>
        <v>8</v>
      </c>
      <c r="J46" s="6">
        <f t="shared" si="48"/>
        <v>7</v>
      </c>
      <c r="K46" s="6">
        <f t="shared" si="49"/>
        <v>0</v>
      </c>
      <c r="L46" s="6">
        <f t="shared" si="50"/>
        <v>0</v>
      </c>
      <c r="M46" s="6">
        <f t="shared" si="51"/>
        <v>0</v>
      </c>
      <c r="N46" s="6">
        <f t="shared" si="52"/>
        <v>0</v>
      </c>
      <c r="O46" s="7">
        <f t="shared" si="53"/>
        <v>2</v>
      </c>
      <c r="P46" s="7">
        <f t="shared" si="54"/>
        <v>0</v>
      </c>
      <c r="Q46" s="7">
        <v>0.83</v>
      </c>
      <c r="R46" s="11"/>
      <c r="S46" s="10"/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7"/>
      <c r="AF46" s="7">
        <f t="shared" si="55"/>
        <v>0</v>
      </c>
      <c r="AG46" s="11"/>
      <c r="AH46" s="10"/>
      <c r="AI46" s="11"/>
      <c r="AJ46" s="10"/>
      <c r="AK46" s="11"/>
      <c r="AL46" s="10"/>
      <c r="AM46" s="7"/>
      <c r="AN46" s="11"/>
      <c r="AO46" s="10"/>
      <c r="AP46" s="11"/>
      <c r="AQ46" s="10"/>
      <c r="AR46" s="11"/>
      <c r="AS46" s="10"/>
      <c r="AT46" s="7"/>
      <c r="AU46" s="7">
        <f t="shared" si="56"/>
        <v>0</v>
      </c>
      <c r="AV46" s="11"/>
      <c r="AW46" s="10"/>
      <c r="AX46" s="11"/>
      <c r="AY46" s="10"/>
      <c r="AZ46" s="11"/>
      <c r="BA46" s="10"/>
      <c r="BB46" s="7"/>
      <c r="BC46" s="11"/>
      <c r="BD46" s="10"/>
      <c r="BE46" s="11"/>
      <c r="BF46" s="10"/>
      <c r="BG46" s="11"/>
      <c r="BH46" s="10"/>
      <c r="BI46" s="7"/>
      <c r="BJ46" s="7">
        <f t="shared" si="57"/>
        <v>0</v>
      </c>
      <c r="BK46" s="11"/>
      <c r="BL46" s="10"/>
      <c r="BM46" s="11"/>
      <c r="BN46" s="10"/>
      <c r="BO46" s="11"/>
      <c r="BP46" s="10"/>
      <c r="BQ46" s="7"/>
      <c r="BR46" s="11"/>
      <c r="BS46" s="10"/>
      <c r="BT46" s="11"/>
      <c r="BU46" s="10"/>
      <c r="BV46" s="11"/>
      <c r="BW46" s="10"/>
      <c r="BX46" s="7"/>
      <c r="BY46" s="7">
        <f t="shared" si="58"/>
        <v>0</v>
      </c>
      <c r="BZ46" s="11">
        <v>8</v>
      </c>
      <c r="CA46" s="10" t="s">
        <v>59</v>
      </c>
      <c r="CB46" s="11">
        <v>7</v>
      </c>
      <c r="CC46" s="10" t="s">
        <v>59</v>
      </c>
      <c r="CD46" s="11"/>
      <c r="CE46" s="10"/>
      <c r="CF46" s="7">
        <v>2</v>
      </c>
      <c r="CG46" s="11"/>
      <c r="CH46" s="10"/>
      <c r="CI46" s="11"/>
      <c r="CJ46" s="10"/>
      <c r="CK46" s="11"/>
      <c r="CL46" s="10"/>
      <c r="CM46" s="7"/>
      <c r="CN46" s="7">
        <f t="shared" si="59"/>
        <v>2</v>
      </c>
      <c r="CO46" s="11"/>
      <c r="CP46" s="10"/>
      <c r="CQ46" s="11"/>
      <c r="CR46" s="10"/>
      <c r="CS46" s="11"/>
      <c r="CT46" s="10"/>
      <c r="CU46" s="7"/>
      <c r="CV46" s="11"/>
      <c r="CW46" s="10"/>
      <c r="CX46" s="11"/>
      <c r="CY46" s="10"/>
      <c r="CZ46" s="11"/>
      <c r="DA46" s="10"/>
      <c r="DB46" s="7"/>
      <c r="DC46" s="7">
        <f t="shared" si="60"/>
        <v>0</v>
      </c>
      <c r="DD46" s="11"/>
      <c r="DE46" s="10"/>
      <c r="DF46" s="11"/>
      <c r="DG46" s="10"/>
      <c r="DH46" s="11"/>
      <c r="DI46" s="10"/>
      <c r="DJ46" s="7"/>
      <c r="DK46" s="11"/>
      <c r="DL46" s="10"/>
      <c r="DM46" s="11"/>
      <c r="DN46" s="10"/>
      <c r="DO46" s="11"/>
      <c r="DP46" s="10"/>
      <c r="DQ46" s="7"/>
      <c r="DR46" s="7">
        <f t="shared" si="61"/>
        <v>0</v>
      </c>
      <c r="DS46" s="11"/>
      <c r="DT46" s="10"/>
      <c r="DU46" s="11"/>
      <c r="DV46" s="10"/>
      <c r="DW46" s="11"/>
      <c r="DX46" s="10"/>
      <c r="DY46" s="7"/>
      <c r="DZ46" s="11"/>
      <c r="EA46" s="10"/>
      <c r="EB46" s="11"/>
      <c r="EC46" s="10"/>
      <c r="ED46" s="11"/>
      <c r="EE46" s="10"/>
      <c r="EF46" s="7"/>
      <c r="EG46" s="7">
        <f t="shared" si="62"/>
        <v>0</v>
      </c>
    </row>
    <row r="47" spans="1:137" x14ac:dyDescent="0.25">
      <c r="A47" s="6"/>
      <c r="B47" s="6"/>
      <c r="C47" s="6"/>
      <c r="D47" s="6" t="s">
        <v>107</v>
      </c>
      <c r="E47" s="3" t="s">
        <v>108</v>
      </c>
      <c r="F47" s="6">
        <f t="shared" si="44"/>
        <v>0</v>
      </c>
      <c r="G47" s="6">
        <f t="shared" si="45"/>
        <v>2</v>
      </c>
      <c r="H47" s="6">
        <f t="shared" si="46"/>
        <v>40</v>
      </c>
      <c r="I47" s="6">
        <f t="shared" si="47"/>
        <v>15</v>
      </c>
      <c r="J47" s="6">
        <f t="shared" si="48"/>
        <v>0</v>
      </c>
      <c r="K47" s="6">
        <f t="shared" si="49"/>
        <v>0</v>
      </c>
      <c r="L47" s="6">
        <f t="shared" si="50"/>
        <v>25</v>
      </c>
      <c r="M47" s="6">
        <f t="shared" si="51"/>
        <v>0</v>
      </c>
      <c r="N47" s="6">
        <f t="shared" si="52"/>
        <v>0</v>
      </c>
      <c r="O47" s="7">
        <f t="shared" si="53"/>
        <v>4</v>
      </c>
      <c r="P47" s="7">
        <f t="shared" si="54"/>
        <v>2</v>
      </c>
      <c r="Q47" s="7">
        <v>1.0369999999999999</v>
      </c>
      <c r="R47" s="11"/>
      <c r="S47" s="10"/>
      <c r="T47" s="11"/>
      <c r="U47" s="10"/>
      <c r="V47" s="11"/>
      <c r="W47" s="10"/>
      <c r="X47" s="7"/>
      <c r="Y47" s="11"/>
      <c r="Z47" s="10"/>
      <c r="AA47" s="11"/>
      <c r="AB47" s="10"/>
      <c r="AC47" s="11"/>
      <c r="AD47" s="10"/>
      <c r="AE47" s="7"/>
      <c r="AF47" s="7">
        <f t="shared" si="55"/>
        <v>0</v>
      </c>
      <c r="AG47" s="11"/>
      <c r="AH47" s="10"/>
      <c r="AI47" s="11"/>
      <c r="AJ47" s="10"/>
      <c r="AK47" s="11"/>
      <c r="AL47" s="10"/>
      <c r="AM47" s="7"/>
      <c r="AN47" s="11"/>
      <c r="AO47" s="10"/>
      <c r="AP47" s="11"/>
      <c r="AQ47" s="10"/>
      <c r="AR47" s="11"/>
      <c r="AS47" s="10"/>
      <c r="AT47" s="7"/>
      <c r="AU47" s="7">
        <f t="shared" si="56"/>
        <v>0</v>
      </c>
      <c r="AV47" s="11"/>
      <c r="AW47" s="10"/>
      <c r="AX47" s="11"/>
      <c r="AY47" s="10"/>
      <c r="AZ47" s="11"/>
      <c r="BA47" s="10"/>
      <c r="BB47" s="7"/>
      <c r="BC47" s="11"/>
      <c r="BD47" s="10"/>
      <c r="BE47" s="11"/>
      <c r="BF47" s="10"/>
      <c r="BG47" s="11"/>
      <c r="BH47" s="10"/>
      <c r="BI47" s="7"/>
      <c r="BJ47" s="7">
        <f t="shared" si="57"/>
        <v>0</v>
      </c>
      <c r="BK47" s="11"/>
      <c r="BL47" s="10"/>
      <c r="BM47" s="11"/>
      <c r="BN47" s="10"/>
      <c r="BO47" s="11"/>
      <c r="BP47" s="10"/>
      <c r="BQ47" s="7"/>
      <c r="BR47" s="11"/>
      <c r="BS47" s="10"/>
      <c r="BT47" s="11"/>
      <c r="BU47" s="10"/>
      <c r="BV47" s="11"/>
      <c r="BW47" s="10"/>
      <c r="BX47" s="7"/>
      <c r="BY47" s="7">
        <f t="shared" si="58"/>
        <v>0</v>
      </c>
      <c r="BZ47" s="11"/>
      <c r="CA47" s="10"/>
      <c r="CB47" s="11"/>
      <c r="CC47" s="10"/>
      <c r="CD47" s="11"/>
      <c r="CE47" s="10"/>
      <c r="CF47" s="7"/>
      <c r="CG47" s="11"/>
      <c r="CH47" s="10"/>
      <c r="CI47" s="11"/>
      <c r="CJ47" s="10"/>
      <c r="CK47" s="11"/>
      <c r="CL47" s="10"/>
      <c r="CM47" s="7"/>
      <c r="CN47" s="7">
        <f t="shared" si="59"/>
        <v>0</v>
      </c>
      <c r="CO47" s="11"/>
      <c r="CP47" s="10"/>
      <c r="CQ47" s="11"/>
      <c r="CR47" s="10"/>
      <c r="CS47" s="11"/>
      <c r="CT47" s="10"/>
      <c r="CU47" s="7"/>
      <c r="CV47" s="11"/>
      <c r="CW47" s="10"/>
      <c r="CX47" s="11"/>
      <c r="CY47" s="10"/>
      <c r="CZ47" s="11"/>
      <c r="DA47" s="10"/>
      <c r="DB47" s="7"/>
      <c r="DC47" s="7">
        <f t="shared" si="60"/>
        <v>0</v>
      </c>
      <c r="DD47" s="11">
        <v>15</v>
      </c>
      <c r="DE47" s="10" t="s">
        <v>59</v>
      </c>
      <c r="DF47" s="11"/>
      <c r="DG47" s="10"/>
      <c r="DH47" s="11"/>
      <c r="DI47" s="10"/>
      <c r="DJ47" s="7">
        <v>2</v>
      </c>
      <c r="DK47" s="11">
        <v>25</v>
      </c>
      <c r="DL47" s="10" t="s">
        <v>59</v>
      </c>
      <c r="DM47" s="11"/>
      <c r="DN47" s="10"/>
      <c r="DO47" s="11"/>
      <c r="DP47" s="10"/>
      <c r="DQ47" s="7">
        <v>2</v>
      </c>
      <c r="DR47" s="7">
        <f t="shared" si="61"/>
        <v>4</v>
      </c>
      <c r="DS47" s="11"/>
      <c r="DT47" s="10"/>
      <c r="DU47" s="11"/>
      <c r="DV47" s="10"/>
      <c r="DW47" s="11"/>
      <c r="DX47" s="10"/>
      <c r="DY47" s="7"/>
      <c r="DZ47" s="11"/>
      <c r="EA47" s="10"/>
      <c r="EB47" s="11"/>
      <c r="EC47" s="10"/>
      <c r="ED47" s="11"/>
      <c r="EE47" s="10"/>
      <c r="EF47" s="7"/>
      <c r="EG47" s="7">
        <f t="shared" si="62"/>
        <v>0</v>
      </c>
    </row>
    <row r="48" spans="1:137" x14ac:dyDescent="0.25">
      <c r="A48" s="6"/>
      <c r="B48" s="6"/>
      <c r="C48" s="6"/>
      <c r="D48" s="6" t="s">
        <v>109</v>
      </c>
      <c r="E48" s="3" t="s">
        <v>110</v>
      </c>
      <c r="F48" s="6">
        <f t="shared" si="44"/>
        <v>0</v>
      </c>
      <c r="G48" s="6">
        <f t="shared" si="45"/>
        <v>2</v>
      </c>
      <c r="H48" s="6">
        <f t="shared" si="46"/>
        <v>23</v>
      </c>
      <c r="I48" s="6">
        <f t="shared" si="47"/>
        <v>15</v>
      </c>
      <c r="J48" s="6">
        <f t="shared" si="48"/>
        <v>8</v>
      </c>
      <c r="K48" s="6">
        <f t="shared" si="49"/>
        <v>0</v>
      </c>
      <c r="L48" s="6">
        <f t="shared" si="50"/>
        <v>0</v>
      </c>
      <c r="M48" s="6">
        <f t="shared" si="51"/>
        <v>0</v>
      </c>
      <c r="N48" s="6">
        <f t="shared" si="52"/>
        <v>0</v>
      </c>
      <c r="O48" s="7">
        <f t="shared" si="53"/>
        <v>2</v>
      </c>
      <c r="P48" s="7">
        <f t="shared" si="54"/>
        <v>0</v>
      </c>
      <c r="Q48" s="7">
        <v>1.17</v>
      </c>
      <c r="R48" s="11"/>
      <c r="S48" s="10"/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7"/>
      <c r="AF48" s="7">
        <f t="shared" si="55"/>
        <v>0</v>
      </c>
      <c r="AG48" s="11"/>
      <c r="AH48" s="10"/>
      <c r="AI48" s="11"/>
      <c r="AJ48" s="10"/>
      <c r="AK48" s="11"/>
      <c r="AL48" s="10"/>
      <c r="AM48" s="7"/>
      <c r="AN48" s="11"/>
      <c r="AO48" s="10"/>
      <c r="AP48" s="11"/>
      <c r="AQ48" s="10"/>
      <c r="AR48" s="11"/>
      <c r="AS48" s="10"/>
      <c r="AT48" s="7"/>
      <c r="AU48" s="7">
        <f t="shared" si="56"/>
        <v>0</v>
      </c>
      <c r="AV48" s="11"/>
      <c r="AW48" s="10"/>
      <c r="AX48" s="11"/>
      <c r="AY48" s="10"/>
      <c r="AZ48" s="11"/>
      <c r="BA48" s="10"/>
      <c r="BB48" s="7"/>
      <c r="BC48" s="11"/>
      <c r="BD48" s="10"/>
      <c r="BE48" s="11"/>
      <c r="BF48" s="10"/>
      <c r="BG48" s="11"/>
      <c r="BH48" s="10"/>
      <c r="BI48" s="7"/>
      <c r="BJ48" s="7">
        <f t="shared" si="57"/>
        <v>0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7"/>
      <c r="BY48" s="7">
        <f t="shared" si="58"/>
        <v>0</v>
      </c>
      <c r="BZ48" s="11"/>
      <c r="CA48" s="10"/>
      <c r="CB48" s="11"/>
      <c r="CC48" s="10"/>
      <c r="CD48" s="11"/>
      <c r="CE48" s="10"/>
      <c r="CF48" s="7"/>
      <c r="CG48" s="11"/>
      <c r="CH48" s="10"/>
      <c r="CI48" s="11"/>
      <c r="CJ48" s="10"/>
      <c r="CK48" s="11"/>
      <c r="CL48" s="10"/>
      <c r="CM48" s="7"/>
      <c r="CN48" s="7">
        <f t="shared" si="59"/>
        <v>0</v>
      </c>
      <c r="CO48" s="11"/>
      <c r="CP48" s="10"/>
      <c r="CQ48" s="11"/>
      <c r="CR48" s="10"/>
      <c r="CS48" s="11"/>
      <c r="CT48" s="10"/>
      <c r="CU48" s="7"/>
      <c r="CV48" s="11"/>
      <c r="CW48" s="10"/>
      <c r="CX48" s="11"/>
      <c r="CY48" s="10"/>
      <c r="CZ48" s="11"/>
      <c r="DA48" s="10"/>
      <c r="DB48" s="7"/>
      <c r="DC48" s="7">
        <f t="shared" si="60"/>
        <v>0</v>
      </c>
      <c r="DD48" s="11">
        <v>15</v>
      </c>
      <c r="DE48" s="10" t="s">
        <v>59</v>
      </c>
      <c r="DF48" s="11">
        <v>8</v>
      </c>
      <c r="DG48" s="10" t="s">
        <v>59</v>
      </c>
      <c r="DH48" s="11"/>
      <c r="DI48" s="10"/>
      <c r="DJ48" s="7">
        <v>2</v>
      </c>
      <c r="DK48" s="11"/>
      <c r="DL48" s="10"/>
      <c r="DM48" s="11"/>
      <c r="DN48" s="10"/>
      <c r="DO48" s="11"/>
      <c r="DP48" s="10"/>
      <c r="DQ48" s="7"/>
      <c r="DR48" s="7">
        <f t="shared" si="61"/>
        <v>2</v>
      </c>
      <c r="DS48" s="11"/>
      <c r="DT48" s="10"/>
      <c r="DU48" s="11"/>
      <c r="DV48" s="10"/>
      <c r="DW48" s="11"/>
      <c r="DX48" s="10"/>
      <c r="DY48" s="7"/>
      <c r="DZ48" s="11"/>
      <c r="EA48" s="10"/>
      <c r="EB48" s="11"/>
      <c r="EC48" s="10"/>
      <c r="ED48" s="11"/>
      <c r="EE48" s="10"/>
      <c r="EF48" s="7"/>
      <c r="EG48" s="7">
        <f t="shared" si="62"/>
        <v>0</v>
      </c>
    </row>
    <row r="49" spans="1:137" x14ac:dyDescent="0.25">
      <c r="A49" s="6"/>
      <c r="B49" s="6"/>
      <c r="C49" s="6"/>
      <c r="D49" s="6" t="s">
        <v>111</v>
      </c>
      <c r="E49" s="3" t="s">
        <v>112</v>
      </c>
      <c r="F49" s="6">
        <f t="shared" si="44"/>
        <v>0</v>
      </c>
      <c r="G49" s="6">
        <f t="shared" si="45"/>
        <v>2</v>
      </c>
      <c r="H49" s="6">
        <f t="shared" si="46"/>
        <v>15</v>
      </c>
      <c r="I49" s="6">
        <f t="shared" si="47"/>
        <v>8</v>
      </c>
      <c r="J49" s="6">
        <f t="shared" si="48"/>
        <v>7</v>
      </c>
      <c r="K49" s="6">
        <f t="shared" si="49"/>
        <v>0</v>
      </c>
      <c r="L49" s="6">
        <f t="shared" si="50"/>
        <v>0</v>
      </c>
      <c r="M49" s="6">
        <f t="shared" si="51"/>
        <v>0</v>
      </c>
      <c r="N49" s="6">
        <f t="shared" si="52"/>
        <v>0</v>
      </c>
      <c r="O49" s="7">
        <f t="shared" si="53"/>
        <v>2</v>
      </c>
      <c r="P49" s="7">
        <f t="shared" si="54"/>
        <v>0</v>
      </c>
      <c r="Q49" s="7">
        <v>0.8</v>
      </c>
      <c r="R49" s="11"/>
      <c r="S49" s="10"/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7"/>
      <c r="AF49" s="7">
        <f t="shared" si="55"/>
        <v>0</v>
      </c>
      <c r="AG49" s="11"/>
      <c r="AH49" s="10"/>
      <c r="AI49" s="11"/>
      <c r="AJ49" s="10"/>
      <c r="AK49" s="11"/>
      <c r="AL49" s="10"/>
      <c r="AM49" s="7"/>
      <c r="AN49" s="11"/>
      <c r="AO49" s="10"/>
      <c r="AP49" s="11"/>
      <c r="AQ49" s="10"/>
      <c r="AR49" s="11"/>
      <c r="AS49" s="10"/>
      <c r="AT49" s="7"/>
      <c r="AU49" s="7">
        <f t="shared" si="56"/>
        <v>0</v>
      </c>
      <c r="AV49" s="11"/>
      <c r="AW49" s="10"/>
      <c r="AX49" s="11"/>
      <c r="AY49" s="10"/>
      <c r="AZ49" s="11"/>
      <c r="BA49" s="10"/>
      <c r="BB49" s="7"/>
      <c r="BC49" s="11"/>
      <c r="BD49" s="10"/>
      <c r="BE49" s="11"/>
      <c r="BF49" s="10"/>
      <c r="BG49" s="11"/>
      <c r="BH49" s="10"/>
      <c r="BI49" s="7"/>
      <c r="BJ49" s="7">
        <f t="shared" si="57"/>
        <v>0</v>
      </c>
      <c r="BK49" s="11"/>
      <c r="BL49" s="10"/>
      <c r="BM49" s="11"/>
      <c r="BN49" s="10"/>
      <c r="BO49" s="11"/>
      <c r="BP49" s="10"/>
      <c r="BQ49" s="7"/>
      <c r="BR49" s="11"/>
      <c r="BS49" s="10"/>
      <c r="BT49" s="11"/>
      <c r="BU49" s="10"/>
      <c r="BV49" s="11"/>
      <c r="BW49" s="10"/>
      <c r="BX49" s="7"/>
      <c r="BY49" s="7">
        <f t="shared" si="58"/>
        <v>0</v>
      </c>
      <c r="BZ49" s="11"/>
      <c r="CA49" s="10"/>
      <c r="CB49" s="11"/>
      <c r="CC49" s="10"/>
      <c r="CD49" s="11"/>
      <c r="CE49" s="10"/>
      <c r="CF49" s="7"/>
      <c r="CG49" s="11"/>
      <c r="CH49" s="10"/>
      <c r="CI49" s="11"/>
      <c r="CJ49" s="10"/>
      <c r="CK49" s="11"/>
      <c r="CL49" s="10"/>
      <c r="CM49" s="7"/>
      <c r="CN49" s="7">
        <f t="shared" si="59"/>
        <v>0</v>
      </c>
      <c r="CO49" s="11">
        <v>8</v>
      </c>
      <c r="CP49" s="10" t="s">
        <v>59</v>
      </c>
      <c r="CQ49" s="11">
        <v>7</v>
      </c>
      <c r="CR49" s="10" t="s">
        <v>59</v>
      </c>
      <c r="CS49" s="11"/>
      <c r="CT49" s="10"/>
      <c r="CU49" s="7">
        <v>2</v>
      </c>
      <c r="CV49" s="11"/>
      <c r="CW49" s="10"/>
      <c r="CX49" s="11"/>
      <c r="CY49" s="10"/>
      <c r="CZ49" s="11"/>
      <c r="DA49" s="10"/>
      <c r="DB49" s="7"/>
      <c r="DC49" s="7">
        <f t="shared" si="60"/>
        <v>2</v>
      </c>
      <c r="DD49" s="11"/>
      <c r="DE49" s="10"/>
      <c r="DF49" s="11"/>
      <c r="DG49" s="10"/>
      <c r="DH49" s="11"/>
      <c r="DI49" s="10"/>
      <c r="DJ49" s="7"/>
      <c r="DK49" s="11"/>
      <c r="DL49" s="10"/>
      <c r="DM49" s="11"/>
      <c r="DN49" s="10"/>
      <c r="DO49" s="11"/>
      <c r="DP49" s="10"/>
      <c r="DQ49" s="7"/>
      <c r="DR49" s="7">
        <f t="shared" si="61"/>
        <v>0</v>
      </c>
      <c r="DS49" s="11"/>
      <c r="DT49" s="10"/>
      <c r="DU49" s="11"/>
      <c r="DV49" s="10"/>
      <c r="DW49" s="11"/>
      <c r="DX49" s="10"/>
      <c r="DY49" s="7"/>
      <c r="DZ49" s="11"/>
      <c r="EA49" s="10"/>
      <c r="EB49" s="11"/>
      <c r="EC49" s="10"/>
      <c r="ED49" s="11"/>
      <c r="EE49" s="10"/>
      <c r="EF49" s="7"/>
      <c r="EG49" s="7">
        <f t="shared" si="62"/>
        <v>0</v>
      </c>
    </row>
    <row r="50" spans="1:137" x14ac:dyDescent="0.25">
      <c r="A50" s="6"/>
      <c r="B50" s="6"/>
      <c r="C50" s="6"/>
      <c r="D50" s="6" t="s">
        <v>113</v>
      </c>
      <c r="E50" s="3" t="s">
        <v>114</v>
      </c>
      <c r="F50" s="6">
        <f t="shared" si="44"/>
        <v>0</v>
      </c>
      <c r="G50" s="6">
        <f t="shared" si="45"/>
        <v>1</v>
      </c>
      <c r="H50" s="6">
        <f t="shared" si="46"/>
        <v>10</v>
      </c>
      <c r="I50" s="6">
        <f t="shared" si="47"/>
        <v>10</v>
      </c>
      <c r="J50" s="6">
        <f t="shared" si="48"/>
        <v>0</v>
      </c>
      <c r="K50" s="6">
        <f t="shared" si="49"/>
        <v>0</v>
      </c>
      <c r="L50" s="6">
        <f t="shared" si="50"/>
        <v>0</v>
      </c>
      <c r="M50" s="6">
        <f t="shared" si="51"/>
        <v>0</v>
      </c>
      <c r="N50" s="6">
        <f t="shared" si="52"/>
        <v>0</v>
      </c>
      <c r="O50" s="7">
        <f t="shared" si="53"/>
        <v>1</v>
      </c>
      <c r="P50" s="7">
        <f t="shared" si="54"/>
        <v>0</v>
      </c>
      <c r="Q50" s="7">
        <v>0.37</v>
      </c>
      <c r="R50" s="11"/>
      <c r="S50" s="10"/>
      <c r="T50" s="11"/>
      <c r="U50" s="10"/>
      <c r="V50" s="11"/>
      <c r="W50" s="10"/>
      <c r="X50" s="7"/>
      <c r="Y50" s="11"/>
      <c r="Z50" s="10"/>
      <c r="AA50" s="11"/>
      <c r="AB50" s="10"/>
      <c r="AC50" s="11"/>
      <c r="AD50" s="10"/>
      <c r="AE50" s="7"/>
      <c r="AF50" s="7">
        <f t="shared" si="55"/>
        <v>0</v>
      </c>
      <c r="AG50" s="11"/>
      <c r="AH50" s="10"/>
      <c r="AI50" s="11"/>
      <c r="AJ50" s="10"/>
      <c r="AK50" s="11"/>
      <c r="AL50" s="10"/>
      <c r="AM50" s="7"/>
      <c r="AN50" s="11"/>
      <c r="AO50" s="10"/>
      <c r="AP50" s="11"/>
      <c r="AQ50" s="10"/>
      <c r="AR50" s="11"/>
      <c r="AS50" s="10"/>
      <c r="AT50" s="7"/>
      <c r="AU50" s="7">
        <f t="shared" si="56"/>
        <v>0</v>
      </c>
      <c r="AV50" s="11"/>
      <c r="AW50" s="10"/>
      <c r="AX50" s="11"/>
      <c r="AY50" s="10"/>
      <c r="AZ50" s="11"/>
      <c r="BA50" s="10"/>
      <c r="BB50" s="7"/>
      <c r="BC50" s="11"/>
      <c r="BD50" s="10"/>
      <c r="BE50" s="11"/>
      <c r="BF50" s="10"/>
      <c r="BG50" s="11"/>
      <c r="BH50" s="10"/>
      <c r="BI50" s="7"/>
      <c r="BJ50" s="7">
        <f t="shared" si="57"/>
        <v>0</v>
      </c>
      <c r="BK50" s="11"/>
      <c r="BL50" s="10"/>
      <c r="BM50" s="11"/>
      <c r="BN50" s="10"/>
      <c r="BO50" s="11"/>
      <c r="BP50" s="10"/>
      <c r="BQ50" s="7"/>
      <c r="BR50" s="11"/>
      <c r="BS50" s="10"/>
      <c r="BT50" s="11"/>
      <c r="BU50" s="10"/>
      <c r="BV50" s="11"/>
      <c r="BW50" s="10"/>
      <c r="BX50" s="7"/>
      <c r="BY50" s="7">
        <f t="shared" si="58"/>
        <v>0</v>
      </c>
      <c r="BZ50" s="11"/>
      <c r="CA50" s="10"/>
      <c r="CB50" s="11"/>
      <c r="CC50" s="10"/>
      <c r="CD50" s="11"/>
      <c r="CE50" s="10"/>
      <c r="CF50" s="7"/>
      <c r="CG50" s="11"/>
      <c r="CH50" s="10"/>
      <c r="CI50" s="11"/>
      <c r="CJ50" s="10"/>
      <c r="CK50" s="11"/>
      <c r="CL50" s="10"/>
      <c r="CM50" s="7"/>
      <c r="CN50" s="7">
        <f t="shared" si="59"/>
        <v>0</v>
      </c>
      <c r="CO50" s="11"/>
      <c r="CP50" s="10"/>
      <c r="CQ50" s="11"/>
      <c r="CR50" s="10"/>
      <c r="CS50" s="11"/>
      <c r="CT50" s="10"/>
      <c r="CU50" s="7"/>
      <c r="CV50" s="11"/>
      <c r="CW50" s="10"/>
      <c r="CX50" s="11"/>
      <c r="CY50" s="10"/>
      <c r="CZ50" s="11"/>
      <c r="DA50" s="10"/>
      <c r="DB50" s="7"/>
      <c r="DC50" s="7">
        <f t="shared" si="60"/>
        <v>0</v>
      </c>
      <c r="DD50" s="11">
        <v>10</v>
      </c>
      <c r="DE50" s="10" t="s">
        <v>59</v>
      </c>
      <c r="DF50" s="11"/>
      <c r="DG50" s="10"/>
      <c r="DH50" s="11"/>
      <c r="DI50" s="10"/>
      <c r="DJ50" s="7">
        <v>1</v>
      </c>
      <c r="DK50" s="11"/>
      <c r="DL50" s="10"/>
      <c r="DM50" s="11"/>
      <c r="DN50" s="10"/>
      <c r="DO50" s="11"/>
      <c r="DP50" s="10"/>
      <c r="DQ50" s="7"/>
      <c r="DR50" s="7">
        <f t="shared" si="61"/>
        <v>1</v>
      </c>
      <c r="DS50" s="11"/>
      <c r="DT50" s="10"/>
      <c r="DU50" s="11"/>
      <c r="DV50" s="10"/>
      <c r="DW50" s="11"/>
      <c r="DX50" s="10"/>
      <c r="DY50" s="7"/>
      <c r="DZ50" s="11"/>
      <c r="EA50" s="10"/>
      <c r="EB50" s="11"/>
      <c r="EC50" s="10"/>
      <c r="ED50" s="11"/>
      <c r="EE50" s="10"/>
      <c r="EF50" s="7"/>
      <c r="EG50" s="7">
        <f t="shared" si="62"/>
        <v>0</v>
      </c>
    </row>
    <row r="51" spans="1:137" x14ac:dyDescent="0.25">
      <c r="A51" s="6"/>
      <c r="B51" s="6"/>
      <c r="C51" s="6"/>
      <c r="D51" s="6" t="s">
        <v>115</v>
      </c>
      <c r="E51" s="3" t="s">
        <v>116</v>
      </c>
      <c r="F51" s="6">
        <f t="shared" si="44"/>
        <v>0</v>
      </c>
      <c r="G51" s="6">
        <f t="shared" si="45"/>
        <v>2</v>
      </c>
      <c r="H51" s="6">
        <f t="shared" si="46"/>
        <v>12</v>
      </c>
      <c r="I51" s="6">
        <f t="shared" si="47"/>
        <v>6</v>
      </c>
      <c r="J51" s="6">
        <f t="shared" si="48"/>
        <v>6</v>
      </c>
      <c r="K51" s="6">
        <f t="shared" si="49"/>
        <v>0</v>
      </c>
      <c r="L51" s="6">
        <f t="shared" si="50"/>
        <v>0</v>
      </c>
      <c r="M51" s="6">
        <f t="shared" si="51"/>
        <v>0</v>
      </c>
      <c r="N51" s="6">
        <f t="shared" si="52"/>
        <v>0</v>
      </c>
      <c r="O51" s="7">
        <f t="shared" si="53"/>
        <v>1</v>
      </c>
      <c r="P51" s="7">
        <f t="shared" si="54"/>
        <v>0</v>
      </c>
      <c r="Q51" s="7">
        <v>0.6</v>
      </c>
      <c r="R51" s="11"/>
      <c r="S51" s="10"/>
      <c r="T51" s="11"/>
      <c r="U51" s="10"/>
      <c r="V51" s="11"/>
      <c r="W51" s="10"/>
      <c r="X51" s="7"/>
      <c r="Y51" s="11"/>
      <c r="Z51" s="10"/>
      <c r="AA51" s="11"/>
      <c r="AB51" s="10"/>
      <c r="AC51" s="11"/>
      <c r="AD51" s="10"/>
      <c r="AE51" s="7"/>
      <c r="AF51" s="7">
        <f t="shared" si="55"/>
        <v>0</v>
      </c>
      <c r="AG51" s="11"/>
      <c r="AH51" s="10"/>
      <c r="AI51" s="11"/>
      <c r="AJ51" s="10"/>
      <c r="AK51" s="11"/>
      <c r="AL51" s="10"/>
      <c r="AM51" s="7"/>
      <c r="AN51" s="11"/>
      <c r="AO51" s="10"/>
      <c r="AP51" s="11"/>
      <c r="AQ51" s="10"/>
      <c r="AR51" s="11"/>
      <c r="AS51" s="10"/>
      <c r="AT51" s="7"/>
      <c r="AU51" s="7">
        <f t="shared" si="56"/>
        <v>0</v>
      </c>
      <c r="AV51" s="11">
        <v>6</v>
      </c>
      <c r="AW51" s="10" t="s">
        <v>59</v>
      </c>
      <c r="AX51" s="11">
        <v>6</v>
      </c>
      <c r="AY51" s="10" t="s">
        <v>59</v>
      </c>
      <c r="AZ51" s="11"/>
      <c r="BA51" s="10"/>
      <c r="BB51" s="7">
        <v>1</v>
      </c>
      <c r="BC51" s="11"/>
      <c r="BD51" s="10"/>
      <c r="BE51" s="11"/>
      <c r="BF51" s="10"/>
      <c r="BG51" s="11"/>
      <c r="BH51" s="10"/>
      <c r="BI51" s="7"/>
      <c r="BJ51" s="7">
        <f t="shared" si="57"/>
        <v>1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7"/>
      <c r="BY51" s="7">
        <f t="shared" si="58"/>
        <v>0</v>
      </c>
      <c r="BZ51" s="11"/>
      <c r="CA51" s="10"/>
      <c r="CB51" s="11"/>
      <c r="CC51" s="10"/>
      <c r="CD51" s="11"/>
      <c r="CE51" s="10"/>
      <c r="CF51" s="7"/>
      <c r="CG51" s="11"/>
      <c r="CH51" s="10"/>
      <c r="CI51" s="11"/>
      <c r="CJ51" s="10"/>
      <c r="CK51" s="11"/>
      <c r="CL51" s="10"/>
      <c r="CM51" s="7"/>
      <c r="CN51" s="7">
        <f t="shared" si="59"/>
        <v>0</v>
      </c>
      <c r="CO51" s="11"/>
      <c r="CP51" s="10"/>
      <c r="CQ51" s="11"/>
      <c r="CR51" s="10"/>
      <c r="CS51" s="11"/>
      <c r="CT51" s="10"/>
      <c r="CU51" s="7"/>
      <c r="CV51" s="11"/>
      <c r="CW51" s="10"/>
      <c r="CX51" s="11"/>
      <c r="CY51" s="10"/>
      <c r="CZ51" s="11"/>
      <c r="DA51" s="10"/>
      <c r="DB51" s="7"/>
      <c r="DC51" s="7">
        <f t="shared" si="60"/>
        <v>0</v>
      </c>
      <c r="DD51" s="11"/>
      <c r="DE51" s="10"/>
      <c r="DF51" s="11"/>
      <c r="DG51" s="10"/>
      <c r="DH51" s="11"/>
      <c r="DI51" s="10"/>
      <c r="DJ51" s="7"/>
      <c r="DK51" s="11"/>
      <c r="DL51" s="10"/>
      <c r="DM51" s="11"/>
      <c r="DN51" s="10"/>
      <c r="DO51" s="11"/>
      <c r="DP51" s="10"/>
      <c r="DQ51" s="7"/>
      <c r="DR51" s="7">
        <f t="shared" si="61"/>
        <v>0</v>
      </c>
      <c r="DS51" s="11"/>
      <c r="DT51" s="10"/>
      <c r="DU51" s="11"/>
      <c r="DV51" s="10"/>
      <c r="DW51" s="11"/>
      <c r="DX51" s="10"/>
      <c r="DY51" s="7"/>
      <c r="DZ51" s="11"/>
      <c r="EA51" s="10"/>
      <c r="EB51" s="11"/>
      <c r="EC51" s="10"/>
      <c r="ED51" s="11"/>
      <c r="EE51" s="10"/>
      <c r="EF51" s="7"/>
      <c r="EG51" s="7">
        <f t="shared" si="62"/>
        <v>0</v>
      </c>
    </row>
    <row r="52" spans="1:137" x14ac:dyDescent="0.25">
      <c r="A52" s="6"/>
      <c r="B52" s="6"/>
      <c r="C52" s="6"/>
      <c r="D52" s="6" t="s">
        <v>117</v>
      </c>
      <c r="E52" s="3" t="s">
        <v>118</v>
      </c>
      <c r="F52" s="6">
        <f t="shared" si="44"/>
        <v>0</v>
      </c>
      <c r="G52" s="6">
        <f t="shared" si="45"/>
        <v>3</v>
      </c>
      <c r="H52" s="6">
        <f t="shared" si="46"/>
        <v>22</v>
      </c>
      <c r="I52" s="6">
        <f t="shared" si="47"/>
        <v>8</v>
      </c>
      <c r="J52" s="6">
        <f t="shared" si="48"/>
        <v>7</v>
      </c>
      <c r="K52" s="6">
        <f t="shared" si="49"/>
        <v>0</v>
      </c>
      <c r="L52" s="6">
        <f t="shared" si="50"/>
        <v>7</v>
      </c>
      <c r="M52" s="6">
        <f t="shared" si="51"/>
        <v>0</v>
      </c>
      <c r="N52" s="6">
        <f t="shared" si="52"/>
        <v>0</v>
      </c>
      <c r="O52" s="7">
        <f t="shared" si="53"/>
        <v>5</v>
      </c>
      <c r="P52" s="7">
        <f t="shared" si="54"/>
        <v>1.5</v>
      </c>
      <c r="Q52" s="7">
        <v>2.2999999999999998</v>
      </c>
      <c r="R52" s="11"/>
      <c r="S52" s="10"/>
      <c r="T52" s="11"/>
      <c r="U52" s="10"/>
      <c r="V52" s="11"/>
      <c r="W52" s="10"/>
      <c r="X52" s="7"/>
      <c r="Y52" s="11"/>
      <c r="Z52" s="10"/>
      <c r="AA52" s="11"/>
      <c r="AB52" s="10"/>
      <c r="AC52" s="11"/>
      <c r="AD52" s="10"/>
      <c r="AE52" s="7"/>
      <c r="AF52" s="7">
        <f t="shared" si="55"/>
        <v>0</v>
      </c>
      <c r="AG52" s="11">
        <v>8</v>
      </c>
      <c r="AH52" s="10" t="s">
        <v>59</v>
      </c>
      <c r="AI52" s="11">
        <v>7</v>
      </c>
      <c r="AJ52" s="10" t="s">
        <v>59</v>
      </c>
      <c r="AK52" s="11"/>
      <c r="AL52" s="10"/>
      <c r="AM52" s="7">
        <v>3.5</v>
      </c>
      <c r="AN52" s="11">
        <v>7</v>
      </c>
      <c r="AO52" s="10" t="s">
        <v>59</v>
      </c>
      <c r="AP52" s="11"/>
      <c r="AQ52" s="10"/>
      <c r="AR52" s="11"/>
      <c r="AS52" s="10"/>
      <c r="AT52" s="7">
        <v>1.5</v>
      </c>
      <c r="AU52" s="7">
        <f t="shared" si="56"/>
        <v>5</v>
      </c>
      <c r="AV52" s="11"/>
      <c r="AW52" s="10"/>
      <c r="AX52" s="11"/>
      <c r="AY52" s="10"/>
      <c r="AZ52" s="11"/>
      <c r="BA52" s="10"/>
      <c r="BB52" s="7"/>
      <c r="BC52" s="11"/>
      <c r="BD52" s="10"/>
      <c r="BE52" s="11"/>
      <c r="BF52" s="10"/>
      <c r="BG52" s="11"/>
      <c r="BH52" s="10"/>
      <c r="BI52" s="7"/>
      <c r="BJ52" s="7">
        <f t="shared" si="57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7"/>
      <c r="BY52" s="7">
        <f t="shared" si="58"/>
        <v>0</v>
      </c>
      <c r="BZ52" s="11"/>
      <c r="CA52" s="10"/>
      <c r="CB52" s="11"/>
      <c r="CC52" s="10"/>
      <c r="CD52" s="11"/>
      <c r="CE52" s="10"/>
      <c r="CF52" s="7"/>
      <c r="CG52" s="11"/>
      <c r="CH52" s="10"/>
      <c r="CI52" s="11"/>
      <c r="CJ52" s="10"/>
      <c r="CK52" s="11"/>
      <c r="CL52" s="10"/>
      <c r="CM52" s="7"/>
      <c r="CN52" s="7">
        <f t="shared" si="59"/>
        <v>0</v>
      </c>
      <c r="CO52" s="11"/>
      <c r="CP52" s="10"/>
      <c r="CQ52" s="11"/>
      <c r="CR52" s="10"/>
      <c r="CS52" s="11"/>
      <c r="CT52" s="10"/>
      <c r="CU52" s="7"/>
      <c r="CV52" s="11"/>
      <c r="CW52" s="10"/>
      <c r="CX52" s="11"/>
      <c r="CY52" s="10"/>
      <c r="CZ52" s="11"/>
      <c r="DA52" s="10"/>
      <c r="DB52" s="7"/>
      <c r="DC52" s="7">
        <f t="shared" si="60"/>
        <v>0</v>
      </c>
      <c r="DD52" s="11"/>
      <c r="DE52" s="10"/>
      <c r="DF52" s="11"/>
      <c r="DG52" s="10"/>
      <c r="DH52" s="11"/>
      <c r="DI52" s="10"/>
      <c r="DJ52" s="7"/>
      <c r="DK52" s="11"/>
      <c r="DL52" s="10"/>
      <c r="DM52" s="11"/>
      <c r="DN52" s="10"/>
      <c r="DO52" s="11"/>
      <c r="DP52" s="10"/>
      <c r="DQ52" s="7"/>
      <c r="DR52" s="7">
        <f t="shared" si="61"/>
        <v>0</v>
      </c>
      <c r="DS52" s="11"/>
      <c r="DT52" s="10"/>
      <c r="DU52" s="11"/>
      <c r="DV52" s="10"/>
      <c r="DW52" s="11"/>
      <c r="DX52" s="10"/>
      <c r="DY52" s="7"/>
      <c r="DZ52" s="11"/>
      <c r="EA52" s="10"/>
      <c r="EB52" s="11"/>
      <c r="EC52" s="10"/>
      <c r="ED52" s="11"/>
      <c r="EE52" s="10"/>
      <c r="EF52" s="7"/>
      <c r="EG52" s="7">
        <f t="shared" si="62"/>
        <v>0</v>
      </c>
    </row>
    <row r="53" spans="1:137" x14ac:dyDescent="0.25">
      <c r="A53" s="6"/>
      <c r="B53" s="6"/>
      <c r="C53" s="6"/>
      <c r="D53" s="6" t="s">
        <v>119</v>
      </c>
      <c r="E53" s="3" t="s">
        <v>120</v>
      </c>
      <c r="F53" s="6">
        <f t="shared" si="44"/>
        <v>0</v>
      </c>
      <c r="G53" s="6">
        <f t="shared" si="45"/>
        <v>2</v>
      </c>
      <c r="H53" s="6">
        <f t="shared" si="46"/>
        <v>12</v>
      </c>
      <c r="I53" s="6">
        <f t="shared" si="47"/>
        <v>6</v>
      </c>
      <c r="J53" s="6">
        <f t="shared" si="48"/>
        <v>6</v>
      </c>
      <c r="K53" s="6">
        <f t="shared" si="49"/>
        <v>0</v>
      </c>
      <c r="L53" s="6">
        <f t="shared" si="50"/>
        <v>0</v>
      </c>
      <c r="M53" s="6">
        <f t="shared" si="51"/>
        <v>0</v>
      </c>
      <c r="N53" s="6">
        <f t="shared" si="52"/>
        <v>0</v>
      </c>
      <c r="O53" s="7">
        <f t="shared" si="53"/>
        <v>2</v>
      </c>
      <c r="P53" s="7">
        <f t="shared" si="54"/>
        <v>0</v>
      </c>
      <c r="Q53" s="7">
        <v>0.8</v>
      </c>
      <c r="R53" s="11"/>
      <c r="S53" s="10"/>
      <c r="T53" s="11"/>
      <c r="U53" s="10"/>
      <c r="V53" s="11"/>
      <c r="W53" s="10"/>
      <c r="X53" s="7"/>
      <c r="Y53" s="11"/>
      <c r="Z53" s="10"/>
      <c r="AA53" s="11"/>
      <c r="AB53" s="10"/>
      <c r="AC53" s="11"/>
      <c r="AD53" s="10"/>
      <c r="AE53" s="7"/>
      <c r="AF53" s="7">
        <f t="shared" si="55"/>
        <v>0</v>
      </c>
      <c r="AG53" s="11"/>
      <c r="AH53" s="10"/>
      <c r="AI53" s="11"/>
      <c r="AJ53" s="10"/>
      <c r="AK53" s="11"/>
      <c r="AL53" s="10"/>
      <c r="AM53" s="7"/>
      <c r="AN53" s="11"/>
      <c r="AO53" s="10"/>
      <c r="AP53" s="11"/>
      <c r="AQ53" s="10"/>
      <c r="AR53" s="11"/>
      <c r="AS53" s="10"/>
      <c r="AT53" s="7"/>
      <c r="AU53" s="7">
        <f t="shared" si="56"/>
        <v>0</v>
      </c>
      <c r="AV53" s="11">
        <v>6</v>
      </c>
      <c r="AW53" s="10" t="s">
        <v>59</v>
      </c>
      <c r="AX53" s="11">
        <v>6</v>
      </c>
      <c r="AY53" s="10" t="s">
        <v>59</v>
      </c>
      <c r="AZ53" s="11"/>
      <c r="BA53" s="10"/>
      <c r="BB53" s="7">
        <v>2</v>
      </c>
      <c r="BC53" s="11"/>
      <c r="BD53" s="10"/>
      <c r="BE53" s="11"/>
      <c r="BF53" s="10"/>
      <c r="BG53" s="11"/>
      <c r="BH53" s="10"/>
      <c r="BI53" s="7"/>
      <c r="BJ53" s="7">
        <f t="shared" si="57"/>
        <v>2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7"/>
      <c r="BY53" s="7">
        <f t="shared" si="58"/>
        <v>0</v>
      </c>
      <c r="BZ53" s="11"/>
      <c r="CA53" s="10"/>
      <c r="CB53" s="11"/>
      <c r="CC53" s="10"/>
      <c r="CD53" s="11"/>
      <c r="CE53" s="10"/>
      <c r="CF53" s="7"/>
      <c r="CG53" s="11"/>
      <c r="CH53" s="10"/>
      <c r="CI53" s="11"/>
      <c r="CJ53" s="10"/>
      <c r="CK53" s="11"/>
      <c r="CL53" s="10"/>
      <c r="CM53" s="7"/>
      <c r="CN53" s="7">
        <f t="shared" si="59"/>
        <v>0</v>
      </c>
      <c r="CO53" s="11"/>
      <c r="CP53" s="10"/>
      <c r="CQ53" s="11"/>
      <c r="CR53" s="10"/>
      <c r="CS53" s="11"/>
      <c r="CT53" s="10"/>
      <c r="CU53" s="7"/>
      <c r="CV53" s="11"/>
      <c r="CW53" s="10"/>
      <c r="CX53" s="11"/>
      <c r="CY53" s="10"/>
      <c r="CZ53" s="11"/>
      <c r="DA53" s="10"/>
      <c r="DB53" s="7"/>
      <c r="DC53" s="7">
        <f t="shared" si="60"/>
        <v>0</v>
      </c>
      <c r="DD53" s="11"/>
      <c r="DE53" s="10"/>
      <c r="DF53" s="11"/>
      <c r="DG53" s="10"/>
      <c r="DH53" s="11"/>
      <c r="DI53" s="10"/>
      <c r="DJ53" s="7"/>
      <c r="DK53" s="11"/>
      <c r="DL53" s="10"/>
      <c r="DM53" s="11"/>
      <c r="DN53" s="10"/>
      <c r="DO53" s="11"/>
      <c r="DP53" s="10"/>
      <c r="DQ53" s="7"/>
      <c r="DR53" s="7">
        <f t="shared" si="61"/>
        <v>0</v>
      </c>
      <c r="DS53" s="11"/>
      <c r="DT53" s="10"/>
      <c r="DU53" s="11"/>
      <c r="DV53" s="10"/>
      <c r="DW53" s="11"/>
      <c r="DX53" s="10"/>
      <c r="DY53" s="7"/>
      <c r="DZ53" s="11"/>
      <c r="EA53" s="10"/>
      <c r="EB53" s="11"/>
      <c r="EC53" s="10"/>
      <c r="ED53" s="11"/>
      <c r="EE53" s="10"/>
      <c r="EF53" s="7"/>
      <c r="EG53" s="7">
        <f t="shared" si="62"/>
        <v>0</v>
      </c>
    </row>
    <row r="54" spans="1:137" x14ac:dyDescent="0.25">
      <c r="A54" s="6"/>
      <c r="B54" s="6"/>
      <c r="C54" s="6"/>
      <c r="D54" s="6" t="s">
        <v>121</v>
      </c>
      <c r="E54" s="3" t="s">
        <v>122</v>
      </c>
      <c r="F54" s="6">
        <f t="shared" si="44"/>
        <v>0</v>
      </c>
      <c r="G54" s="6">
        <f t="shared" si="45"/>
        <v>2</v>
      </c>
      <c r="H54" s="6">
        <f t="shared" si="46"/>
        <v>15</v>
      </c>
      <c r="I54" s="6">
        <f t="shared" si="47"/>
        <v>8</v>
      </c>
      <c r="J54" s="6">
        <f t="shared" si="48"/>
        <v>0</v>
      </c>
      <c r="K54" s="6">
        <f t="shared" si="49"/>
        <v>0</v>
      </c>
      <c r="L54" s="6">
        <f t="shared" si="50"/>
        <v>7</v>
      </c>
      <c r="M54" s="6">
        <f t="shared" si="51"/>
        <v>0</v>
      </c>
      <c r="N54" s="6">
        <f t="shared" si="52"/>
        <v>0</v>
      </c>
      <c r="O54" s="7">
        <f t="shared" si="53"/>
        <v>3</v>
      </c>
      <c r="P54" s="7">
        <f t="shared" si="54"/>
        <v>2</v>
      </c>
      <c r="Q54" s="7">
        <v>1.03</v>
      </c>
      <c r="R54" s="11"/>
      <c r="S54" s="10"/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7"/>
      <c r="AF54" s="7">
        <f t="shared" si="55"/>
        <v>0</v>
      </c>
      <c r="AG54" s="11"/>
      <c r="AH54" s="10"/>
      <c r="AI54" s="11"/>
      <c r="AJ54" s="10"/>
      <c r="AK54" s="11"/>
      <c r="AL54" s="10"/>
      <c r="AM54" s="7"/>
      <c r="AN54" s="11"/>
      <c r="AO54" s="10"/>
      <c r="AP54" s="11"/>
      <c r="AQ54" s="10"/>
      <c r="AR54" s="11"/>
      <c r="AS54" s="10"/>
      <c r="AT54" s="7"/>
      <c r="AU54" s="7">
        <f t="shared" si="56"/>
        <v>0</v>
      </c>
      <c r="AV54" s="11"/>
      <c r="AW54" s="10"/>
      <c r="AX54" s="11"/>
      <c r="AY54" s="10"/>
      <c r="AZ54" s="11"/>
      <c r="BA54" s="10"/>
      <c r="BB54" s="7"/>
      <c r="BC54" s="11"/>
      <c r="BD54" s="10"/>
      <c r="BE54" s="11"/>
      <c r="BF54" s="10"/>
      <c r="BG54" s="11"/>
      <c r="BH54" s="10"/>
      <c r="BI54" s="7"/>
      <c r="BJ54" s="7">
        <f t="shared" si="57"/>
        <v>0</v>
      </c>
      <c r="BK54" s="11">
        <v>8</v>
      </c>
      <c r="BL54" s="10" t="s">
        <v>59</v>
      </c>
      <c r="BM54" s="11"/>
      <c r="BN54" s="10"/>
      <c r="BO54" s="11"/>
      <c r="BP54" s="10"/>
      <c r="BQ54" s="7">
        <v>1</v>
      </c>
      <c r="BR54" s="11">
        <v>7</v>
      </c>
      <c r="BS54" s="10" t="s">
        <v>59</v>
      </c>
      <c r="BT54" s="11"/>
      <c r="BU54" s="10"/>
      <c r="BV54" s="11"/>
      <c r="BW54" s="10"/>
      <c r="BX54" s="7">
        <v>2</v>
      </c>
      <c r="BY54" s="7">
        <f t="shared" si="58"/>
        <v>3</v>
      </c>
      <c r="BZ54" s="11"/>
      <c r="CA54" s="10"/>
      <c r="CB54" s="11"/>
      <c r="CC54" s="10"/>
      <c r="CD54" s="11"/>
      <c r="CE54" s="10"/>
      <c r="CF54" s="7"/>
      <c r="CG54" s="11"/>
      <c r="CH54" s="10"/>
      <c r="CI54" s="11"/>
      <c r="CJ54" s="10"/>
      <c r="CK54" s="11"/>
      <c r="CL54" s="10"/>
      <c r="CM54" s="7"/>
      <c r="CN54" s="7">
        <f t="shared" si="59"/>
        <v>0</v>
      </c>
      <c r="CO54" s="11"/>
      <c r="CP54" s="10"/>
      <c r="CQ54" s="11"/>
      <c r="CR54" s="10"/>
      <c r="CS54" s="11"/>
      <c r="CT54" s="10"/>
      <c r="CU54" s="7"/>
      <c r="CV54" s="11"/>
      <c r="CW54" s="10"/>
      <c r="CX54" s="11"/>
      <c r="CY54" s="10"/>
      <c r="CZ54" s="11"/>
      <c r="DA54" s="10"/>
      <c r="DB54" s="7"/>
      <c r="DC54" s="7">
        <f t="shared" si="60"/>
        <v>0</v>
      </c>
      <c r="DD54" s="11"/>
      <c r="DE54" s="10"/>
      <c r="DF54" s="11"/>
      <c r="DG54" s="10"/>
      <c r="DH54" s="11"/>
      <c r="DI54" s="10"/>
      <c r="DJ54" s="7"/>
      <c r="DK54" s="11"/>
      <c r="DL54" s="10"/>
      <c r="DM54" s="11"/>
      <c r="DN54" s="10"/>
      <c r="DO54" s="11"/>
      <c r="DP54" s="10"/>
      <c r="DQ54" s="7"/>
      <c r="DR54" s="7">
        <f t="shared" si="61"/>
        <v>0</v>
      </c>
      <c r="DS54" s="11"/>
      <c r="DT54" s="10"/>
      <c r="DU54" s="11"/>
      <c r="DV54" s="10"/>
      <c r="DW54" s="11"/>
      <c r="DX54" s="10"/>
      <c r="DY54" s="7"/>
      <c r="DZ54" s="11"/>
      <c r="EA54" s="10"/>
      <c r="EB54" s="11"/>
      <c r="EC54" s="10"/>
      <c r="ED54" s="11"/>
      <c r="EE54" s="10"/>
      <c r="EF54" s="7"/>
      <c r="EG54" s="7">
        <f t="shared" si="62"/>
        <v>0</v>
      </c>
    </row>
    <row r="55" spans="1:137" x14ac:dyDescent="0.25">
      <c r="A55" s="6"/>
      <c r="B55" s="6"/>
      <c r="C55" s="6"/>
      <c r="D55" s="6" t="s">
        <v>123</v>
      </c>
      <c r="E55" s="3" t="s">
        <v>124</v>
      </c>
      <c r="F55" s="6">
        <f t="shared" si="44"/>
        <v>0</v>
      </c>
      <c r="G55" s="6">
        <f t="shared" si="45"/>
        <v>2</v>
      </c>
      <c r="H55" s="6">
        <f t="shared" si="46"/>
        <v>35</v>
      </c>
      <c r="I55" s="6">
        <f t="shared" si="47"/>
        <v>12</v>
      </c>
      <c r="J55" s="6">
        <f t="shared" si="48"/>
        <v>0</v>
      </c>
      <c r="K55" s="6">
        <f t="shared" si="49"/>
        <v>0</v>
      </c>
      <c r="L55" s="6">
        <f t="shared" si="50"/>
        <v>23</v>
      </c>
      <c r="M55" s="6">
        <f t="shared" si="51"/>
        <v>0</v>
      </c>
      <c r="N55" s="6">
        <f t="shared" si="52"/>
        <v>0</v>
      </c>
      <c r="O55" s="7">
        <f t="shared" si="53"/>
        <v>5</v>
      </c>
      <c r="P55" s="7">
        <f t="shared" si="54"/>
        <v>3</v>
      </c>
      <c r="Q55" s="7">
        <v>1.63</v>
      </c>
      <c r="R55" s="11"/>
      <c r="S55" s="10"/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7"/>
      <c r="AF55" s="7">
        <f t="shared" si="55"/>
        <v>0</v>
      </c>
      <c r="AG55" s="11"/>
      <c r="AH55" s="10"/>
      <c r="AI55" s="11"/>
      <c r="AJ55" s="10"/>
      <c r="AK55" s="11"/>
      <c r="AL55" s="10"/>
      <c r="AM55" s="7"/>
      <c r="AN55" s="11"/>
      <c r="AO55" s="10"/>
      <c r="AP55" s="11"/>
      <c r="AQ55" s="10"/>
      <c r="AR55" s="11"/>
      <c r="AS55" s="10"/>
      <c r="AT55" s="7"/>
      <c r="AU55" s="7">
        <f t="shared" si="56"/>
        <v>0</v>
      </c>
      <c r="AV55" s="11"/>
      <c r="AW55" s="10"/>
      <c r="AX55" s="11"/>
      <c r="AY55" s="10"/>
      <c r="AZ55" s="11"/>
      <c r="BA55" s="10"/>
      <c r="BB55" s="7"/>
      <c r="BC55" s="11"/>
      <c r="BD55" s="10"/>
      <c r="BE55" s="11"/>
      <c r="BF55" s="10"/>
      <c r="BG55" s="11"/>
      <c r="BH55" s="10"/>
      <c r="BI55" s="7"/>
      <c r="BJ55" s="7">
        <f t="shared" si="57"/>
        <v>0</v>
      </c>
      <c r="BK55" s="11">
        <v>12</v>
      </c>
      <c r="BL55" s="10" t="s">
        <v>59</v>
      </c>
      <c r="BM55" s="11"/>
      <c r="BN55" s="10"/>
      <c r="BO55" s="11"/>
      <c r="BP55" s="10"/>
      <c r="BQ55" s="7">
        <v>2</v>
      </c>
      <c r="BR55" s="11">
        <v>23</v>
      </c>
      <c r="BS55" s="10" t="s">
        <v>59</v>
      </c>
      <c r="BT55" s="11"/>
      <c r="BU55" s="10"/>
      <c r="BV55" s="11"/>
      <c r="BW55" s="10"/>
      <c r="BX55" s="7">
        <v>3</v>
      </c>
      <c r="BY55" s="7">
        <f t="shared" si="58"/>
        <v>5</v>
      </c>
      <c r="BZ55" s="11"/>
      <c r="CA55" s="10"/>
      <c r="CB55" s="11"/>
      <c r="CC55" s="10"/>
      <c r="CD55" s="11"/>
      <c r="CE55" s="10"/>
      <c r="CF55" s="7"/>
      <c r="CG55" s="11"/>
      <c r="CH55" s="10"/>
      <c r="CI55" s="11"/>
      <c r="CJ55" s="10"/>
      <c r="CK55" s="11"/>
      <c r="CL55" s="10"/>
      <c r="CM55" s="7"/>
      <c r="CN55" s="7">
        <f t="shared" si="59"/>
        <v>0</v>
      </c>
      <c r="CO55" s="11"/>
      <c r="CP55" s="10"/>
      <c r="CQ55" s="11"/>
      <c r="CR55" s="10"/>
      <c r="CS55" s="11"/>
      <c r="CT55" s="10"/>
      <c r="CU55" s="7"/>
      <c r="CV55" s="11"/>
      <c r="CW55" s="10"/>
      <c r="CX55" s="11"/>
      <c r="CY55" s="10"/>
      <c r="CZ55" s="11"/>
      <c r="DA55" s="10"/>
      <c r="DB55" s="7"/>
      <c r="DC55" s="7">
        <f t="shared" si="60"/>
        <v>0</v>
      </c>
      <c r="DD55" s="11"/>
      <c r="DE55" s="10"/>
      <c r="DF55" s="11"/>
      <c r="DG55" s="10"/>
      <c r="DH55" s="11"/>
      <c r="DI55" s="10"/>
      <c r="DJ55" s="7"/>
      <c r="DK55" s="11"/>
      <c r="DL55" s="10"/>
      <c r="DM55" s="11"/>
      <c r="DN55" s="10"/>
      <c r="DO55" s="11"/>
      <c r="DP55" s="10"/>
      <c r="DQ55" s="7"/>
      <c r="DR55" s="7">
        <f t="shared" si="61"/>
        <v>0</v>
      </c>
      <c r="DS55" s="11"/>
      <c r="DT55" s="10"/>
      <c r="DU55" s="11"/>
      <c r="DV55" s="10"/>
      <c r="DW55" s="11"/>
      <c r="DX55" s="10"/>
      <c r="DY55" s="7"/>
      <c r="DZ55" s="11"/>
      <c r="EA55" s="10"/>
      <c r="EB55" s="11"/>
      <c r="EC55" s="10"/>
      <c r="ED55" s="11"/>
      <c r="EE55" s="10"/>
      <c r="EF55" s="7"/>
      <c r="EG55" s="7">
        <f t="shared" si="62"/>
        <v>0</v>
      </c>
    </row>
    <row r="56" spans="1:137" x14ac:dyDescent="0.25">
      <c r="A56" s="6"/>
      <c r="B56" s="6"/>
      <c r="C56" s="6"/>
      <c r="D56" s="6" t="s">
        <v>125</v>
      </c>
      <c r="E56" s="3" t="s">
        <v>126</v>
      </c>
      <c r="F56" s="6">
        <f t="shared" si="44"/>
        <v>0</v>
      </c>
      <c r="G56" s="6">
        <f t="shared" si="45"/>
        <v>2</v>
      </c>
      <c r="H56" s="6">
        <f t="shared" si="46"/>
        <v>22</v>
      </c>
      <c r="I56" s="6">
        <f t="shared" si="47"/>
        <v>14</v>
      </c>
      <c r="J56" s="6">
        <f t="shared" si="48"/>
        <v>0</v>
      </c>
      <c r="K56" s="6">
        <f t="shared" si="49"/>
        <v>0</v>
      </c>
      <c r="L56" s="6">
        <f t="shared" si="50"/>
        <v>8</v>
      </c>
      <c r="M56" s="6">
        <f t="shared" si="51"/>
        <v>0</v>
      </c>
      <c r="N56" s="6">
        <f t="shared" si="52"/>
        <v>0</v>
      </c>
      <c r="O56" s="7">
        <f t="shared" si="53"/>
        <v>1</v>
      </c>
      <c r="P56" s="7">
        <f t="shared" si="54"/>
        <v>0.5</v>
      </c>
      <c r="Q56" s="7">
        <v>0.2</v>
      </c>
      <c r="R56" s="11">
        <v>14</v>
      </c>
      <c r="S56" s="10" t="s">
        <v>59</v>
      </c>
      <c r="T56" s="11"/>
      <c r="U56" s="10"/>
      <c r="V56" s="11"/>
      <c r="W56" s="10"/>
      <c r="X56" s="7">
        <v>0.5</v>
      </c>
      <c r="Y56" s="11">
        <v>8</v>
      </c>
      <c r="Z56" s="10" t="s">
        <v>59</v>
      </c>
      <c r="AA56" s="11"/>
      <c r="AB56" s="10"/>
      <c r="AC56" s="11"/>
      <c r="AD56" s="10"/>
      <c r="AE56" s="7">
        <v>0.5</v>
      </c>
      <c r="AF56" s="7">
        <f t="shared" si="55"/>
        <v>1</v>
      </c>
      <c r="AG56" s="11"/>
      <c r="AH56" s="10"/>
      <c r="AI56" s="11"/>
      <c r="AJ56" s="10"/>
      <c r="AK56" s="11"/>
      <c r="AL56" s="10"/>
      <c r="AM56" s="7"/>
      <c r="AN56" s="11"/>
      <c r="AO56" s="10"/>
      <c r="AP56" s="11"/>
      <c r="AQ56" s="10"/>
      <c r="AR56" s="11"/>
      <c r="AS56" s="10"/>
      <c r="AT56" s="7"/>
      <c r="AU56" s="7">
        <f t="shared" si="56"/>
        <v>0</v>
      </c>
      <c r="AV56" s="11"/>
      <c r="AW56" s="10"/>
      <c r="AX56" s="11"/>
      <c r="AY56" s="10"/>
      <c r="AZ56" s="11"/>
      <c r="BA56" s="10"/>
      <c r="BB56" s="7"/>
      <c r="BC56" s="11"/>
      <c r="BD56" s="10"/>
      <c r="BE56" s="11"/>
      <c r="BF56" s="10"/>
      <c r="BG56" s="11"/>
      <c r="BH56" s="10"/>
      <c r="BI56" s="7"/>
      <c r="BJ56" s="7">
        <f t="shared" si="57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7"/>
      <c r="BY56" s="7">
        <f t="shared" si="58"/>
        <v>0</v>
      </c>
      <c r="BZ56" s="11"/>
      <c r="CA56" s="10"/>
      <c r="CB56" s="11"/>
      <c r="CC56" s="10"/>
      <c r="CD56" s="11"/>
      <c r="CE56" s="10"/>
      <c r="CF56" s="7"/>
      <c r="CG56" s="11"/>
      <c r="CH56" s="10"/>
      <c r="CI56" s="11"/>
      <c r="CJ56" s="10"/>
      <c r="CK56" s="11"/>
      <c r="CL56" s="10"/>
      <c r="CM56" s="7"/>
      <c r="CN56" s="7">
        <f t="shared" si="59"/>
        <v>0</v>
      </c>
      <c r="CO56" s="11"/>
      <c r="CP56" s="10"/>
      <c r="CQ56" s="11"/>
      <c r="CR56" s="10"/>
      <c r="CS56" s="11"/>
      <c r="CT56" s="10"/>
      <c r="CU56" s="7"/>
      <c r="CV56" s="11"/>
      <c r="CW56" s="10"/>
      <c r="CX56" s="11"/>
      <c r="CY56" s="10"/>
      <c r="CZ56" s="11"/>
      <c r="DA56" s="10"/>
      <c r="DB56" s="7"/>
      <c r="DC56" s="7">
        <f t="shared" si="60"/>
        <v>0</v>
      </c>
      <c r="DD56" s="11"/>
      <c r="DE56" s="10"/>
      <c r="DF56" s="11"/>
      <c r="DG56" s="10"/>
      <c r="DH56" s="11"/>
      <c r="DI56" s="10"/>
      <c r="DJ56" s="7"/>
      <c r="DK56" s="11"/>
      <c r="DL56" s="10"/>
      <c r="DM56" s="11"/>
      <c r="DN56" s="10"/>
      <c r="DO56" s="11"/>
      <c r="DP56" s="10"/>
      <c r="DQ56" s="7"/>
      <c r="DR56" s="7">
        <f t="shared" si="61"/>
        <v>0</v>
      </c>
      <c r="DS56" s="11"/>
      <c r="DT56" s="10"/>
      <c r="DU56" s="11"/>
      <c r="DV56" s="10"/>
      <c r="DW56" s="11"/>
      <c r="DX56" s="10"/>
      <c r="DY56" s="7"/>
      <c r="DZ56" s="11"/>
      <c r="EA56" s="10"/>
      <c r="EB56" s="11"/>
      <c r="EC56" s="10"/>
      <c r="ED56" s="11"/>
      <c r="EE56" s="10"/>
      <c r="EF56" s="7"/>
      <c r="EG56" s="7">
        <f t="shared" si="62"/>
        <v>0</v>
      </c>
    </row>
    <row r="57" spans="1:137" x14ac:dyDescent="0.25">
      <c r="A57" s="6"/>
      <c r="B57" s="6"/>
      <c r="C57" s="6"/>
      <c r="D57" s="6" t="s">
        <v>128</v>
      </c>
      <c r="E57" s="3" t="s">
        <v>129</v>
      </c>
      <c r="F57" s="6">
        <f t="shared" si="44"/>
        <v>1</v>
      </c>
      <c r="G57" s="6">
        <f t="shared" si="45"/>
        <v>1</v>
      </c>
      <c r="H57" s="6">
        <f t="shared" si="46"/>
        <v>20</v>
      </c>
      <c r="I57" s="6">
        <f t="shared" si="47"/>
        <v>15</v>
      </c>
      <c r="J57" s="6">
        <f t="shared" si="48"/>
        <v>0</v>
      </c>
      <c r="K57" s="6">
        <f t="shared" si="49"/>
        <v>0</v>
      </c>
      <c r="L57" s="6">
        <f t="shared" si="50"/>
        <v>5</v>
      </c>
      <c r="M57" s="6">
        <f t="shared" si="51"/>
        <v>0</v>
      </c>
      <c r="N57" s="6">
        <f t="shared" si="52"/>
        <v>0</v>
      </c>
      <c r="O57" s="7">
        <f t="shared" si="53"/>
        <v>4</v>
      </c>
      <c r="P57" s="7">
        <f t="shared" si="54"/>
        <v>1.5</v>
      </c>
      <c r="Q57" s="7">
        <v>1.3</v>
      </c>
      <c r="R57" s="11"/>
      <c r="S57" s="10"/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7"/>
      <c r="AF57" s="7">
        <f t="shared" si="55"/>
        <v>0</v>
      </c>
      <c r="AG57" s="11"/>
      <c r="AH57" s="10"/>
      <c r="AI57" s="11"/>
      <c r="AJ57" s="10"/>
      <c r="AK57" s="11"/>
      <c r="AL57" s="10"/>
      <c r="AM57" s="7"/>
      <c r="AN57" s="11"/>
      <c r="AO57" s="10"/>
      <c r="AP57" s="11"/>
      <c r="AQ57" s="10"/>
      <c r="AR57" s="11"/>
      <c r="AS57" s="10"/>
      <c r="AT57" s="7"/>
      <c r="AU57" s="7">
        <f t="shared" si="56"/>
        <v>0</v>
      </c>
      <c r="AV57" s="11">
        <v>15</v>
      </c>
      <c r="AW57" s="10" t="s">
        <v>127</v>
      </c>
      <c r="AX57" s="11"/>
      <c r="AY57" s="10"/>
      <c r="AZ57" s="11"/>
      <c r="BA57" s="10"/>
      <c r="BB57" s="7">
        <v>2.5</v>
      </c>
      <c r="BC57" s="11">
        <v>5</v>
      </c>
      <c r="BD57" s="10" t="s">
        <v>59</v>
      </c>
      <c r="BE57" s="11"/>
      <c r="BF57" s="10"/>
      <c r="BG57" s="11"/>
      <c r="BH57" s="10"/>
      <c r="BI57" s="7">
        <v>1.5</v>
      </c>
      <c r="BJ57" s="7">
        <f t="shared" si="57"/>
        <v>4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7"/>
      <c r="BY57" s="7">
        <f t="shared" si="58"/>
        <v>0</v>
      </c>
      <c r="BZ57" s="11"/>
      <c r="CA57" s="10"/>
      <c r="CB57" s="11"/>
      <c r="CC57" s="10"/>
      <c r="CD57" s="11"/>
      <c r="CE57" s="10"/>
      <c r="CF57" s="7"/>
      <c r="CG57" s="11"/>
      <c r="CH57" s="10"/>
      <c r="CI57" s="11"/>
      <c r="CJ57" s="10"/>
      <c r="CK57" s="11"/>
      <c r="CL57" s="10"/>
      <c r="CM57" s="7"/>
      <c r="CN57" s="7">
        <f t="shared" si="59"/>
        <v>0</v>
      </c>
      <c r="CO57" s="11"/>
      <c r="CP57" s="10"/>
      <c r="CQ57" s="11"/>
      <c r="CR57" s="10"/>
      <c r="CS57" s="11"/>
      <c r="CT57" s="10"/>
      <c r="CU57" s="7"/>
      <c r="CV57" s="11"/>
      <c r="CW57" s="10"/>
      <c r="CX57" s="11"/>
      <c r="CY57" s="10"/>
      <c r="CZ57" s="11"/>
      <c r="DA57" s="10"/>
      <c r="DB57" s="7"/>
      <c r="DC57" s="7">
        <f t="shared" si="60"/>
        <v>0</v>
      </c>
      <c r="DD57" s="11"/>
      <c r="DE57" s="10"/>
      <c r="DF57" s="11"/>
      <c r="DG57" s="10"/>
      <c r="DH57" s="11"/>
      <c r="DI57" s="10"/>
      <c r="DJ57" s="7"/>
      <c r="DK57" s="11"/>
      <c r="DL57" s="10"/>
      <c r="DM57" s="11"/>
      <c r="DN57" s="10"/>
      <c r="DO57" s="11"/>
      <c r="DP57" s="10"/>
      <c r="DQ57" s="7"/>
      <c r="DR57" s="7">
        <f t="shared" si="61"/>
        <v>0</v>
      </c>
      <c r="DS57" s="11"/>
      <c r="DT57" s="10"/>
      <c r="DU57" s="11"/>
      <c r="DV57" s="10"/>
      <c r="DW57" s="11"/>
      <c r="DX57" s="10"/>
      <c r="DY57" s="7"/>
      <c r="DZ57" s="11"/>
      <c r="EA57" s="10"/>
      <c r="EB57" s="11"/>
      <c r="EC57" s="10"/>
      <c r="ED57" s="11"/>
      <c r="EE57" s="10"/>
      <c r="EF57" s="7"/>
      <c r="EG57" s="7">
        <f t="shared" si="62"/>
        <v>0</v>
      </c>
    </row>
    <row r="58" spans="1:137" x14ac:dyDescent="0.25">
      <c r="A58" s="6">
        <v>3</v>
      </c>
      <c r="B58" s="6">
        <v>1</v>
      </c>
      <c r="C58" s="6"/>
      <c r="D58" s="6"/>
      <c r="E58" s="3" t="s">
        <v>130</v>
      </c>
      <c r="F58" s="6">
        <f>$B$58*COUNTIF(R58:EE58,"e")</f>
        <v>0</v>
      </c>
      <c r="G58" s="6">
        <f>$B$58*COUNTIF(R58:EE58,"z")</f>
        <v>2</v>
      </c>
      <c r="H58" s="6">
        <f t="shared" si="46"/>
        <v>15</v>
      </c>
      <c r="I58" s="6">
        <f t="shared" si="47"/>
        <v>8</v>
      </c>
      <c r="J58" s="6">
        <f t="shared" si="48"/>
        <v>7</v>
      </c>
      <c r="K58" s="6">
        <f t="shared" si="49"/>
        <v>0</v>
      </c>
      <c r="L58" s="6">
        <f t="shared" si="50"/>
        <v>0</v>
      </c>
      <c r="M58" s="6">
        <f t="shared" si="51"/>
        <v>0</v>
      </c>
      <c r="N58" s="6">
        <f t="shared" si="52"/>
        <v>0</v>
      </c>
      <c r="O58" s="7">
        <f t="shared" si="53"/>
        <v>2</v>
      </c>
      <c r="P58" s="7">
        <f t="shared" si="54"/>
        <v>0</v>
      </c>
      <c r="Q58" s="7">
        <f>$B$58*0.93</f>
        <v>0.93</v>
      </c>
      <c r="R58" s="11">
        <f>$B$58*8</f>
        <v>8</v>
      </c>
      <c r="S58" s="10" t="s">
        <v>59</v>
      </c>
      <c r="T58" s="11">
        <f>$B$58*7</f>
        <v>7</v>
      </c>
      <c r="U58" s="10" t="s">
        <v>59</v>
      </c>
      <c r="V58" s="11"/>
      <c r="W58" s="10"/>
      <c r="X58" s="7">
        <f>$B$58*2</f>
        <v>2</v>
      </c>
      <c r="Y58" s="11"/>
      <c r="Z58" s="10"/>
      <c r="AA58" s="11"/>
      <c r="AB58" s="10"/>
      <c r="AC58" s="11"/>
      <c r="AD58" s="10"/>
      <c r="AE58" s="7"/>
      <c r="AF58" s="7">
        <f t="shared" si="55"/>
        <v>2</v>
      </c>
      <c r="AG58" s="11"/>
      <c r="AH58" s="10"/>
      <c r="AI58" s="11"/>
      <c r="AJ58" s="10"/>
      <c r="AK58" s="11"/>
      <c r="AL58" s="10"/>
      <c r="AM58" s="7"/>
      <c r="AN58" s="11"/>
      <c r="AO58" s="10"/>
      <c r="AP58" s="11"/>
      <c r="AQ58" s="10"/>
      <c r="AR58" s="11"/>
      <c r="AS58" s="10"/>
      <c r="AT58" s="7"/>
      <c r="AU58" s="7">
        <f t="shared" si="56"/>
        <v>0</v>
      </c>
      <c r="AV58" s="11"/>
      <c r="AW58" s="10"/>
      <c r="AX58" s="11"/>
      <c r="AY58" s="10"/>
      <c r="AZ58" s="11"/>
      <c r="BA58" s="10"/>
      <c r="BB58" s="7"/>
      <c r="BC58" s="11"/>
      <c r="BD58" s="10"/>
      <c r="BE58" s="11"/>
      <c r="BF58" s="10"/>
      <c r="BG58" s="11"/>
      <c r="BH58" s="10"/>
      <c r="BI58" s="7"/>
      <c r="BJ58" s="7">
        <f t="shared" si="57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7"/>
      <c r="BY58" s="7">
        <f t="shared" si="58"/>
        <v>0</v>
      </c>
      <c r="BZ58" s="11"/>
      <c r="CA58" s="10"/>
      <c r="CB58" s="11"/>
      <c r="CC58" s="10"/>
      <c r="CD58" s="11"/>
      <c r="CE58" s="10"/>
      <c r="CF58" s="7"/>
      <c r="CG58" s="11"/>
      <c r="CH58" s="10"/>
      <c r="CI58" s="11"/>
      <c r="CJ58" s="10"/>
      <c r="CK58" s="11"/>
      <c r="CL58" s="10"/>
      <c r="CM58" s="7"/>
      <c r="CN58" s="7">
        <f t="shared" si="59"/>
        <v>0</v>
      </c>
      <c r="CO58" s="11"/>
      <c r="CP58" s="10"/>
      <c r="CQ58" s="11"/>
      <c r="CR58" s="10"/>
      <c r="CS58" s="11"/>
      <c r="CT58" s="10"/>
      <c r="CU58" s="7"/>
      <c r="CV58" s="11"/>
      <c r="CW58" s="10"/>
      <c r="CX58" s="11"/>
      <c r="CY58" s="10"/>
      <c r="CZ58" s="11"/>
      <c r="DA58" s="10"/>
      <c r="DB58" s="7"/>
      <c r="DC58" s="7">
        <f t="shared" si="60"/>
        <v>0</v>
      </c>
      <c r="DD58" s="11"/>
      <c r="DE58" s="10"/>
      <c r="DF58" s="11"/>
      <c r="DG58" s="10"/>
      <c r="DH58" s="11"/>
      <c r="DI58" s="10"/>
      <c r="DJ58" s="7"/>
      <c r="DK58" s="11"/>
      <c r="DL58" s="10"/>
      <c r="DM58" s="11"/>
      <c r="DN58" s="10"/>
      <c r="DO58" s="11"/>
      <c r="DP58" s="10"/>
      <c r="DQ58" s="7"/>
      <c r="DR58" s="7">
        <f t="shared" si="61"/>
        <v>0</v>
      </c>
      <c r="DS58" s="11"/>
      <c r="DT58" s="10"/>
      <c r="DU58" s="11"/>
      <c r="DV58" s="10"/>
      <c r="DW58" s="11"/>
      <c r="DX58" s="10"/>
      <c r="DY58" s="7"/>
      <c r="DZ58" s="11"/>
      <c r="EA58" s="10"/>
      <c r="EB58" s="11"/>
      <c r="EC58" s="10"/>
      <c r="ED58" s="11"/>
      <c r="EE58" s="10"/>
      <c r="EF58" s="7"/>
      <c r="EG58" s="7">
        <f t="shared" si="62"/>
        <v>0</v>
      </c>
    </row>
    <row r="59" spans="1:137" x14ac:dyDescent="0.25">
      <c r="A59" s="6"/>
      <c r="B59" s="6"/>
      <c r="C59" s="6"/>
      <c r="D59" s="6" t="s">
        <v>131</v>
      </c>
      <c r="E59" s="3" t="s">
        <v>132</v>
      </c>
      <c r="F59" s="6">
        <f>COUNTIF(R59:EE59,"e")</f>
        <v>1</v>
      </c>
      <c r="G59" s="6">
        <f>COUNTIF(R59:EE59,"z")</f>
        <v>0</v>
      </c>
      <c r="H59" s="6">
        <f t="shared" si="46"/>
        <v>0</v>
      </c>
      <c r="I59" s="6">
        <f t="shared" si="47"/>
        <v>0</v>
      </c>
      <c r="J59" s="6">
        <f t="shared" si="48"/>
        <v>0</v>
      </c>
      <c r="K59" s="6">
        <f t="shared" si="49"/>
        <v>0</v>
      </c>
      <c r="L59" s="6">
        <f t="shared" si="50"/>
        <v>0</v>
      </c>
      <c r="M59" s="6">
        <f t="shared" si="51"/>
        <v>0</v>
      </c>
      <c r="N59" s="6">
        <f t="shared" si="52"/>
        <v>0</v>
      </c>
      <c r="O59" s="7">
        <f t="shared" si="53"/>
        <v>15</v>
      </c>
      <c r="P59" s="7">
        <f t="shared" si="54"/>
        <v>15</v>
      </c>
      <c r="Q59" s="7">
        <v>2</v>
      </c>
      <c r="R59" s="11"/>
      <c r="S59" s="10"/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7"/>
      <c r="AF59" s="7">
        <f t="shared" si="55"/>
        <v>0</v>
      </c>
      <c r="AG59" s="11"/>
      <c r="AH59" s="10"/>
      <c r="AI59" s="11"/>
      <c r="AJ59" s="10"/>
      <c r="AK59" s="11"/>
      <c r="AL59" s="10"/>
      <c r="AM59" s="7"/>
      <c r="AN59" s="11"/>
      <c r="AO59" s="10"/>
      <c r="AP59" s="11"/>
      <c r="AQ59" s="10"/>
      <c r="AR59" s="11"/>
      <c r="AS59" s="10"/>
      <c r="AT59" s="7"/>
      <c r="AU59" s="7">
        <f t="shared" si="56"/>
        <v>0</v>
      </c>
      <c r="AV59" s="11"/>
      <c r="AW59" s="10"/>
      <c r="AX59" s="11"/>
      <c r="AY59" s="10"/>
      <c r="AZ59" s="11"/>
      <c r="BA59" s="10"/>
      <c r="BB59" s="7"/>
      <c r="BC59" s="11"/>
      <c r="BD59" s="10"/>
      <c r="BE59" s="11"/>
      <c r="BF59" s="10"/>
      <c r="BG59" s="11"/>
      <c r="BH59" s="10"/>
      <c r="BI59" s="7"/>
      <c r="BJ59" s="7">
        <f t="shared" si="57"/>
        <v>0</v>
      </c>
      <c r="BK59" s="11"/>
      <c r="BL59" s="10"/>
      <c r="BM59" s="11"/>
      <c r="BN59" s="10"/>
      <c r="BO59" s="11"/>
      <c r="BP59" s="10"/>
      <c r="BQ59" s="7"/>
      <c r="BR59" s="11"/>
      <c r="BS59" s="10"/>
      <c r="BT59" s="11"/>
      <c r="BU59" s="10"/>
      <c r="BV59" s="11"/>
      <c r="BW59" s="10"/>
      <c r="BX59" s="7"/>
      <c r="BY59" s="7">
        <f t="shared" si="58"/>
        <v>0</v>
      </c>
      <c r="BZ59" s="11"/>
      <c r="CA59" s="10"/>
      <c r="CB59" s="11"/>
      <c r="CC59" s="10"/>
      <c r="CD59" s="11"/>
      <c r="CE59" s="10"/>
      <c r="CF59" s="7"/>
      <c r="CG59" s="11"/>
      <c r="CH59" s="10"/>
      <c r="CI59" s="11"/>
      <c r="CJ59" s="10"/>
      <c r="CK59" s="11"/>
      <c r="CL59" s="10"/>
      <c r="CM59" s="7"/>
      <c r="CN59" s="7">
        <f t="shared" si="59"/>
        <v>0</v>
      </c>
      <c r="CO59" s="11"/>
      <c r="CP59" s="10"/>
      <c r="CQ59" s="11"/>
      <c r="CR59" s="10"/>
      <c r="CS59" s="11"/>
      <c r="CT59" s="10"/>
      <c r="CU59" s="7"/>
      <c r="CV59" s="11"/>
      <c r="CW59" s="10"/>
      <c r="CX59" s="11"/>
      <c r="CY59" s="10"/>
      <c r="CZ59" s="11"/>
      <c r="DA59" s="10"/>
      <c r="DB59" s="7"/>
      <c r="DC59" s="7">
        <f t="shared" si="60"/>
        <v>0</v>
      </c>
      <c r="DD59" s="11"/>
      <c r="DE59" s="10"/>
      <c r="DF59" s="11"/>
      <c r="DG59" s="10"/>
      <c r="DH59" s="11"/>
      <c r="DI59" s="10"/>
      <c r="DJ59" s="7"/>
      <c r="DK59" s="11"/>
      <c r="DL59" s="10"/>
      <c r="DM59" s="11">
        <v>0</v>
      </c>
      <c r="DN59" s="10" t="s">
        <v>127</v>
      </c>
      <c r="DO59" s="11"/>
      <c r="DP59" s="10"/>
      <c r="DQ59" s="7">
        <v>15</v>
      </c>
      <c r="DR59" s="7">
        <f t="shared" si="61"/>
        <v>15</v>
      </c>
      <c r="DS59" s="11"/>
      <c r="DT59" s="10"/>
      <c r="DU59" s="11"/>
      <c r="DV59" s="10"/>
      <c r="DW59" s="11"/>
      <c r="DX59" s="10"/>
      <c r="DY59" s="7"/>
      <c r="DZ59" s="11"/>
      <c r="EA59" s="10"/>
      <c r="EB59" s="11"/>
      <c r="EC59" s="10"/>
      <c r="ED59" s="11"/>
      <c r="EE59" s="10"/>
      <c r="EF59" s="7"/>
      <c r="EG59" s="7">
        <f t="shared" si="62"/>
        <v>0</v>
      </c>
    </row>
    <row r="60" spans="1:137" x14ac:dyDescent="0.25">
      <c r="A60" s="6">
        <v>5</v>
      </c>
      <c r="B60" s="6">
        <v>1</v>
      </c>
      <c r="C60" s="6"/>
      <c r="D60" s="6"/>
      <c r="E60" s="3" t="s">
        <v>133</v>
      </c>
      <c r="F60" s="6">
        <f>$B$60*COUNTIF(R60:EE60,"e")</f>
        <v>0</v>
      </c>
      <c r="G60" s="6">
        <f>$B$60*COUNTIF(R60:EE60,"z")</f>
        <v>2</v>
      </c>
      <c r="H60" s="6">
        <f t="shared" si="46"/>
        <v>15</v>
      </c>
      <c r="I60" s="6">
        <f t="shared" si="47"/>
        <v>8</v>
      </c>
      <c r="J60" s="6">
        <f t="shared" si="48"/>
        <v>7</v>
      </c>
      <c r="K60" s="6">
        <f t="shared" si="49"/>
        <v>0</v>
      </c>
      <c r="L60" s="6">
        <f t="shared" si="50"/>
        <v>0</v>
      </c>
      <c r="M60" s="6">
        <f t="shared" si="51"/>
        <v>0</v>
      </c>
      <c r="N60" s="6">
        <f t="shared" si="52"/>
        <v>0</v>
      </c>
      <c r="O60" s="7">
        <f t="shared" si="53"/>
        <v>2</v>
      </c>
      <c r="P60" s="7">
        <f t="shared" si="54"/>
        <v>0</v>
      </c>
      <c r="Q60" s="7">
        <f>$B$60*0.94</f>
        <v>0.94</v>
      </c>
      <c r="R60" s="11"/>
      <c r="S60" s="10"/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7"/>
      <c r="AF60" s="7">
        <f t="shared" si="55"/>
        <v>0</v>
      </c>
      <c r="AG60" s="11">
        <f>$B$60*8</f>
        <v>8</v>
      </c>
      <c r="AH60" s="10" t="s">
        <v>59</v>
      </c>
      <c r="AI60" s="11">
        <f>$B$60*7</f>
        <v>7</v>
      </c>
      <c r="AJ60" s="10" t="s">
        <v>59</v>
      </c>
      <c r="AK60" s="11"/>
      <c r="AL60" s="10"/>
      <c r="AM60" s="7">
        <f>$B$60*2</f>
        <v>2</v>
      </c>
      <c r="AN60" s="11"/>
      <c r="AO60" s="10"/>
      <c r="AP60" s="11"/>
      <c r="AQ60" s="10"/>
      <c r="AR60" s="11"/>
      <c r="AS60" s="10"/>
      <c r="AT60" s="7"/>
      <c r="AU60" s="7">
        <f t="shared" si="56"/>
        <v>2</v>
      </c>
      <c r="AV60" s="11"/>
      <c r="AW60" s="10"/>
      <c r="AX60" s="11"/>
      <c r="AY60" s="10"/>
      <c r="AZ60" s="11"/>
      <c r="BA60" s="10"/>
      <c r="BB60" s="7"/>
      <c r="BC60" s="11"/>
      <c r="BD60" s="10"/>
      <c r="BE60" s="11"/>
      <c r="BF60" s="10"/>
      <c r="BG60" s="11"/>
      <c r="BH60" s="10"/>
      <c r="BI60" s="7"/>
      <c r="BJ60" s="7">
        <f t="shared" si="57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7"/>
      <c r="BY60" s="7">
        <f t="shared" si="58"/>
        <v>0</v>
      </c>
      <c r="BZ60" s="11"/>
      <c r="CA60" s="10"/>
      <c r="CB60" s="11"/>
      <c r="CC60" s="10"/>
      <c r="CD60" s="11"/>
      <c r="CE60" s="10"/>
      <c r="CF60" s="7"/>
      <c r="CG60" s="11"/>
      <c r="CH60" s="10"/>
      <c r="CI60" s="11"/>
      <c r="CJ60" s="10"/>
      <c r="CK60" s="11"/>
      <c r="CL60" s="10"/>
      <c r="CM60" s="7"/>
      <c r="CN60" s="7">
        <f t="shared" si="59"/>
        <v>0</v>
      </c>
      <c r="CO60" s="11"/>
      <c r="CP60" s="10"/>
      <c r="CQ60" s="11"/>
      <c r="CR60" s="10"/>
      <c r="CS60" s="11"/>
      <c r="CT60" s="10"/>
      <c r="CU60" s="7"/>
      <c r="CV60" s="11"/>
      <c r="CW60" s="10"/>
      <c r="CX60" s="11"/>
      <c r="CY60" s="10"/>
      <c r="CZ60" s="11"/>
      <c r="DA60" s="10"/>
      <c r="DB60" s="7"/>
      <c r="DC60" s="7">
        <f t="shared" si="60"/>
        <v>0</v>
      </c>
      <c r="DD60" s="11"/>
      <c r="DE60" s="10"/>
      <c r="DF60" s="11"/>
      <c r="DG60" s="10"/>
      <c r="DH60" s="11"/>
      <c r="DI60" s="10"/>
      <c r="DJ60" s="7"/>
      <c r="DK60" s="11"/>
      <c r="DL60" s="10"/>
      <c r="DM60" s="11"/>
      <c r="DN60" s="10"/>
      <c r="DO60" s="11"/>
      <c r="DP60" s="10"/>
      <c r="DQ60" s="7"/>
      <c r="DR60" s="7">
        <f t="shared" si="61"/>
        <v>0</v>
      </c>
      <c r="DS60" s="11"/>
      <c r="DT60" s="10"/>
      <c r="DU60" s="11"/>
      <c r="DV60" s="10"/>
      <c r="DW60" s="11"/>
      <c r="DX60" s="10"/>
      <c r="DY60" s="7"/>
      <c r="DZ60" s="11"/>
      <c r="EA60" s="10"/>
      <c r="EB60" s="11"/>
      <c r="EC60" s="10"/>
      <c r="ED60" s="11"/>
      <c r="EE60" s="10"/>
      <c r="EF60" s="7"/>
      <c r="EG60" s="7">
        <f t="shared" si="62"/>
        <v>0</v>
      </c>
    </row>
    <row r="61" spans="1:137" ht="15.9" customHeight="1" x14ac:dyDescent="0.25">
      <c r="A61" s="6"/>
      <c r="B61" s="6"/>
      <c r="C61" s="6"/>
      <c r="D61" s="6"/>
      <c r="E61" s="6" t="s">
        <v>75</v>
      </c>
      <c r="F61" s="6">
        <f t="shared" ref="F61:AK61" si="63">SUM(F45:F60)</f>
        <v>2</v>
      </c>
      <c r="G61" s="6">
        <f t="shared" si="63"/>
        <v>30</v>
      </c>
      <c r="H61" s="6">
        <f t="shared" si="63"/>
        <v>303</v>
      </c>
      <c r="I61" s="6">
        <f t="shared" si="63"/>
        <v>156</v>
      </c>
      <c r="J61" s="6">
        <f t="shared" si="63"/>
        <v>67</v>
      </c>
      <c r="K61" s="6">
        <f t="shared" si="63"/>
        <v>0</v>
      </c>
      <c r="L61" s="6">
        <f t="shared" si="63"/>
        <v>80</v>
      </c>
      <c r="M61" s="6">
        <f t="shared" si="63"/>
        <v>0</v>
      </c>
      <c r="N61" s="6">
        <f t="shared" si="63"/>
        <v>0</v>
      </c>
      <c r="O61" s="7">
        <f t="shared" si="63"/>
        <v>56</v>
      </c>
      <c r="P61" s="7">
        <f t="shared" si="63"/>
        <v>26.5</v>
      </c>
      <c r="Q61" s="7">
        <f t="shared" si="63"/>
        <v>17.307000000000002</v>
      </c>
      <c r="R61" s="11">
        <f t="shared" si="63"/>
        <v>22</v>
      </c>
      <c r="S61" s="10">
        <f t="shared" si="63"/>
        <v>0</v>
      </c>
      <c r="T61" s="11">
        <f t="shared" si="63"/>
        <v>7</v>
      </c>
      <c r="U61" s="10">
        <f t="shared" si="63"/>
        <v>0</v>
      </c>
      <c r="V61" s="11">
        <f t="shared" si="63"/>
        <v>0</v>
      </c>
      <c r="W61" s="10">
        <f t="shared" si="63"/>
        <v>0</v>
      </c>
      <c r="X61" s="7">
        <f t="shared" si="63"/>
        <v>2.5</v>
      </c>
      <c r="Y61" s="11">
        <f t="shared" si="63"/>
        <v>8</v>
      </c>
      <c r="Z61" s="10">
        <f t="shared" si="63"/>
        <v>0</v>
      </c>
      <c r="AA61" s="11">
        <f t="shared" si="63"/>
        <v>0</v>
      </c>
      <c r="AB61" s="10">
        <f t="shared" si="63"/>
        <v>0</v>
      </c>
      <c r="AC61" s="11">
        <f t="shared" si="63"/>
        <v>0</v>
      </c>
      <c r="AD61" s="10">
        <f t="shared" si="63"/>
        <v>0</v>
      </c>
      <c r="AE61" s="7">
        <f t="shared" si="63"/>
        <v>0.5</v>
      </c>
      <c r="AF61" s="7">
        <f t="shared" si="63"/>
        <v>3</v>
      </c>
      <c r="AG61" s="11">
        <f t="shared" si="63"/>
        <v>16</v>
      </c>
      <c r="AH61" s="10">
        <f t="shared" si="63"/>
        <v>0</v>
      </c>
      <c r="AI61" s="11">
        <f t="shared" si="63"/>
        <v>14</v>
      </c>
      <c r="AJ61" s="10">
        <f t="shared" si="63"/>
        <v>0</v>
      </c>
      <c r="AK61" s="11">
        <f t="shared" si="63"/>
        <v>0</v>
      </c>
      <c r="AL61" s="10">
        <f t="shared" ref="AL61:BQ61" si="64">SUM(AL45:AL60)</f>
        <v>0</v>
      </c>
      <c r="AM61" s="7">
        <f t="shared" si="64"/>
        <v>5.5</v>
      </c>
      <c r="AN61" s="11">
        <f t="shared" si="64"/>
        <v>7</v>
      </c>
      <c r="AO61" s="10">
        <f t="shared" si="64"/>
        <v>0</v>
      </c>
      <c r="AP61" s="11">
        <f t="shared" si="64"/>
        <v>0</v>
      </c>
      <c r="AQ61" s="10">
        <f t="shared" si="64"/>
        <v>0</v>
      </c>
      <c r="AR61" s="11">
        <f t="shared" si="64"/>
        <v>0</v>
      </c>
      <c r="AS61" s="10">
        <f t="shared" si="64"/>
        <v>0</v>
      </c>
      <c r="AT61" s="7">
        <f t="shared" si="64"/>
        <v>1.5</v>
      </c>
      <c r="AU61" s="7">
        <f t="shared" si="64"/>
        <v>7</v>
      </c>
      <c r="AV61" s="11">
        <f t="shared" si="64"/>
        <v>27</v>
      </c>
      <c r="AW61" s="10">
        <f t="shared" si="64"/>
        <v>0</v>
      </c>
      <c r="AX61" s="11">
        <f t="shared" si="64"/>
        <v>12</v>
      </c>
      <c r="AY61" s="10">
        <f t="shared" si="64"/>
        <v>0</v>
      </c>
      <c r="AZ61" s="11">
        <f t="shared" si="64"/>
        <v>0</v>
      </c>
      <c r="BA61" s="10">
        <f t="shared" si="64"/>
        <v>0</v>
      </c>
      <c r="BB61" s="7">
        <f t="shared" si="64"/>
        <v>5.5</v>
      </c>
      <c r="BC61" s="11">
        <f t="shared" si="64"/>
        <v>5</v>
      </c>
      <c r="BD61" s="10">
        <f t="shared" si="64"/>
        <v>0</v>
      </c>
      <c r="BE61" s="11">
        <f t="shared" si="64"/>
        <v>0</v>
      </c>
      <c r="BF61" s="10">
        <f t="shared" si="64"/>
        <v>0</v>
      </c>
      <c r="BG61" s="11">
        <f t="shared" si="64"/>
        <v>0</v>
      </c>
      <c r="BH61" s="10">
        <f t="shared" si="64"/>
        <v>0</v>
      </c>
      <c r="BI61" s="7">
        <f t="shared" si="64"/>
        <v>1.5</v>
      </c>
      <c r="BJ61" s="7">
        <f t="shared" si="64"/>
        <v>7</v>
      </c>
      <c r="BK61" s="11">
        <f t="shared" si="64"/>
        <v>35</v>
      </c>
      <c r="BL61" s="10">
        <f t="shared" si="64"/>
        <v>0</v>
      </c>
      <c r="BM61" s="11">
        <f t="shared" si="64"/>
        <v>12</v>
      </c>
      <c r="BN61" s="10">
        <f t="shared" si="64"/>
        <v>0</v>
      </c>
      <c r="BO61" s="11">
        <f t="shared" si="64"/>
        <v>0</v>
      </c>
      <c r="BP61" s="10">
        <f t="shared" si="64"/>
        <v>0</v>
      </c>
      <c r="BQ61" s="7">
        <f t="shared" si="64"/>
        <v>7</v>
      </c>
      <c r="BR61" s="11">
        <f t="shared" ref="BR61:CW61" si="65">SUM(BR45:BR60)</f>
        <v>35</v>
      </c>
      <c r="BS61" s="10">
        <f t="shared" si="65"/>
        <v>0</v>
      </c>
      <c r="BT61" s="11">
        <f t="shared" si="65"/>
        <v>0</v>
      </c>
      <c r="BU61" s="10">
        <f t="shared" si="65"/>
        <v>0</v>
      </c>
      <c r="BV61" s="11">
        <f t="shared" si="65"/>
        <v>0</v>
      </c>
      <c r="BW61" s="10">
        <f t="shared" si="65"/>
        <v>0</v>
      </c>
      <c r="BX61" s="7">
        <f t="shared" si="65"/>
        <v>6</v>
      </c>
      <c r="BY61" s="7">
        <f t="shared" si="65"/>
        <v>13</v>
      </c>
      <c r="BZ61" s="11">
        <f t="shared" si="65"/>
        <v>8</v>
      </c>
      <c r="CA61" s="10">
        <f t="shared" si="65"/>
        <v>0</v>
      </c>
      <c r="CB61" s="11">
        <f t="shared" si="65"/>
        <v>7</v>
      </c>
      <c r="CC61" s="10">
        <f t="shared" si="65"/>
        <v>0</v>
      </c>
      <c r="CD61" s="11">
        <f t="shared" si="65"/>
        <v>0</v>
      </c>
      <c r="CE61" s="10">
        <f t="shared" si="65"/>
        <v>0</v>
      </c>
      <c r="CF61" s="7">
        <f t="shared" si="65"/>
        <v>2</v>
      </c>
      <c r="CG61" s="11">
        <f t="shared" si="65"/>
        <v>0</v>
      </c>
      <c r="CH61" s="10">
        <f t="shared" si="65"/>
        <v>0</v>
      </c>
      <c r="CI61" s="11">
        <f t="shared" si="65"/>
        <v>0</v>
      </c>
      <c r="CJ61" s="10">
        <f t="shared" si="65"/>
        <v>0</v>
      </c>
      <c r="CK61" s="11">
        <f t="shared" si="65"/>
        <v>0</v>
      </c>
      <c r="CL61" s="10">
        <f t="shared" si="65"/>
        <v>0</v>
      </c>
      <c r="CM61" s="7">
        <f t="shared" si="65"/>
        <v>0</v>
      </c>
      <c r="CN61" s="7">
        <f t="shared" si="65"/>
        <v>2</v>
      </c>
      <c r="CO61" s="11">
        <f t="shared" si="65"/>
        <v>8</v>
      </c>
      <c r="CP61" s="10">
        <f t="shared" si="65"/>
        <v>0</v>
      </c>
      <c r="CQ61" s="11">
        <f t="shared" si="65"/>
        <v>7</v>
      </c>
      <c r="CR61" s="10">
        <f t="shared" si="65"/>
        <v>0</v>
      </c>
      <c r="CS61" s="11">
        <f t="shared" si="65"/>
        <v>0</v>
      </c>
      <c r="CT61" s="10">
        <f t="shared" si="65"/>
        <v>0</v>
      </c>
      <c r="CU61" s="7">
        <f t="shared" si="65"/>
        <v>2</v>
      </c>
      <c r="CV61" s="11">
        <f t="shared" si="65"/>
        <v>0</v>
      </c>
      <c r="CW61" s="10">
        <f t="shared" si="65"/>
        <v>0</v>
      </c>
      <c r="CX61" s="11">
        <f t="shared" ref="CX61:EC61" si="66">SUM(CX45:CX60)</f>
        <v>0</v>
      </c>
      <c r="CY61" s="10">
        <f t="shared" si="66"/>
        <v>0</v>
      </c>
      <c r="CZ61" s="11">
        <f t="shared" si="66"/>
        <v>0</v>
      </c>
      <c r="DA61" s="10">
        <f t="shared" si="66"/>
        <v>0</v>
      </c>
      <c r="DB61" s="7">
        <f t="shared" si="66"/>
        <v>0</v>
      </c>
      <c r="DC61" s="7">
        <f t="shared" si="66"/>
        <v>2</v>
      </c>
      <c r="DD61" s="11">
        <f t="shared" si="66"/>
        <v>40</v>
      </c>
      <c r="DE61" s="10">
        <f t="shared" si="66"/>
        <v>0</v>
      </c>
      <c r="DF61" s="11">
        <f t="shared" si="66"/>
        <v>8</v>
      </c>
      <c r="DG61" s="10">
        <f t="shared" si="66"/>
        <v>0</v>
      </c>
      <c r="DH61" s="11">
        <f t="shared" si="66"/>
        <v>0</v>
      </c>
      <c r="DI61" s="10">
        <f t="shared" si="66"/>
        <v>0</v>
      </c>
      <c r="DJ61" s="7">
        <f t="shared" si="66"/>
        <v>5</v>
      </c>
      <c r="DK61" s="11">
        <f t="shared" si="66"/>
        <v>25</v>
      </c>
      <c r="DL61" s="10">
        <f t="shared" si="66"/>
        <v>0</v>
      </c>
      <c r="DM61" s="11">
        <f t="shared" si="66"/>
        <v>0</v>
      </c>
      <c r="DN61" s="10">
        <f t="shared" si="66"/>
        <v>0</v>
      </c>
      <c r="DO61" s="11">
        <f t="shared" si="66"/>
        <v>0</v>
      </c>
      <c r="DP61" s="10">
        <f t="shared" si="66"/>
        <v>0</v>
      </c>
      <c r="DQ61" s="7">
        <f t="shared" si="66"/>
        <v>17</v>
      </c>
      <c r="DR61" s="7">
        <f t="shared" si="66"/>
        <v>22</v>
      </c>
      <c r="DS61" s="11">
        <f t="shared" si="66"/>
        <v>0</v>
      </c>
      <c r="DT61" s="10">
        <f t="shared" si="66"/>
        <v>0</v>
      </c>
      <c r="DU61" s="11">
        <f t="shared" si="66"/>
        <v>0</v>
      </c>
      <c r="DV61" s="10">
        <f t="shared" si="66"/>
        <v>0</v>
      </c>
      <c r="DW61" s="11">
        <f t="shared" si="66"/>
        <v>0</v>
      </c>
      <c r="DX61" s="10">
        <f t="shared" si="66"/>
        <v>0</v>
      </c>
      <c r="DY61" s="7">
        <f t="shared" si="66"/>
        <v>0</v>
      </c>
      <c r="DZ61" s="11">
        <f t="shared" si="66"/>
        <v>0</v>
      </c>
      <c r="EA61" s="10">
        <f t="shared" si="66"/>
        <v>0</v>
      </c>
      <c r="EB61" s="11">
        <f t="shared" si="66"/>
        <v>0</v>
      </c>
      <c r="EC61" s="10">
        <f t="shared" si="66"/>
        <v>0</v>
      </c>
      <c r="ED61" s="11">
        <f>SUM(ED45:ED60)</f>
        <v>0</v>
      </c>
      <c r="EE61" s="10">
        <f>SUM(EE45:EE60)</f>
        <v>0</v>
      </c>
      <c r="EF61" s="7">
        <f>SUM(EF45:EF60)</f>
        <v>0</v>
      </c>
      <c r="EG61" s="7">
        <f>SUM(EG45:EG60)</f>
        <v>0</v>
      </c>
    </row>
    <row r="62" spans="1:137" ht="20.100000000000001" customHeight="1" x14ac:dyDescent="0.25">
      <c r="A62" s="12" t="s">
        <v>134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2"/>
      <c r="EG62" s="13"/>
    </row>
    <row r="63" spans="1:137" x14ac:dyDescent="0.25">
      <c r="A63" s="6"/>
      <c r="B63" s="6"/>
      <c r="C63" s="6"/>
      <c r="D63" s="6" t="s">
        <v>137</v>
      </c>
      <c r="E63" s="3" t="s">
        <v>138</v>
      </c>
      <c r="F63" s="6">
        <f t="shared" ref="F63:F71" si="67">COUNTIF(R63:EE63,"e")</f>
        <v>0</v>
      </c>
      <c r="G63" s="6">
        <f t="shared" ref="G63:G71" si="68">COUNTIF(R63:EE63,"z")</f>
        <v>2</v>
      </c>
      <c r="H63" s="6">
        <f t="shared" ref="H63:H80" si="69">SUM(I63:N63)</f>
        <v>32</v>
      </c>
      <c r="I63" s="6">
        <f t="shared" ref="I63:I80" si="70">R63+AG63+AV63+BK63+BZ63+CO63+DD63+DS63</f>
        <v>15</v>
      </c>
      <c r="J63" s="6">
        <f t="shared" ref="J63:J80" si="71">T63+AI63+AX63+BM63+CB63+CQ63+DF63+DU63</f>
        <v>0</v>
      </c>
      <c r="K63" s="6">
        <f t="shared" ref="K63:K80" si="72">V63+AK63+AZ63+BO63+CD63+CS63+DH63+DW63</f>
        <v>0</v>
      </c>
      <c r="L63" s="6">
        <f t="shared" ref="L63:L80" si="73">Y63+AN63+BC63+BR63+CG63+CV63+DK63+DZ63</f>
        <v>17</v>
      </c>
      <c r="M63" s="6">
        <f t="shared" ref="M63:M80" si="74">AA63+AP63+BE63+BT63+CI63+CX63+DM63+EB63</f>
        <v>0</v>
      </c>
      <c r="N63" s="6">
        <f t="shared" ref="N63:N80" si="75">AC63+AR63+BG63+BV63+CK63+CZ63+DO63+ED63</f>
        <v>0</v>
      </c>
      <c r="O63" s="7">
        <f t="shared" ref="O63:O80" si="76">AF63+AU63+BJ63+BY63+CN63+DC63+DR63+EG63</f>
        <v>6</v>
      </c>
      <c r="P63" s="7">
        <f t="shared" ref="P63:P80" si="77">AE63+AT63+BI63+BX63+CM63+DB63+DQ63+EF63</f>
        <v>3</v>
      </c>
      <c r="Q63" s="7">
        <v>1.9</v>
      </c>
      <c r="R63" s="11"/>
      <c r="S63" s="10"/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7"/>
      <c r="AF63" s="7">
        <f t="shared" ref="AF63:AF80" si="78">X63+AE63</f>
        <v>0</v>
      </c>
      <c r="AG63" s="11"/>
      <c r="AH63" s="10"/>
      <c r="AI63" s="11"/>
      <c r="AJ63" s="10"/>
      <c r="AK63" s="11"/>
      <c r="AL63" s="10"/>
      <c r="AM63" s="7"/>
      <c r="AN63" s="11"/>
      <c r="AO63" s="10"/>
      <c r="AP63" s="11"/>
      <c r="AQ63" s="10"/>
      <c r="AR63" s="11"/>
      <c r="AS63" s="10"/>
      <c r="AT63" s="7"/>
      <c r="AU63" s="7">
        <f t="shared" ref="AU63:AU80" si="79">AM63+AT63</f>
        <v>0</v>
      </c>
      <c r="AV63" s="11">
        <v>15</v>
      </c>
      <c r="AW63" s="10" t="s">
        <v>59</v>
      </c>
      <c r="AX63" s="11"/>
      <c r="AY63" s="10"/>
      <c r="AZ63" s="11"/>
      <c r="BA63" s="10"/>
      <c r="BB63" s="7">
        <v>3</v>
      </c>
      <c r="BC63" s="11">
        <v>17</v>
      </c>
      <c r="BD63" s="10" t="s">
        <v>59</v>
      </c>
      <c r="BE63" s="11"/>
      <c r="BF63" s="10"/>
      <c r="BG63" s="11"/>
      <c r="BH63" s="10"/>
      <c r="BI63" s="7">
        <v>3</v>
      </c>
      <c r="BJ63" s="7">
        <f t="shared" ref="BJ63:BJ80" si="80">BB63+BI63</f>
        <v>6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7"/>
      <c r="BY63" s="7">
        <f t="shared" ref="BY63:BY80" si="81">BQ63+BX63</f>
        <v>0</v>
      </c>
      <c r="BZ63" s="11"/>
      <c r="CA63" s="10"/>
      <c r="CB63" s="11"/>
      <c r="CC63" s="10"/>
      <c r="CD63" s="11"/>
      <c r="CE63" s="10"/>
      <c r="CF63" s="7"/>
      <c r="CG63" s="11"/>
      <c r="CH63" s="10"/>
      <c r="CI63" s="11"/>
      <c r="CJ63" s="10"/>
      <c r="CK63" s="11"/>
      <c r="CL63" s="10"/>
      <c r="CM63" s="7"/>
      <c r="CN63" s="7">
        <f t="shared" ref="CN63:CN80" si="82">CF63+CM63</f>
        <v>0</v>
      </c>
      <c r="CO63" s="11"/>
      <c r="CP63" s="10"/>
      <c r="CQ63" s="11"/>
      <c r="CR63" s="10"/>
      <c r="CS63" s="11"/>
      <c r="CT63" s="10"/>
      <c r="CU63" s="7"/>
      <c r="CV63" s="11"/>
      <c r="CW63" s="10"/>
      <c r="CX63" s="11"/>
      <c r="CY63" s="10"/>
      <c r="CZ63" s="11"/>
      <c r="DA63" s="10"/>
      <c r="DB63" s="7"/>
      <c r="DC63" s="7">
        <f t="shared" ref="DC63:DC80" si="83">CU63+DB63</f>
        <v>0</v>
      </c>
      <c r="DD63" s="11"/>
      <c r="DE63" s="10"/>
      <c r="DF63" s="11"/>
      <c r="DG63" s="10"/>
      <c r="DH63" s="11"/>
      <c r="DI63" s="10"/>
      <c r="DJ63" s="7"/>
      <c r="DK63" s="11"/>
      <c r="DL63" s="10"/>
      <c r="DM63" s="11"/>
      <c r="DN63" s="10"/>
      <c r="DO63" s="11"/>
      <c r="DP63" s="10"/>
      <c r="DQ63" s="7"/>
      <c r="DR63" s="7">
        <f t="shared" ref="DR63:DR80" si="84">DJ63+DQ63</f>
        <v>0</v>
      </c>
      <c r="DS63" s="11"/>
      <c r="DT63" s="10"/>
      <c r="DU63" s="11"/>
      <c r="DV63" s="10"/>
      <c r="DW63" s="11"/>
      <c r="DX63" s="10"/>
      <c r="DY63" s="7"/>
      <c r="DZ63" s="11"/>
      <c r="EA63" s="10"/>
      <c r="EB63" s="11"/>
      <c r="EC63" s="10"/>
      <c r="ED63" s="11"/>
      <c r="EE63" s="10"/>
      <c r="EF63" s="7"/>
      <c r="EG63" s="7">
        <f t="shared" ref="EG63:EG80" si="85">DY63+EF63</f>
        <v>0</v>
      </c>
    </row>
    <row r="64" spans="1:137" x14ac:dyDescent="0.25">
      <c r="A64" s="6"/>
      <c r="B64" s="6"/>
      <c r="C64" s="6"/>
      <c r="D64" s="6" t="s">
        <v>139</v>
      </c>
      <c r="E64" s="3" t="s">
        <v>140</v>
      </c>
      <c r="F64" s="6">
        <f t="shared" si="67"/>
        <v>0</v>
      </c>
      <c r="G64" s="6">
        <f t="shared" si="68"/>
        <v>2</v>
      </c>
      <c r="H64" s="6">
        <f t="shared" si="69"/>
        <v>45</v>
      </c>
      <c r="I64" s="6">
        <f t="shared" si="70"/>
        <v>18</v>
      </c>
      <c r="J64" s="6">
        <f t="shared" si="71"/>
        <v>0</v>
      </c>
      <c r="K64" s="6">
        <f t="shared" si="72"/>
        <v>0</v>
      </c>
      <c r="L64" s="6">
        <f t="shared" si="73"/>
        <v>27</v>
      </c>
      <c r="M64" s="6">
        <f t="shared" si="74"/>
        <v>0</v>
      </c>
      <c r="N64" s="6">
        <f t="shared" si="75"/>
        <v>0</v>
      </c>
      <c r="O64" s="7">
        <f t="shared" si="76"/>
        <v>7</v>
      </c>
      <c r="P64" s="7">
        <f t="shared" si="77"/>
        <v>5</v>
      </c>
      <c r="Q64" s="7">
        <v>2.33</v>
      </c>
      <c r="R64" s="11"/>
      <c r="S64" s="10"/>
      <c r="T64" s="11"/>
      <c r="U64" s="10"/>
      <c r="V64" s="11"/>
      <c r="W64" s="10"/>
      <c r="X64" s="7"/>
      <c r="Y64" s="11"/>
      <c r="Z64" s="10"/>
      <c r="AA64" s="11"/>
      <c r="AB64" s="10"/>
      <c r="AC64" s="11"/>
      <c r="AD64" s="10"/>
      <c r="AE64" s="7"/>
      <c r="AF64" s="7">
        <f t="shared" si="78"/>
        <v>0</v>
      </c>
      <c r="AG64" s="11"/>
      <c r="AH64" s="10"/>
      <c r="AI64" s="11"/>
      <c r="AJ64" s="10"/>
      <c r="AK64" s="11"/>
      <c r="AL64" s="10"/>
      <c r="AM64" s="7"/>
      <c r="AN64" s="11"/>
      <c r="AO64" s="10"/>
      <c r="AP64" s="11"/>
      <c r="AQ64" s="10"/>
      <c r="AR64" s="11"/>
      <c r="AS64" s="10"/>
      <c r="AT64" s="7"/>
      <c r="AU64" s="7">
        <f t="shared" si="79"/>
        <v>0</v>
      </c>
      <c r="AV64" s="11"/>
      <c r="AW64" s="10"/>
      <c r="AX64" s="11"/>
      <c r="AY64" s="10"/>
      <c r="AZ64" s="11"/>
      <c r="BA64" s="10"/>
      <c r="BB64" s="7"/>
      <c r="BC64" s="11"/>
      <c r="BD64" s="10"/>
      <c r="BE64" s="11"/>
      <c r="BF64" s="10"/>
      <c r="BG64" s="11"/>
      <c r="BH64" s="10"/>
      <c r="BI64" s="7"/>
      <c r="BJ64" s="7">
        <f t="shared" si="80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7"/>
      <c r="BY64" s="7">
        <f t="shared" si="81"/>
        <v>0</v>
      </c>
      <c r="BZ64" s="11">
        <v>18</v>
      </c>
      <c r="CA64" s="10" t="s">
        <v>59</v>
      </c>
      <c r="CB64" s="11"/>
      <c r="CC64" s="10"/>
      <c r="CD64" s="11"/>
      <c r="CE64" s="10"/>
      <c r="CF64" s="7">
        <v>2</v>
      </c>
      <c r="CG64" s="11">
        <v>27</v>
      </c>
      <c r="CH64" s="10" t="s">
        <v>59</v>
      </c>
      <c r="CI64" s="11"/>
      <c r="CJ64" s="10"/>
      <c r="CK64" s="11"/>
      <c r="CL64" s="10"/>
      <c r="CM64" s="7">
        <v>5</v>
      </c>
      <c r="CN64" s="7">
        <f t="shared" si="82"/>
        <v>7</v>
      </c>
      <c r="CO64" s="11"/>
      <c r="CP64" s="10"/>
      <c r="CQ64" s="11"/>
      <c r="CR64" s="10"/>
      <c r="CS64" s="11"/>
      <c r="CT64" s="10"/>
      <c r="CU64" s="7"/>
      <c r="CV64" s="11"/>
      <c r="CW64" s="10"/>
      <c r="CX64" s="11"/>
      <c r="CY64" s="10"/>
      <c r="CZ64" s="11"/>
      <c r="DA64" s="10"/>
      <c r="DB64" s="7"/>
      <c r="DC64" s="7">
        <f t="shared" si="83"/>
        <v>0</v>
      </c>
      <c r="DD64" s="11"/>
      <c r="DE64" s="10"/>
      <c r="DF64" s="11"/>
      <c r="DG64" s="10"/>
      <c r="DH64" s="11"/>
      <c r="DI64" s="10"/>
      <c r="DJ64" s="7"/>
      <c r="DK64" s="11"/>
      <c r="DL64" s="10"/>
      <c r="DM64" s="11"/>
      <c r="DN64" s="10"/>
      <c r="DO64" s="11"/>
      <c r="DP64" s="10"/>
      <c r="DQ64" s="7"/>
      <c r="DR64" s="7">
        <f t="shared" si="84"/>
        <v>0</v>
      </c>
      <c r="DS64" s="11"/>
      <c r="DT64" s="10"/>
      <c r="DU64" s="11"/>
      <c r="DV64" s="10"/>
      <c r="DW64" s="11"/>
      <c r="DX64" s="10"/>
      <c r="DY64" s="7"/>
      <c r="DZ64" s="11"/>
      <c r="EA64" s="10"/>
      <c r="EB64" s="11"/>
      <c r="EC64" s="10"/>
      <c r="ED64" s="11"/>
      <c r="EE64" s="10"/>
      <c r="EF64" s="7"/>
      <c r="EG64" s="7">
        <f t="shared" si="85"/>
        <v>0</v>
      </c>
    </row>
    <row r="65" spans="1:137" x14ac:dyDescent="0.25">
      <c r="A65" s="6"/>
      <c r="B65" s="6"/>
      <c r="C65" s="6"/>
      <c r="D65" s="6" t="s">
        <v>141</v>
      </c>
      <c r="E65" s="3" t="s">
        <v>142</v>
      </c>
      <c r="F65" s="6">
        <f t="shared" si="67"/>
        <v>1</v>
      </c>
      <c r="G65" s="6">
        <f t="shared" si="68"/>
        <v>3</v>
      </c>
      <c r="H65" s="6">
        <f t="shared" si="69"/>
        <v>52</v>
      </c>
      <c r="I65" s="6">
        <f t="shared" si="70"/>
        <v>22</v>
      </c>
      <c r="J65" s="6">
        <f t="shared" si="71"/>
        <v>0</v>
      </c>
      <c r="K65" s="6">
        <f t="shared" si="72"/>
        <v>0</v>
      </c>
      <c r="L65" s="6">
        <f t="shared" si="73"/>
        <v>30</v>
      </c>
      <c r="M65" s="6">
        <f t="shared" si="74"/>
        <v>0</v>
      </c>
      <c r="N65" s="6">
        <f t="shared" si="75"/>
        <v>0</v>
      </c>
      <c r="O65" s="7">
        <f t="shared" si="76"/>
        <v>8</v>
      </c>
      <c r="P65" s="7">
        <f t="shared" si="77"/>
        <v>5</v>
      </c>
      <c r="Q65" s="7">
        <v>3</v>
      </c>
      <c r="R65" s="11"/>
      <c r="S65" s="10"/>
      <c r="T65" s="11"/>
      <c r="U65" s="10"/>
      <c r="V65" s="11"/>
      <c r="W65" s="10"/>
      <c r="X65" s="7"/>
      <c r="Y65" s="11"/>
      <c r="Z65" s="10"/>
      <c r="AA65" s="11"/>
      <c r="AB65" s="10"/>
      <c r="AC65" s="11"/>
      <c r="AD65" s="10"/>
      <c r="AE65" s="7"/>
      <c r="AF65" s="7">
        <f t="shared" si="78"/>
        <v>0</v>
      </c>
      <c r="AG65" s="11"/>
      <c r="AH65" s="10"/>
      <c r="AI65" s="11"/>
      <c r="AJ65" s="10"/>
      <c r="AK65" s="11"/>
      <c r="AL65" s="10"/>
      <c r="AM65" s="7"/>
      <c r="AN65" s="11"/>
      <c r="AO65" s="10"/>
      <c r="AP65" s="11"/>
      <c r="AQ65" s="10"/>
      <c r="AR65" s="11"/>
      <c r="AS65" s="10"/>
      <c r="AT65" s="7"/>
      <c r="AU65" s="7">
        <f t="shared" si="79"/>
        <v>0</v>
      </c>
      <c r="AV65" s="11">
        <v>10</v>
      </c>
      <c r="AW65" s="10" t="s">
        <v>59</v>
      </c>
      <c r="AX65" s="11"/>
      <c r="AY65" s="10"/>
      <c r="AZ65" s="11"/>
      <c r="BA65" s="10"/>
      <c r="BB65" s="7">
        <v>1</v>
      </c>
      <c r="BC65" s="11">
        <v>7</v>
      </c>
      <c r="BD65" s="10" t="s">
        <v>59</v>
      </c>
      <c r="BE65" s="11"/>
      <c r="BF65" s="10"/>
      <c r="BG65" s="11"/>
      <c r="BH65" s="10"/>
      <c r="BI65" s="7">
        <v>1</v>
      </c>
      <c r="BJ65" s="7">
        <f t="shared" si="80"/>
        <v>2</v>
      </c>
      <c r="BK65" s="11">
        <v>12</v>
      </c>
      <c r="BL65" s="10" t="s">
        <v>127</v>
      </c>
      <c r="BM65" s="11"/>
      <c r="BN65" s="10"/>
      <c r="BO65" s="11"/>
      <c r="BP65" s="10"/>
      <c r="BQ65" s="7">
        <v>2</v>
      </c>
      <c r="BR65" s="11">
        <v>23</v>
      </c>
      <c r="BS65" s="10" t="s">
        <v>59</v>
      </c>
      <c r="BT65" s="11"/>
      <c r="BU65" s="10"/>
      <c r="BV65" s="11"/>
      <c r="BW65" s="10"/>
      <c r="BX65" s="7">
        <v>4</v>
      </c>
      <c r="BY65" s="7">
        <f t="shared" si="81"/>
        <v>6</v>
      </c>
      <c r="BZ65" s="11"/>
      <c r="CA65" s="10"/>
      <c r="CB65" s="11"/>
      <c r="CC65" s="10"/>
      <c r="CD65" s="11"/>
      <c r="CE65" s="10"/>
      <c r="CF65" s="7"/>
      <c r="CG65" s="11"/>
      <c r="CH65" s="10"/>
      <c r="CI65" s="11"/>
      <c r="CJ65" s="10"/>
      <c r="CK65" s="11"/>
      <c r="CL65" s="10"/>
      <c r="CM65" s="7"/>
      <c r="CN65" s="7">
        <f t="shared" si="82"/>
        <v>0</v>
      </c>
      <c r="CO65" s="11"/>
      <c r="CP65" s="10"/>
      <c r="CQ65" s="11"/>
      <c r="CR65" s="10"/>
      <c r="CS65" s="11"/>
      <c r="CT65" s="10"/>
      <c r="CU65" s="7"/>
      <c r="CV65" s="11"/>
      <c r="CW65" s="10"/>
      <c r="CX65" s="11"/>
      <c r="CY65" s="10"/>
      <c r="CZ65" s="11"/>
      <c r="DA65" s="10"/>
      <c r="DB65" s="7"/>
      <c r="DC65" s="7">
        <f t="shared" si="83"/>
        <v>0</v>
      </c>
      <c r="DD65" s="11"/>
      <c r="DE65" s="10"/>
      <c r="DF65" s="11"/>
      <c r="DG65" s="10"/>
      <c r="DH65" s="11"/>
      <c r="DI65" s="10"/>
      <c r="DJ65" s="7"/>
      <c r="DK65" s="11"/>
      <c r="DL65" s="10"/>
      <c r="DM65" s="11"/>
      <c r="DN65" s="10"/>
      <c r="DO65" s="11"/>
      <c r="DP65" s="10"/>
      <c r="DQ65" s="7"/>
      <c r="DR65" s="7">
        <f t="shared" si="84"/>
        <v>0</v>
      </c>
      <c r="DS65" s="11"/>
      <c r="DT65" s="10"/>
      <c r="DU65" s="11"/>
      <c r="DV65" s="10"/>
      <c r="DW65" s="11"/>
      <c r="DX65" s="10"/>
      <c r="DY65" s="7"/>
      <c r="DZ65" s="11"/>
      <c r="EA65" s="10"/>
      <c r="EB65" s="11"/>
      <c r="EC65" s="10"/>
      <c r="ED65" s="11"/>
      <c r="EE65" s="10"/>
      <c r="EF65" s="7"/>
      <c r="EG65" s="7">
        <f t="shared" si="85"/>
        <v>0</v>
      </c>
    </row>
    <row r="66" spans="1:137" x14ac:dyDescent="0.25">
      <c r="A66" s="6"/>
      <c r="B66" s="6"/>
      <c r="C66" s="6"/>
      <c r="D66" s="6" t="s">
        <v>143</v>
      </c>
      <c r="E66" s="3" t="s">
        <v>144</v>
      </c>
      <c r="F66" s="6">
        <f t="shared" si="67"/>
        <v>0</v>
      </c>
      <c r="G66" s="6">
        <f t="shared" si="68"/>
        <v>2</v>
      </c>
      <c r="H66" s="6">
        <f t="shared" si="69"/>
        <v>30</v>
      </c>
      <c r="I66" s="6">
        <f t="shared" si="70"/>
        <v>12</v>
      </c>
      <c r="J66" s="6">
        <f t="shared" si="71"/>
        <v>0</v>
      </c>
      <c r="K66" s="6">
        <f t="shared" si="72"/>
        <v>0</v>
      </c>
      <c r="L66" s="6">
        <f t="shared" si="73"/>
        <v>18</v>
      </c>
      <c r="M66" s="6">
        <f t="shared" si="74"/>
        <v>0</v>
      </c>
      <c r="N66" s="6">
        <f t="shared" si="75"/>
        <v>0</v>
      </c>
      <c r="O66" s="7">
        <f t="shared" si="76"/>
        <v>4</v>
      </c>
      <c r="P66" s="7">
        <f t="shared" si="77"/>
        <v>2.5</v>
      </c>
      <c r="Q66" s="7">
        <v>1.53</v>
      </c>
      <c r="R66" s="11"/>
      <c r="S66" s="10"/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7"/>
      <c r="AF66" s="7">
        <f t="shared" si="78"/>
        <v>0</v>
      </c>
      <c r="AG66" s="11"/>
      <c r="AH66" s="10"/>
      <c r="AI66" s="11"/>
      <c r="AJ66" s="10"/>
      <c r="AK66" s="11"/>
      <c r="AL66" s="10"/>
      <c r="AM66" s="7"/>
      <c r="AN66" s="11"/>
      <c r="AO66" s="10"/>
      <c r="AP66" s="11"/>
      <c r="AQ66" s="10"/>
      <c r="AR66" s="11"/>
      <c r="AS66" s="10"/>
      <c r="AT66" s="7"/>
      <c r="AU66" s="7">
        <f t="shared" si="79"/>
        <v>0</v>
      </c>
      <c r="AV66" s="11"/>
      <c r="AW66" s="10"/>
      <c r="AX66" s="11"/>
      <c r="AY66" s="10"/>
      <c r="AZ66" s="11"/>
      <c r="BA66" s="10"/>
      <c r="BB66" s="7"/>
      <c r="BC66" s="11"/>
      <c r="BD66" s="10"/>
      <c r="BE66" s="11"/>
      <c r="BF66" s="10"/>
      <c r="BG66" s="11"/>
      <c r="BH66" s="10"/>
      <c r="BI66" s="7"/>
      <c r="BJ66" s="7">
        <f t="shared" si="80"/>
        <v>0</v>
      </c>
      <c r="BK66" s="11">
        <v>12</v>
      </c>
      <c r="BL66" s="10" t="s">
        <v>59</v>
      </c>
      <c r="BM66" s="11"/>
      <c r="BN66" s="10"/>
      <c r="BO66" s="11"/>
      <c r="BP66" s="10"/>
      <c r="BQ66" s="7">
        <v>1.5</v>
      </c>
      <c r="BR66" s="11">
        <v>18</v>
      </c>
      <c r="BS66" s="10" t="s">
        <v>59</v>
      </c>
      <c r="BT66" s="11"/>
      <c r="BU66" s="10"/>
      <c r="BV66" s="11"/>
      <c r="BW66" s="10"/>
      <c r="BX66" s="7">
        <v>2.5</v>
      </c>
      <c r="BY66" s="7">
        <f t="shared" si="81"/>
        <v>4</v>
      </c>
      <c r="BZ66" s="11"/>
      <c r="CA66" s="10"/>
      <c r="CB66" s="11"/>
      <c r="CC66" s="10"/>
      <c r="CD66" s="11"/>
      <c r="CE66" s="10"/>
      <c r="CF66" s="7"/>
      <c r="CG66" s="11"/>
      <c r="CH66" s="10"/>
      <c r="CI66" s="11"/>
      <c r="CJ66" s="10"/>
      <c r="CK66" s="11"/>
      <c r="CL66" s="10"/>
      <c r="CM66" s="7"/>
      <c r="CN66" s="7">
        <f t="shared" si="82"/>
        <v>0</v>
      </c>
      <c r="CO66" s="11"/>
      <c r="CP66" s="10"/>
      <c r="CQ66" s="11"/>
      <c r="CR66" s="10"/>
      <c r="CS66" s="11"/>
      <c r="CT66" s="10"/>
      <c r="CU66" s="7"/>
      <c r="CV66" s="11"/>
      <c r="CW66" s="10"/>
      <c r="CX66" s="11"/>
      <c r="CY66" s="10"/>
      <c r="CZ66" s="11"/>
      <c r="DA66" s="10"/>
      <c r="DB66" s="7"/>
      <c r="DC66" s="7">
        <f t="shared" si="83"/>
        <v>0</v>
      </c>
      <c r="DD66" s="11"/>
      <c r="DE66" s="10"/>
      <c r="DF66" s="11"/>
      <c r="DG66" s="10"/>
      <c r="DH66" s="11"/>
      <c r="DI66" s="10"/>
      <c r="DJ66" s="7"/>
      <c r="DK66" s="11"/>
      <c r="DL66" s="10"/>
      <c r="DM66" s="11"/>
      <c r="DN66" s="10"/>
      <c r="DO66" s="11"/>
      <c r="DP66" s="10"/>
      <c r="DQ66" s="7"/>
      <c r="DR66" s="7">
        <f t="shared" si="84"/>
        <v>0</v>
      </c>
      <c r="DS66" s="11"/>
      <c r="DT66" s="10"/>
      <c r="DU66" s="11"/>
      <c r="DV66" s="10"/>
      <c r="DW66" s="11"/>
      <c r="DX66" s="10"/>
      <c r="DY66" s="7"/>
      <c r="DZ66" s="11"/>
      <c r="EA66" s="10"/>
      <c r="EB66" s="11"/>
      <c r="EC66" s="10"/>
      <c r="ED66" s="11"/>
      <c r="EE66" s="10"/>
      <c r="EF66" s="7"/>
      <c r="EG66" s="7">
        <f t="shared" si="85"/>
        <v>0</v>
      </c>
    </row>
    <row r="67" spans="1:137" x14ac:dyDescent="0.25">
      <c r="A67" s="6"/>
      <c r="B67" s="6"/>
      <c r="C67" s="6"/>
      <c r="D67" s="6" t="s">
        <v>145</v>
      </c>
      <c r="E67" s="3" t="s">
        <v>146</v>
      </c>
      <c r="F67" s="6">
        <f t="shared" si="67"/>
        <v>0</v>
      </c>
      <c r="G67" s="6">
        <f t="shared" si="68"/>
        <v>3</v>
      </c>
      <c r="H67" s="6">
        <f t="shared" si="69"/>
        <v>45</v>
      </c>
      <c r="I67" s="6">
        <f t="shared" si="70"/>
        <v>20</v>
      </c>
      <c r="J67" s="6">
        <f t="shared" si="71"/>
        <v>5</v>
      </c>
      <c r="K67" s="6">
        <f t="shared" si="72"/>
        <v>0</v>
      </c>
      <c r="L67" s="6">
        <f t="shared" si="73"/>
        <v>20</v>
      </c>
      <c r="M67" s="6">
        <f t="shared" si="74"/>
        <v>0</v>
      </c>
      <c r="N67" s="6">
        <f t="shared" si="75"/>
        <v>0</v>
      </c>
      <c r="O67" s="7">
        <f t="shared" si="76"/>
        <v>6</v>
      </c>
      <c r="P67" s="7">
        <f t="shared" si="77"/>
        <v>3</v>
      </c>
      <c r="Q67" s="7">
        <v>2.23</v>
      </c>
      <c r="R67" s="11"/>
      <c r="S67" s="10"/>
      <c r="T67" s="11"/>
      <c r="U67" s="10"/>
      <c r="V67" s="11"/>
      <c r="W67" s="10"/>
      <c r="X67" s="7"/>
      <c r="Y67" s="11"/>
      <c r="Z67" s="10"/>
      <c r="AA67" s="11"/>
      <c r="AB67" s="10"/>
      <c r="AC67" s="11"/>
      <c r="AD67" s="10"/>
      <c r="AE67" s="7"/>
      <c r="AF67" s="7">
        <f t="shared" si="78"/>
        <v>0</v>
      </c>
      <c r="AG67" s="11"/>
      <c r="AH67" s="10"/>
      <c r="AI67" s="11"/>
      <c r="AJ67" s="10"/>
      <c r="AK67" s="11"/>
      <c r="AL67" s="10"/>
      <c r="AM67" s="7"/>
      <c r="AN67" s="11"/>
      <c r="AO67" s="10"/>
      <c r="AP67" s="11"/>
      <c r="AQ67" s="10"/>
      <c r="AR67" s="11"/>
      <c r="AS67" s="10"/>
      <c r="AT67" s="7"/>
      <c r="AU67" s="7">
        <f t="shared" si="79"/>
        <v>0</v>
      </c>
      <c r="AV67" s="11"/>
      <c r="AW67" s="10"/>
      <c r="AX67" s="11"/>
      <c r="AY67" s="10"/>
      <c r="AZ67" s="11"/>
      <c r="BA67" s="10"/>
      <c r="BB67" s="7"/>
      <c r="BC67" s="11"/>
      <c r="BD67" s="10"/>
      <c r="BE67" s="11"/>
      <c r="BF67" s="10"/>
      <c r="BG67" s="11"/>
      <c r="BH67" s="10"/>
      <c r="BI67" s="7"/>
      <c r="BJ67" s="7">
        <f t="shared" si="80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7"/>
      <c r="BY67" s="7">
        <f t="shared" si="81"/>
        <v>0</v>
      </c>
      <c r="BZ67" s="11">
        <v>20</v>
      </c>
      <c r="CA67" s="10" t="s">
        <v>59</v>
      </c>
      <c r="CB67" s="11">
        <v>5</v>
      </c>
      <c r="CC67" s="10" t="s">
        <v>59</v>
      </c>
      <c r="CD67" s="11"/>
      <c r="CE67" s="10"/>
      <c r="CF67" s="7">
        <v>3</v>
      </c>
      <c r="CG67" s="11">
        <v>20</v>
      </c>
      <c r="CH67" s="10" t="s">
        <v>59</v>
      </c>
      <c r="CI67" s="11"/>
      <c r="CJ67" s="10"/>
      <c r="CK67" s="11"/>
      <c r="CL67" s="10"/>
      <c r="CM67" s="7">
        <v>3</v>
      </c>
      <c r="CN67" s="7">
        <f t="shared" si="82"/>
        <v>6</v>
      </c>
      <c r="CO67" s="11"/>
      <c r="CP67" s="10"/>
      <c r="CQ67" s="11"/>
      <c r="CR67" s="10"/>
      <c r="CS67" s="11"/>
      <c r="CT67" s="10"/>
      <c r="CU67" s="7"/>
      <c r="CV67" s="11"/>
      <c r="CW67" s="10"/>
      <c r="CX67" s="11"/>
      <c r="CY67" s="10"/>
      <c r="CZ67" s="11"/>
      <c r="DA67" s="10"/>
      <c r="DB67" s="7"/>
      <c r="DC67" s="7">
        <f t="shared" si="83"/>
        <v>0</v>
      </c>
      <c r="DD67" s="11"/>
      <c r="DE67" s="10"/>
      <c r="DF67" s="11"/>
      <c r="DG67" s="10"/>
      <c r="DH67" s="11"/>
      <c r="DI67" s="10"/>
      <c r="DJ67" s="7"/>
      <c r="DK67" s="11"/>
      <c r="DL67" s="10"/>
      <c r="DM67" s="11"/>
      <c r="DN67" s="10"/>
      <c r="DO67" s="11"/>
      <c r="DP67" s="10"/>
      <c r="DQ67" s="7"/>
      <c r="DR67" s="7">
        <f t="shared" si="84"/>
        <v>0</v>
      </c>
      <c r="DS67" s="11"/>
      <c r="DT67" s="10"/>
      <c r="DU67" s="11"/>
      <c r="DV67" s="10"/>
      <c r="DW67" s="11"/>
      <c r="DX67" s="10"/>
      <c r="DY67" s="7"/>
      <c r="DZ67" s="11"/>
      <c r="EA67" s="10"/>
      <c r="EB67" s="11"/>
      <c r="EC67" s="10"/>
      <c r="ED67" s="11"/>
      <c r="EE67" s="10"/>
      <c r="EF67" s="7"/>
      <c r="EG67" s="7">
        <f t="shared" si="85"/>
        <v>0</v>
      </c>
    </row>
    <row r="68" spans="1:137" x14ac:dyDescent="0.25">
      <c r="A68" s="6"/>
      <c r="B68" s="6"/>
      <c r="C68" s="6"/>
      <c r="D68" s="6" t="s">
        <v>147</v>
      </c>
      <c r="E68" s="3" t="s">
        <v>148</v>
      </c>
      <c r="F68" s="6">
        <f t="shared" si="67"/>
        <v>1</v>
      </c>
      <c r="G68" s="6">
        <f t="shared" si="68"/>
        <v>1</v>
      </c>
      <c r="H68" s="6">
        <f t="shared" si="69"/>
        <v>45</v>
      </c>
      <c r="I68" s="6">
        <f t="shared" si="70"/>
        <v>20</v>
      </c>
      <c r="J68" s="6">
        <f t="shared" si="71"/>
        <v>0</v>
      </c>
      <c r="K68" s="6">
        <f t="shared" si="72"/>
        <v>0</v>
      </c>
      <c r="L68" s="6">
        <f t="shared" si="73"/>
        <v>25</v>
      </c>
      <c r="M68" s="6">
        <f t="shared" si="74"/>
        <v>0</v>
      </c>
      <c r="N68" s="6">
        <f t="shared" si="75"/>
        <v>0</v>
      </c>
      <c r="O68" s="7">
        <f t="shared" si="76"/>
        <v>7</v>
      </c>
      <c r="P68" s="7">
        <f t="shared" si="77"/>
        <v>4.5</v>
      </c>
      <c r="Q68" s="7">
        <v>2.2000000000000002</v>
      </c>
      <c r="R68" s="11"/>
      <c r="S68" s="10"/>
      <c r="T68" s="11"/>
      <c r="U68" s="10"/>
      <c r="V68" s="11"/>
      <c r="W68" s="10"/>
      <c r="X68" s="7"/>
      <c r="Y68" s="11"/>
      <c r="Z68" s="10"/>
      <c r="AA68" s="11"/>
      <c r="AB68" s="10"/>
      <c r="AC68" s="11"/>
      <c r="AD68" s="10"/>
      <c r="AE68" s="7"/>
      <c r="AF68" s="7">
        <f t="shared" si="78"/>
        <v>0</v>
      </c>
      <c r="AG68" s="11"/>
      <c r="AH68" s="10"/>
      <c r="AI68" s="11"/>
      <c r="AJ68" s="10"/>
      <c r="AK68" s="11"/>
      <c r="AL68" s="10"/>
      <c r="AM68" s="7"/>
      <c r="AN68" s="11"/>
      <c r="AO68" s="10"/>
      <c r="AP68" s="11"/>
      <c r="AQ68" s="10"/>
      <c r="AR68" s="11"/>
      <c r="AS68" s="10"/>
      <c r="AT68" s="7"/>
      <c r="AU68" s="7">
        <f t="shared" si="79"/>
        <v>0</v>
      </c>
      <c r="AV68" s="11"/>
      <c r="AW68" s="10"/>
      <c r="AX68" s="11"/>
      <c r="AY68" s="10"/>
      <c r="AZ68" s="11"/>
      <c r="BA68" s="10"/>
      <c r="BB68" s="7"/>
      <c r="BC68" s="11"/>
      <c r="BD68" s="10"/>
      <c r="BE68" s="11"/>
      <c r="BF68" s="10"/>
      <c r="BG68" s="11"/>
      <c r="BH68" s="10"/>
      <c r="BI68" s="7"/>
      <c r="BJ68" s="7">
        <f t="shared" si="80"/>
        <v>0</v>
      </c>
      <c r="BK68" s="11"/>
      <c r="BL68" s="10"/>
      <c r="BM68" s="11"/>
      <c r="BN68" s="10"/>
      <c r="BO68" s="11"/>
      <c r="BP68" s="10"/>
      <c r="BQ68" s="7"/>
      <c r="BR68" s="11"/>
      <c r="BS68" s="10"/>
      <c r="BT68" s="11"/>
      <c r="BU68" s="10"/>
      <c r="BV68" s="11"/>
      <c r="BW68" s="10"/>
      <c r="BX68" s="7"/>
      <c r="BY68" s="7">
        <f t="shared" si="81"/>
        <v>0</v>
      </c>
      <c r="BZ68" s="11">
        <v>20</v>
      </c>
      <c r="CA68" s="10" t="s">
        <v>127</v>
      </c>
      <c r="CB68" s="11"/>
      <c r="CC68" s="10"/>
      <c r="CD68" s="11"/>
      <c r="CE68" s="10"/>
      <c r="CF68" s="7">
        <v>2.5</v>
      </c>
      <c r="CG68" s="11">
        <v>25</v>
      </c>
      <c r="CH68" s="10" t="s">
        <v>59</v>
      </c>
      <c r="CI68" s="11"/>
      <c r="CJ68" s="10"/>
      <c r="CK68" s="11"/>
      <c r="CL68" s="10"/>
      <c r="CM68" s="7">
        <v>4.5</v>
      </c>
      <c r="CN68" s="7">
        <f t="shared" si="82"/>
        <v>7</v>
      </c>
      <c r="CO68" s="11"/>
      <c r="CP68" s="10"/>
      <c r="CQ68" s="11"/>
      <c r="CR68" s="10"/>
      <c r="CS68" s="11"/>
      <c r="CT68" s="10"/>
      <c r="CU68" s="7"/>
      <c r="CV68" s="11"/>
      <c r="CW68" s="10"/>
      <c r="CX68" s="11"/>
      <c r="CY68" s="10"/>
      <c r="CZ68" s="11"/>
      <c r="DA68" s="10"/>
      <c r="DB68" s="7"/>
      <c r="DC68" s="7">
        <f t="shared" si="83"/>
        <v>0</v>
      </c>
      <c r="DD68" s="11"/>
      <c r="DE68" s="10"/>
      <c r="DF68" s="11"/>
      <c r="DG68" s="10"/>
      <c r="DH68" s="11"/>
      <c r="DI68" s="10"/>
      <c r="DJ68" s="7"/>
      <c r="DK68" s="11"/>
      <c r="DL68" s="10"/>
      <c r="DM68" s="11"/>
      <c r="DN68" s="10"/>
      <c r="DO68" s="11"/>
      <c r="DP68" s="10"/>
      <c r="DQ68" s="7"/>
      <c r="DR68" s="7">
        <f t="shared" si="84"/>
        <v>0</v>
      </c>
      <c r="DS68" s="11"/>
      <c r="DT68" s="10"/>
      <c r="DU68" s="11"/>
      <c r="DV68" s="10"/>
      <c r="DW68" s="11"/>
      <c r="DX68" s="10"/>
      <c r="DY68" s="7"/>
      <c r="DZ68" s="11"/>
      <c r="EA68" s="10"/>
      <c r="EB68" s="11"/>
      <c r="EC68" s="10"/>
      <c r="ED68" s="11"/>
      <c r="EE68" s="10"/>
      <c r="EF68" s="7"/>
      <c r="EG68" s="7">
        <f t="shared" si="85"/>
        <v>0</v>
      </c>
    </row>
    <row r="69" spans="1:137" x14ac:dyDescent="0.25">
      <c r="A69" s="6"/>
      <c r="B69" s="6"/>
      <c r="C69" s="6"/>
      <c r="D69" s="6" t="s">
        <v>149</v>
      </c>
      <c r="E69" s="3" t="s">
        <v>150</v>
      </c>
      <c r="F69" s="6">
        <f t="shared" si="67"/>
        <v>0</v>
      </c>
      <c r="G69" s="6">
        <f t="shared" si="68"/>
        <v>2</v>
      </c>
      <c r="H69" s="6">
        <f t="shared" si="69"/>
        <v>30</v>
      </c>
      <c r="I69" s="6">
        <f t="shared" si="70"/>
        <v>10</v>
      </c>
      <c r="J69" s="6">
        <f t="shared" si="71"/>
        <v>0</v>
      </c>
      <c r="K69" s="6">
        <f t="shared" si="72"/>
        <v>0</v>
      </c>
      <c r="L69" s="6">
        <f t="shared" si="73"/>
        <v>20</v>
      </c>
      <c r="M69" s="6">
        <f t="shared" si="74"/>
        <v>0</v>
      </c>
      <c r="N69" s="6">
        <f t="shared" si="75"/>
        <v>0</v>
      </c>
      <c r="O69" s="7">
        <f t="shared" si="76"/>
        <v>4</v>
      </c>
      <c r="P69" s="7">
        <f t="shared" si="77"/>
        <v>3</v>
      </c>
      <c r="Q69" s="7">
        <v>2.5</v>
      </c>
      <c r="R69" s="11"/>
      <c r="S69" s="10"/>
      <c r="T69" s="11"/>
      <c r="U69" s="10"/>
      <c r="V69" s="11"/>
      <c r="W69" s="10"/>
      <c r="X69" s="7"/>
      <c r="Y69" s="11"/>
      <c r="Z69" s="10"/>
      <c r="AA69" s="11"/>
      <c r="AB69" s="10"/>
      <c r="AC69" s="11"/>
      <c r="AD69" s="10"/>
      <c r="AE69" s="7"/>
      <c r="AF69" s="7">
        <f t="shared" si="78"/>
        <v>0</v>
      </c>
      <c r="AG69" s="11"/>
      <c r="AH69" s="10"/>
      <c r="AI69" s="11"/>
      <c r="AJ69" s="10"/>
      <c r="AK69" s="11"/>
      <c r="AL69" s="10"/>
      <c r="AM69" s="7"/>
      <c r="AN69" s="11"/>
      <c r="AO69" s="10"/>
      <c r="AP69" s="11"/>
      <c r="AQ69" s="10"/>
      <c r="AR69" s="11"/>
      <c r="AS69" s="10"/>
      <c r="AT69" s="7"/>
      <c r="AU69" s="7">
        <f t="shared" si="79"/>
        <v>0</v>
      </c>
      <c r="AV69" s="11"/>
      <c r="AW69" s="10"/>
      <c r="AX69" s="11"/>
      <c r="AY69" s="10"/>
      <c r="AZ69" s="11"/>
      <c r="BA69" s="10"/>
      <c r="BB69" s="7"/>
      <c r="BC69" s="11"/>
      <c r="BD69" s="10"/>
      <c r="BE69" s="11"/>
      <c r="BF69" s="10"/>
      <c r="BG69" s="11"/>
      <c r="BH69" s="10"/>
      <c r="BI69" s="7"/>
      <c r="BJ69" s="7">
        <f t="shared" si="80"/>
        <v>0</v>
      </c>
      <c r="BK69" s="11"/>
      <c r="BL69" s="10"/>
      <c r="BM69" s="11"/>
      <c r="BN69" s="10"/>
      <c r="BO69" s="11"/>
      <c r="BP69" s="10"/>
      <c r="BQ69" s="7"/>
      <c r="BR69" s="11"/>
      <c r="BS69" s="10"/>
      <c r="BT69" s="11"/>
      <c r="BU69" s="10"/>
      <c r="BV69" s="11"/>
      <c r="BW69" s="10"/>
      <c r="BX69" s="7"/>
      <c r="BY69" s="7">
        <f t="shared" si="81"/>
        <v>0</v>
      </c>
      <c r="BZ69" s="11"/>
      <c r="CA69" s="10"/>
      <c r="CB69" s="11"/>
      <c r="CC69" s="10"/>
      <c r="CD69" s="11"/>
      <c r="CE69" s="10"/>
      <c r="CF69" s="7"/>
      <c r="CG69" s="11"/>
      <c r="CH69" s="10"/>
      <c r="CI69" s="11"/>
      <c r="CJ69" s="10"/>
      <c r="CK69" s="11"/>
      <c r="CL69" s="10"/>
      <c r="CM69" s="7"/>
      <c r="CN69" s="7">
        <f t="shared" si="82"/>
        <v>0</v>
      </c>
      <c r="CO69" s="11">
        <v>10</v>
      </c>
      <c r="CP69" s="10" t="s">
        <v>59</v>
      </c>
      <c r="CQ69" s="11"/>
      <c r="CR69" s="10"/>
      <c r="CS69" s="11"/>
      <c r="CT69" s="10"/>
      <c r="CU69" s="7">
        <v>1</v>
      </c>
      <c r="CV69" s="11">
        <v>20</v>
      </c>
      <c r="CW69" s="10" t="s">
        <v>59</v>
      </c>
      <c r="CX69" s="11"/>
      <c r="CY69" s="10"/>
      <c r="CZ69" s="11"/>
      <c r="DA69" s="10"/>
      <c r="DB69" s="7">
        <v>3</v>
      </c>
      <c r="DC69" s="7">
        <f t="shared" si="83"/>
        <v>4</v>
      </c>
      <c r="DD69" s="11"/>
      <c r="DE69" s="10"/>
      <c r="DF69" s="11"/>
      <c r="DG69" s="10"/>
      <c r="DH69" s="11"/>
      <c r="DI69" s="10"/>
      <c r="DJ69" s="7"/>
      <c r="DK69" s="11"/>
      <c r="DL69" s="10"/>
      <c r="DM69" s="11"/>
      <c r="DN69" s="10"/>
      <c r="DO69" s="11"/>
      <c r="DP69" s="10"/>
      <c r="DQ69" s="7"/>
      <c r="DR69" s="7">
        <f t="shared" si="84"/>
        <v>0</v>
      </c>
      <c r="DS69" s="11"/>
      <c r="DT69" s="10"/>
      <c r="DU69" s="11"/>
      <c r="DV69" s="10"/>
      <c r="DW69" s="11"/>
      <c r="DX69" s="10"/>
      <c r="DY69" s="7"/>
      <c r="DZ69" s="11"/>
      <c r="EA69" s="10"/>
      <c r="EB69" s="11"/>
      <c r="EC69" s="10"/>
      <c r="ED69" s="11"/>
      <c r="EE69" s="10"/>
      <c r="EF69" s="7"/>
      <c r="EG69" s="7">
        <f t="shared" si="85"/>
        <v>0</v>
      </c>
    </row>
    <row r="70" spans="1:137" x14ac:dyDescent="0.25">
      <c r="A70" s="6"/>
      <c r="B70" s="6"/>
      <c r="C70" s="6"/>
      <c r="D70" s="6" t="s">
        <v>151</v>
      </c>
      <c r="E70" s="3" t="s">
        <v>152</v>
      </c>
      <c r="F70" s="6">
        <f t="shared" si="67"/>
        <v>0</v>
      </c>
      <c r="G70" s="6">
        <f t="shared" si="68"/>
        <v>3</v>
      </c>
      <c r="H70" s="6">
        <f t="shared" si="69"/>
        <v>45</v>
      </c>
      <c r="I70" s="6">
        <f t="shared" si="70"/>
        <v>20</v>
      </c>
      <c r="J70" s="6">
        <f t="shared" si="71"/>
        <v>10</v>
      </c>
      <c r="K70" s="6">
        <f t="shared" si="72"/>
        <v>0</v>
      </c>
      <c r="L70" s="6">
        <f t="shared" si="73"/>
        <v>15</v>
      </c>
      <c r="M70" s="6">
        <f t="shared" si="74"/>
        <v>0</v>
      </c>
      <c r="N70" s="6">
        <f t="shared" si="75"/>
        <v>0</v>
      </c>
      <c r="O70" s="7">
        <f t="shared" si="76"/>
        <v>5</v>
      </c>
      <c r="P70" s="7">
        <f t="shared" si="77"/>
        <v>2</v>
      </c>
      <c r="Q70" s="7">
        <v>1.73</v>
      </c>
      <c r="R70" s="11"/>
      <c r="S70" s="10"/>
      <c r="T70" s="11"/>
      <c r="U70" s="10"/>
      <c r="V70" s="11"/>
      <c r="W70" s="10"/>
      <c r="X70" s="7"/>
      <c r="Y70" s="11"/>
      <c r="Z70" s="10"/>
      <c r="AA70" s="11"/>
      <c r="AB70" s="10"/>
      <c r="AC70" s="11"/>
      <c r="AD70" s="10"/>
      <c r="AE70" s="7"/>
      <c r="AF70" s="7">
        <f t="shared" si="78"/>
        <v>0</v>
      </c>
      <c r="AG70" s="11"/>
      <c r="AH70" s="10"/>
      <c r="AI70" s="11"/>
      <c r="AJ70" s="10"/>
      <c r="AK70" s="11"/>
      <c r="AL70" s="10"/>
      <c r="AM70" s="7"/>
      <c r="AN70" s="11"/>
      <c r="AO70" s="10"/>
      <c r="AP70" s="11"/>
      <c r="AQ70" s="10"/>
      <c r="AR70" s="11"/>
      <c r="AS70" s="10"/>
      <c r="AT70" s="7"/>
      <c r="AU70" s="7">
        <f t="shared" si="79"/>
        <v>0</v>
      </c>
      <c r="AV70" s="11"/>
      <c r="AW70" s="10"/>
      <c r="AX70" s="11"/>
      <c r="AY70" s="10"/>
      <c r="AZ70" s="11"/>
      <c r="BA70" s="10"/>
      <c r="BB70" s="7"/>
      <c r="BC70" s="11"/>
      <c r="BD70" s="10"/>
      <c r="BE70" s="11"/>
      <c r="BF70" s="10"/>
      <c r="BG70" s="11"/>
      <c r="BH70" s="10"/>
      <c r="BI70" s="7"/>
      <c r="BJ70" s="7">
        <f t="shared" si="80"/>
        <v>0</v>
      </c>
      <c r="BK70" s="11"/>
      <c r="BL70" s="10"/>
      <c r="BM70" s="11"/>
      <c r="BN70" s="10"/>
      <c r="BO70" s="11"/>
      <c r="BP70" s="10"/>
      <c r="BQ70" s="7"/>
      <c r="BR70" s="11"/>
      <c r="BS70" s="10"/>
      <c r="BT70" s="11"/>
      <c r="BU70" s="10"/>
      <c r="BV70" s="11"/>
      <c r="BW70" s="10"/>
      <c r="BX70" s="7"/>
      <c r="BY70" s="7">
        <f t="shared" si="81"/>
        <v>0</v>
      </c>
      <c r="BZ70" s="11"/>
      <c r="CA70" s="10"/>
      <c r="CB70" s="11"/>
      <c r="CC70" s="10"/>
      <c r="CD70" s="11"/>
      <c r="CE70" s="10"/>
      <c r="CF70" s="7"/>
      <c r="CG70" s="11"/>
      <c r="CH70" s="10"/>
      <c r="CI70" s="11"/>
      <c r="CJ70" s="10"/>
      <c r="CK70" s="11"/>
      <c r="CL70" s="10"/>
      <c r="CM70" s="7"/>
      <c r="CN70" s="7">
        <f t="shared" si="82"/>
        <v>0</v>
      </c>
      <c r="CO70" s="11">
        <v>20</v>
      </c>
      <c r="CP70" s="10" t="s">
        <v>59</v>
      </c>
      <c r="CQ70" s="11">
        <v>10</v>
      </c>
      <c r="CR70" s="10" t="s">
        <v>59</v>
      </c>
      <c r="CS70" s="11"/>
      <c r="CT70" s="10"/>
      <c r="CU70" s="7">
        <v>3</v>
      </c>
      <c r="CV70" s="11">
        <v>15</v>
      </c>
      <c r="CW70" s="10" t="s">
        <v>59</v>
      </c>
      <c r="CX70" s="11"/>
      <c r="CY70" s="10"/>
      <c r="CZ70" s="11"/>
      <c r="DA70" s="10"/>
      <c r="DB70" s="7">
        <v>2</v>
      </c>
      <c r="DC70" s="7">
        <f t="shared" si="83"/>
        <v>5</v>
      </c>
      <c r="DD70" s="11"/>
      <c r="DE70" s="10"/>
      <c r="DF70" s="11"/>
      <c r="DG70" s="10"/>
      <c r="DH70" s="11"/>
      <c r="DI70" s="10"/>
      <c r="DJ70" s="7"/>
      <c r="DK70" s="11"/>
      <c r="DL70" s="10"/>
      <c r="DM70" s="11"/>
      <c r="DN70" s="10"/>
      <c r="DO70" s="11"/>
      <c r="DP70" s="10"/>
      <c r="DQ70" s="7"/>
      <c r="DR70" s="7">
        <f t="shared" si="84"/>
        <v>0</v>
      </c>
      <c r="DS70" s="11"/>
      <c r="DT70" s="10"/>
      <c r="DU70" s="11"/>
      <c r="DV70" s="10"/>
      <c r="DW70" s="11"/>
      <c r="DX70" s="10"/>
      <c r="DY70" s="7"/>
      <c r="DZ70" s="11"/>
      <c r="EA70" s="10"/>
      <c r="EB70" s="11"/>
      <c r="EC70" s="10"/>
      <c r="ED70" s="11"/>
      <c r="EE70" s="10"/>
      <c r="EF70" s="7"/>
      <c r="EG70" s="7">
        <f t="shared" si="85"/>
        <v>0</v>
      </c>
    </row>
    <row r="71" spans="1:137" x14ac:dyDescent="0.25">
      <c r="A71" s="6"/>
      <c r="B71" s="6"/>
      <c r="C71" s="6"/>
      <c r="D71" s="6" t="s">
        <v>153</v>
      </c>
      <c r="E71" s="3" t="s">
        <v>154</v>
      </c>
      <c r="F71" s="6">
        <f t="shared" si="67"/>
        <v>0</v>
      </c>
      <c r="G71" s="6">
        <f t="shared" si="68"/>
        <v>3</v>
      </c>
      <c r="H71" s="6">
        <f t="shared" si="69"/>
        <v>28</v>
      </c>
      <c r="I71" s="6">
        <f t="shared" si="70"/>
        <v>8</v>
      </c>
      <c r="J71" s="6">
        <f t="shared" si="71"/>
        <v>5</v>
      </c>
      <c r="K71" s="6">
        <f t="shared" si="72"/>
        <v>0</v>
      </c>
      <c r="L71" s="6">
        <f t="shared" si="73"/>
        <v>15</v>
      </c>
      <c r="M71" s="6">
        <f t="shared" si="74"/>
        <v>0</v>
      </c>
      <c r="N71" s="6">
        <f t="shared" si="75"/>
        <v>0</v>
      </c>
      <c r="O71" s="7">
        <f t="shared" si="76"/>
        <v>4</v>
      </c>
      <c r="P71" s="7">
        <f t="shared" si="77"/>
        <v>2</v>
      </c>
      <c r="Q71" s="7">
        <v>1.39</v>
      </c>
      <c r="R71" s="11"/>
      <c r="S71" s="10"/>
      <c r="T71" s="11"/>
      <c r="U71" s="10"/>
      <c r="V71" s="11"/>
      <c r="W71" s="10"/>
      <c r="X71" s="7"/>
      <c r="Y71" s="11"/>
      <c r="Z71" s="10"/>
      <c r="AA71" s="11"/>
      <c r="AB71" s="10"/>
      <c r="AC71" s="11"/>
      <c r="AD71" s="10"/>
      <c r="AE71" s="7"/>
      <c r="AF71" s="7">
        <f t="shared" si="78"/>
        <v>0</v>
      </c>
      <c r="AG71" s="11"/>
      <c r="AH71" s="10"/>
      <c r="AI71" s="11"/>
      <c r="AJ71" s="10"/>
      <c r="AK71" s="11"/>
      <c r="AL71" s="10"/>
      <c r="AM71" s="7"/>
      <c r="AN71" s="11"/>
      <c r="AO71" s="10"/>
      <c r="AP71" s="11"/>
      <c r="AQ71" s="10"/>
      <c r="AR71" s="11"/>
      <c r="AS71" s="10"/>
      <c r="AT71" s="7"/>
      <c r="AU71" s="7">
        <f t="shared" si="79"/>
        <v>0</v>
      </c>
      <c r="AV71" s="11"/>
      <c r="AW71" s="10"/>
      <c r="AX71" s="11"/>
      <c r="AY71" s="10"/>
      <c r="AZ71" s="11"/>
      <c r="BA71" s="10"/>
      <c r="BB71" s="7"/>
      <c r="BC71" s="11"/>
      <c r="BD71" s="10"/>
      <c r="BE71" s="11"/>
      <c r="BF71" s="10"/>
      <c r="BG71" s="11"/>
      <c r="BH71" s="10"/>
      <c r="BI71" s="7"/>
      <c r="BJ71" s="7">
        <f t="shared" si="80"/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7"/>
      <c r="BY71" s="7">
        <f t="shared" si="81"/>
        <v>0</v>
      </c>
      <c r="BZ71" s="11"/>
      <c r="CA71" s="10"/>
      <c r="CB71" s="11"/>
      <c r="CC71" s="10"/>
      <c r="CD71" s="11"/>
      <c r="CE71" s="10"/>
      <c r="CF71" s="7"/>
      <c r="CG71" s="11"/>
      <c r="CH71" s="10"/>
      <c r="CI71" s="11"/>
      <c r="CJ71" s="10"/>
      <c r="CK71" s="11"/>
      <c r="CL71" s="10"/>
      <c r="CM71" s="7"/>
      <c r="CN71" s="7">
        <f t="shared" si="82"/>
        <v>0</v>
      </c>
      <c r="CO71" s="11">
        <v>8</v>
      </c>
      <c r="CP71" s="10" t="s">
        <v>59</v>
      </c>
      <c r="CQ71" s="11">
        <v>5</v>
      </c>
      <c r="CR71" s="10" t="s">
        <v>59</v>
      </c>
      <c r="CS71" s="11"/>
      <c r="CT71" s="10"/>
      <c r="CU71" s="7">
        <v>2</v>
      </c>
      <c r="CV71" s="11">
        <v>15</v>
      </c>
      <c r="CW71" s="10" t="s">
        <v>59</v>
      </c>
      <c r="CX71" s="11"/>
      <c r="CY71" s="10"/>
      <c r="CZ71" s="11"/>
      <c r="DA71" s="10"/>
      <c r="DB71" s="7">
        <v>2</v>
      </c>
      <c r="DC71" s="7">
        <f t="shared" si="83"/>
        <v>4</v>
      </c>
      <c r="DD71" s="11"/>
      <c r="DE71" s="10"/>
      <c r="DF71" s="11"/>
      <c r="DG71" s="10"/>
      <c r="DH71" s="11"/>
      <c r="DI71" s="10"/>
      <c r="DJ71" s="7"/>
      <c r="DK71" s="11"/>
      <c r="DL71" s="10"/>
      <c r="DM71" s="11"/>
      <c r="DN71" s="10"/>
      <c r="DO71" s="11"/>
      <c r="DP71" s="10"/>
      <c r="DQ71" s="7"/>
      <c r="DR71" s="7">
        <f t="shared" si="84"/>
        <v>0</v>
      </c>
      <c r="DS71" s="11"/>
      <c r="DT71" s="10"/>
      <c r="DU71" s="11"/>
      <c r="DV71" s="10"/>
      <c r="DW71" s="11"/>
      <c r="DX71" s="10"/>
      <c r="DY71" s="7"/>
      <c r="DZ71" s="11"/>
      <c r="EA71" s="10"/>
      <c r="EB71" s="11"/>
      <c r="EC71" s="10"/>
      <c r="ED71" s="11"/>
      <c r="EE71" s="10"/>
      <c r="EF71" s="7"/>
      <c r="EG71" s="7">
        <f t="shared" si="85"/>
        <v>0</v>
      </c>
    </row>
    <row r="72" spans="1:137" x14ac:dyDescent="0.25">
      <c r="A72" s="6">
        <v>12</v>
      </c>
      <c r="B72" s="6">
        <v>1</v>
      </c>
      <c r="C72" s="6"/>
      <c r="D72" s="6"/>
      <c r="E72" s="3" t="s">
        <v>155</v>
      </c>
      <c r="F72" s="6">
        <f>$B$72*COUNTIF(R72:EE72,"e")</f>
        <v>0</v>
      </c>
      <c r="G72" s="6">
        <f>$B$72*COUNTIF(R72:EE72,"z")</f>
        <v>2</v>
      </c>
      <c r="H72" s="6">
        <f t="shared" si="69"/>
        <v>15</v>
      </c>
      <c r="I72" s="6">
        <f t="shared" si="70"/>
        <v>8</v>
      </c>
      <c r="J72" s="6">
        <f t="shared" si="71"/>
        <v>7</v>
      </c>
      <c r="K72" s="6">
        <f t="shared" si="72"/>
        <v>0</v>
      </c>
      <c r="L72" s="6">
        <f t="shared" si="73"/>
        <v>0</v>
      </c>
      <c r="M72" s="6">
        <f t="shared" si="74"/>
        <v>0</v>
      </c>
      <c r="N72" s="6">
        <f t="shared" si="75"/>
        <v>0</v>
      </c>
      <c r="O72" s="7">
        <f t="shared" si="76"/>
        <v>2</v>
      </c>
      <c r="P72" s="7">
        <f t="shared" si="77"/>
        <v>0</v>
      </c>
      <c r="Q72" s="7">
        <f>$B$72*0.7</f>
        <v>0.7</v>
      </c>
      <c r="R72" s="11"/>
      <c r="S72" s="10"/>
      <c r="T72" s="11"/>
      <c r="U72" s="10"/>
      <c r="V72" s="11"/>
      <c r="W72" s="10"/>
      <c r="X72" s="7"/>
      <c r="Y72" s="11"/>
      <c r="Z72" s="10"/>
      <c r="AA72" s="11"/>
      <c r="AB72" s="10"/>
      <c r="AC72" s="11"/>
      <c r="AD72" s="10"/>
      <c r="AE72" s="7"/>
      <c r="AF72" s="7">
        <f t="shared" si="78"/>
        <v>0</v>
      </c>
      <c r="AG72" s="11"/>
      <c r="AH72" s="10"/>
      <c r="AI72" s="11"/>
      <c r="AJ72" s="10"/>
      <c r="AK72" s="11"/>
      <c r="AL72" s="10"/>
      <c r="AM72" s="7"/>
      <c r="AN72" s="11"/>
      <c r="AO72" s="10"/>
      <c r="AP72" s="11"/>
      <c r="AQ72" s="10"/>
      <c r="AR72" s="11"/>
      <c r="AS72" s="10"/>
      <c r="AT72" s="7"/>
      <c r="AU72" s="7">
        <f t="shared" si="79"/>
        <v>0</v>
      </c>
      <c r="AV72" s="11"/>
      <c r="AW72" s="10"/>
      <c r="AX72" s="11"/>
      <c r="AY72" s="10"/>
      <c r="AZ72" s="11"/>
      <c r="BA72" s="10"/>
      <c r="BB72" s="7"/>
      <c r="BC72" s="11"/>
      <c r="BD72" s="10"/>
      <c r="BE72" s="11"/>
      <c r="BF72" s="10"/>
      <c r="BG72" s="11"/>
      <c r="BH72" s="10"/>
      <c r="BI72" s="7"/>
      <c r="BJ72" s="7">
        <f t="shared" si="80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7"/>
      <c r="BY72" s="7">
        <f t="shared" si="81"/>
        <v>0</v>
      </c>
      <c r="BZ72" s="11"/>
      <c r="CA72" s="10"/>
      <c r="CB72" s="11"/>
      <c r="CC72" s="10"/>
      <c r="CD72" s="11"/>
      <c r="CE72" s="10"/>
      <c r="CF72" s="7"/>
      <c r="CG72" s="11"/>
      <c r="CH72" s="10"/>
      <c r="CI72" s="11"/>
      <c r="CJ72" s="10"/>
      <c r="CK72" s="11"/>
      <c r="CL72" s="10"/>
      <c r="CM72" s="7"/>
      <c r="CN72" s="7">
        <f t="shared" si="82"/>
        <v>0</v>
      </c>
      <c r="CO72" s="11">
        <f>$B$72*8</f>
        <v>8</v>
      </c>
      <c r="CP72" s="10" t="s">
        <v>59</v>
      </c>
      <c r="CQ72" s="11">
        <f>$B$72*7</f>
        <v>7</v>
      </c>
      <c r="CR72" s="10" t="s">
        <v>59</v>
      </c>
      <c r="CS72" s="11"/>
      <c r="CT72" s="10"/>
      <c r="CU72" s="7">
        <f>$B$72*2</f>
        <v>2</v>
      </c>
      <c r="CV72" s="11"/>
      <c r="CW72" s="10"/>
      <c r="CX72" s="11"/>
      <c r="CY72" s="10"/>
      <c r="CZ72" s="11"/>
      <c r="DA72" s="10"/>
      <c r="DB72" s="7"/>
      <c r="DC72" s="7">
        <f t="shared" si="83"/>
        <v>2</v>
      </c>
      <c r="DD72" s="11"/>
      <c r="DE72" s="10"/>
      <c r="DF72" s="11"/>
      <c r="DG72" s="10"/>
      <c r="DH72" s="11"/>
      <c r="DI72" s="10"/>
      <c r="DJ72" s="7"/>
      <c r="DK72" s="11"/>
      <c r="DL72" s="10"/>
      <c r="DM72" s="11"/>
      <c r="DN72" s="10"/>
      <c r="DO72" s="11"/>
      <c r="DP72" s="10"/>
      <c r="DQ72" s="7"/>
      <c r="DR72" s="7">
        <f t="shared" si="84"/>
        <v>0</v>
      </c>
      <c r="DS72" s="11"/>
      <c r="DT72" s="10"/>
      <c r="DU72" s="11"/>
      <c r="DV72" s="10"/>
      <c r="DW72" s="11"/>
      <c r="DX72" s="10"/>
      <c r="DY72" s="7"/>
      <c r="DZ72" s="11"/>
      <c r="EA72" s="10"/>
      <c r="EB72" s="11"/>
      <c r="EC72" s="10"/>
      <c r="ED72" s="11"/>
      <c r="EE72" s="10"/>
      <c r="EF72" s="7"/>
      <c r="EG72" s="7">
        <f t="shared" si="85"/>
        <v>0</v>
      </c>
    </row>
    <row r="73" spans="1:137" x14ac:dyDescent="0.25">
      <c r="A73" s="6">
        <v>13</v>
      </c>
      <c r="B73" s="6">
        <v>1</v>
      </c>
      <c r="C73" s="6"/>
      <c r="D73" s="6"/>
      <c r="E73" s="3" t="s">
        <v>156</v>
      </c>
      <c r="F73" s="6">
        <f>$B$73*COUNTIF(R73:EE73,"e")</f>
        <v>0</v>
      </c>
      <c r="G73" s="6">
        <f>$B$73*COUNTIF(R73:EE73,"z")</f>
        <v>2</v>
      </c>
      <c r="H73" s="6">
        <f t="shared" si="69"/>
        <v>15</v>
      </c>
      <c r="I73" s="6">
        <f t="shared" si="70"/>
        <v>8</v>
      </c>
      <c r="J73" s="6">
        <f t="shared" si="71"/>
        <v>7</v>
      </c>
      <c r="K73" s="6">
        <f t="shared" si="72"/>
        <v>0</v>
      </c>
      <c r="L73" s="6">
        <f t="shared" si="73"/>
        <v>0</v>
      </c>
      <c r="M73" s="6">
        <f t="shared" si="74"/>
        <v>0</v>
      </c>
      <c r="N73" s="6">
        <f t="shared" si="75"/>
        <v>0</v>
      </c>
      <c r="O73" s="7">
        <f t="shared" si="76"/>
        <v>2</v>
      </c>
      <c r="P73" s="7">
        <f t="shared" si="77"/>
        <v>0</v>
      </c>
      <c r="Q73" s="7">
        <f>$B$73*1.07</f>
        <v>1.07</v>
      </c>
      <c r="R73" s="11"/>
      <c r="S73" s="10"/>
      <c r="T73" s="11"/>
      <c r="U73" s="10"/>
      <c r="V73" s="11"/>
      <c r="W73" s="10"/>
      <c r="X73" s="7"/>
      <c r="Y73" s="11"/>
      <c r="Z73" s="10"/>
      <c r="AA73" s="11"/>
      <c r="AB73" s="10"/>
      <c r="AC73" s="11"/>
      <c r="AD73" s="10"/>
      <c r="AE73" s="7"/>
      <c r="AF73" s="7">
        <f t="shared" si="78"/>
        <v>0</v>
      </c>
      <c r="AG73" s="11"/>
      <c r="AH73" s="10"/>
      <c r="AI73" s="11"/>
      <c r="AJ73" s="10"/>
      <c r="AK73" s="11"/>
      <c r="AL73" s="10"/>
      <c r="AM73" s="7"/>
      <c r="AN73" s="11"/>
      <c r="AO73" s="10"/>
      <c r="AP73" s="11"/>
      <c r="AQ73" s="10"/>
      <c r="AR73" s="11"/>
      <c r="AS73" s="10"/>
      <c r="AT73" s="7"/>
      <c r="AU73" s="7">
        <f t="shared" si="79"/>
        <v>0</v>
      </c>
      <c r="AV73" s="11"/>
      <c r="AW73" s="10"/>
      <c r="AX73" s="11"/>
      <c r="AY73" s="10"/>
      <c r="AZ73" s="11"/>
      <c r="BA73" s="10"/>
      <c r="BB73" s="7"/>
      <c r="BC73" s="11"/>
      <c r="BD73" s="10"/>
      <c r="BE73" s="11"/>
      <c r="BF73" s="10"/>
      <c r="BG73" s="11"/>
      <c r="BH73" s="10"/>
      <c r="BI73" s="7"/>
      <c r="BJ73" s="7">
        <f t="shared" si="80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7"/>
      <c r="BY73" s="7">
        <f t="shared" si="81"/>
        <v>0</v>
      </c>
      <c r="BZ73" s="11"/>
      <c r="CA73" s="10"/>
      <c r="CB73" s="11"/>
      <c r="CC73" s="10"/>
      <c r="CD73" s="11"/>
      <c r="CE73" s="10"/>
      <c r="CF73" s="7"/>
      <c r="CG73" s="11"/>
      <c r="CH73" s="10"/>
      <c r="CI73" s="11"/>
      <c r="CJ73" s="10"/>
      <c r="CK73" s="11"/>
      <c r="CL73" s="10"/>
      <c r="CM73" s="7"/>
      <c r="CN73" s="7">
        <f t="shared" si="82"/>
        <v>0</v>
      </c>
      <c r="CO73" s="11">
        <f>$B$73*8</f>
        <v>8</v>
      </c>
      <c r="CP73" s="10" t="s">
        <v>59</v>
      </c>
      <c r="CQ73" s="11">
        <f>$B$73*7</f>
        <v>7</v>
      </c>
      <c r="CR73" s="10" t="s">
        <v>59</v>
      </c>
      <c r="CS73" s="11"/>
      <c r="CT73" s="10"/>
      <c r="CU73" s="7">
        <f>$B$73*2</f>
        <v>2</v>
      </c>
      <c r="CV73" s="11"/>
      <c r="CW73" s="10"/>
      <c r="CX73" s="11"/>
      <c r="CY73" s="10"/>
      <c r="CZ73" s="11"/>
      <c r="DA73" s="10"/>
      <c r="DB73" s="7"/>
      <c r="DC73" s="7">
        <f t="shared" si="83"/>
        <v>2</v>
      </c>
      <c r="DD73" s="11"/>
      <c r="DE73" s="10"/>
      <c r="DF73" s="11"/>
      <c r="DG73" s="10"/>
      <c r="DH73" s="11"/>
      <c r="DI73" s="10"/>
      <c r="DJ73" s="7"/>
      <c r="DK73" s="11"/>
      <c r="DL73" s="10"/>
      <c r="DM73" s="11"/>
      <c r="DN73" s="10"/>
      <c r="DO73" s="11"/>
      <c r="DP73" s="10"/>
      <c r="DQ73" s="7"/>
      <c r="DR73" s="7">
        <f t="shared" si="84"/>
        <v>0</v>
      </c>
      <c r="DS73" s="11"/>
      <c r="DT73" s="10"/>
      <c r="DU73" s="11"/>
      <c r="DV73" s="10"/>
      <c r="DW73" s="11"/>
      <c r="DX73" s="10"/>
      <c r="DY73" s="7"/>
      <c r="DZ73" s="11"/>
      <c r="EA73" s="10"/>
      <c r="EB73" s="11"/>
      <c r="EC73" s="10"/>
      <c r="ED73" s="11"/>
      <c r="EE73" s="10"/>
      <c r="EF73" s="7"/>
      <c r="EG73" s="7">
        <f t="shared" si="85"/>
        <v>0</v>
      </c>
    </row>
    <row r="74" spans="1:137" x14ac:dyDescent="0.25">
      <c r="A74" s="6">
        <v>14</v>
      </c>
      <c r="B74" s="6">
        <v>1</v>
      </c>
      <c r="C74" s="6"/>
      <c r="D74" s="6"/>
      <c r="E74" s="3" t="s">
        <v>157</v>
      </c>
      <c r="F74" s="6">
        <f>$B$74*COUNTIF(R74:EE74,"e")</f>
        <v>0</v>
      </c>
      <c r="G74" s="6">
        <f>$B$74*COUNTIF(R74:EE74,"z")</f>
        <v>2</v>
      </c>
      <c r="H74" s="6">
        <f t="shared" si="69"/>
        <v>15</v>
      </c>
      <c r="I74" s="6">
        <f t="shared" si="70"/>
        <v>8</v>
      </c>
      <c r="J74" s="6">
        <f t="shared" si="71"/>
        <v>7</v>
      </c>
      <c r="K74" s="6">
        <f t="shared" si="72"/>
        <v>0</v>
      </c>
      <c r="L74" s="6">
        <f t="shared" si="73"/>
        <v>0</v>
      </c>
      <c r="M74" s="6">
        <f t="shared" si="74"/>
        <v>0</v>
      </c>
      <c r="N74" s="6">
        <f t="shared" si="75"/>
        <v>0</v>
      </c>
      <c r="O74" s="7">
        <f t="shared" si="76"/>
        <v>2</v>
      </c>
      <c r="P74" s="7">
        <f t="shared" si="77"/>
        <v>0</v>
      </c>
      <c r="Q74" s="7">
        <f>$B$74*1.07</f>
        <v>1.07</v>
      </c>
      <c r="R74" s="11"/>
      <c r="S74" s="10"/>
      <c r="T74" s="11"/>
      <c r="U74" s="10"/>
      <c r="V74" s="11"/>
      <c r="W74" s="10"/>
      <c r="X74" s="7"/>
      <c r="Y74" s="11"/>
      <c r="Z74" s="10"/>
      <c r="AA74" s="11"/>
      <c r="AB74" s="10"/>
      <c r="AC74" s="11"/>
      <c r="AD74" s="10"/>
      <c r="AE74" s="7"/>
      <c r="AF74" s="7">
        <f t="shared" si="78"/>
        <v>0</v>
      </c>
      <c r="AG74" s="11"/>
      <c r="AH74" s="10"/>
      <c r="AI74" s="11"/>
      <c r="AJ74" s="10"/>
      <c r="AK74" s="11"/>
      <c r="AL74" s="10"/>
      <c r="AM74" s="7"/>
      <c r="AN74" s="11"/>
      <c r="AO74" s="10"/>
      <c r="AP74" s="11"/>
      <c r="AQ74" s="10"/>
      <c r="AR74" s="11"/>
      <c r="AS74" s="10"/>
      <c r="AT74" s="7"/>
      <c r="AU74" s="7">
        <f t="shared" si="79"/>
        <v>0</v>
      </c>
      <c r="AV74" s="11"/>
      <c r="AW74" s="10"/>
      <c r="AX74" s="11"/>
      <c r="AY74" s="10"/>
      <c r="AZ74" s="11"/>
      <c r="BA74" s="10"/>
      <c r="BB74" s="7"/>
      <c r="BC74" s="11"/>
      <c r="BD74" s="10"/>
      <c r="BE74" s="11"/>
      <c r="BF74" s="10"/>
      <c r="BG74" s="11"/>
      <c r="BH74" s="10"/>
      <c r="BI74" s="7"/>
      <c r="BJ74" s="7">
        <f t="shared" si="80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7"/>
      <c r="BY74" s="7">
        <f t="shared" si="81"/>
        <v>0</v>
      </c>
      <c r="BZ74" s="11"/>
      <c r="CA74" s="10"/>
      <c r="CB74" s="11"/>
      <c r="CC74" s="10"/>
      <c r="CD74" s="11"/>
      <c r="CE74" s="10"/>
      <c r="CF74" s="7"/>
      <c r="CG74" s="11"/>
      <c r="CH74" s="10"/>
      <c r="CI74" s="11"/>
      <c r="CJ74" s="10"/>
      <c r="CK74" s="11"/>
      <c r="CL74" s="10"/>
      <c r="CM74" s="7"/>
      <c r="CN74" s="7">
        <f t="shared" si="82"/>
        <v>0</v>
      </c>
      <c r="CO74" s="11">
        <f>$B$74*8</f>
        <v>8</v>
      </c>
      <c r="CP74" s="10" t="s">
        <v>59</v>
      </c>
      <c r="CQ74" s="11">
        <f>$B$74*7</f>
        <v>7</v>
      </c>
      <c r="CR74" s="10" t="s">
        <v>59</v>
      </c>
      <c r="CS74" s="11"/>
      <c r="CT74" s="10"/>
      <c r="CU74" s="7">
        <f>$B$74*2</f>
        <v>2</v>
      </c>
      <c r="CV74" s="11"/>
      <c r="CW74" s="10"/>
      <c r="CX74" s="11"/>
      <c r="CY74" s="10"/>
      <c r="CZ74" s="11"/>
      <c r="DA74" s="10"/>
      <c r="DB74" s="7"/>
      <c r="DC74" s="7">
        <f t="shared" si="83"/>
        <v>2</v>
      </c>
      <c r="DD74" s="11"/>
      <c r="DE74" s="10"/>
      <c r="DF74" s="11"/>
      <c r="DG74" s="10"/>
      <c r="DH74" s="11"/>
      <c r="DI74" s="10"/>
      <c r="DJ74" s="7"/>
      <c r="DK74" s="11"/>
      <c r="DL74" s="10"/>
      <c r="DM74" s="11"/>
      <c r="DN74" s="10"/>
      <c r="DO74" s="11"/>
      <c r="DP74" s="10"/>
      <c r="DQ74" s="7"/>
      <c r="DR74" s="7">
        <f t="shared" si="84"/>
        <v>0</v>
      </c>
      <c r="DS74" s="11"/>
      <c r="DT74" s="10"/>
      <c r="DU74" s="11"/>
      <c r="DV74" s="10"/>
      <c r="DW74" s="11"/>
      <c r="DX74" s="10"/>
      <c r="DY74" s="7"/>
      <c r="DZ74" s="11"/>
      <c r="EA74" s="10"/>
      <c r="EB74" s="11"/>
      <c r="EC74" s="10"/>
      <c r="ED74" s="11"/>
      <c r="EE74" s="10"/>
      <c r="EF74" s="7"/>
      <c r="EG74" s="7">
        <f t="shared" si="85"/>
        <v>0</v>
      </c>
    </row>
    <row r="75" spans="1:137" x14ac:dyDescent="0.25">
      <c r="A75" s="6">
        <v>11</v>
      </c>
      <c r="B75" s="6">
        <v>1</v>
      </c>
      <c r="C75" s="6"/>
      <c r="D75" s="6"/>
      <c r="E75" s="3" t="s">
        <v>158</v>
      </c>
      <c r="F75" s="6">
        <f>$B$75*COUNTIF(R75:EE75,"e")</f>
        <v>0</v>
      </c>
      <c r="G75" s="6">
        <f>$B$75*COUNTIF(R75:EE75,"z")</f>
        <v>2</v>
      </c>
      <c r="H75" s="6">
        <f t="shared" si="69"/>
        <v>15</v>
      </c>
      <c r="I75" s="6">
        <f t="shared" si="70"/>
        <v>8</v>
      </c>
      <c r="J75" s="6">
        <f t="shared" si="71"/>
        <v>7</v>
      </c>
      <c r="K75" s="6">
        <f t="shared" si="72"/>
        <v>0</v>
      </c>
      <c r="L75" s="6">
        <f t="shared" si="73"/>
        <v>0</v>
      </c>
      <c r="M75" s="6">
        <f t="shared" si="74"/>
        <v>0</v>
      </c>
      <c r="N75" s="6">
        <f t="shared" si="75"/>
        <v>0</v>
      </c>
      <c r="O75" s="7">
        <f t="shared" si="76"/>
        <v>3</v>
      </c>
      <c r="P75" s="7">
        <f t="shared" si="77"/>
        <v>0</v>
      </c>
      <c r="Q75" s="7">
        <f>$B$75*0.87</f>
        <v>0.87</v>
      </c>
      <c r="R75" s="11"/>
      <c r="S75" s="10"/>
      <c r="T75" s="11"/>
      <c r="U75" s="10"/>
      <c r="V75" s="11"/>
      <c r="W75" s="10"/>
      <c r="X75" s="7"/>
      <c r="Y75" s="11"/>
      <c r="Z75" s="10"/>
      <c r="AA75" s="11"/>
      <c r="AB75" s="10"/>
      <c r="AC75" s="11"/>
      <c r="AD75" s="10"/>
      <c r="AE75" s="7"/>
      <c r="AF75" s="7">
        <f t="shared" si="78"/>
        <v>0</v>
      </c>
      <c r="AG75" s="11"/>
      <c r="AH75" s="10"/>
      <c r="AI75" s="11"/>
      <c r="AJ75" s="10"/>
      <c r="AK75" s="11"/>
      <c r="AL75" s="10"/>
      <c r="AM75" s="7"/>
      <c r="AN75" s="11"/>
      <c r="AO75" s="10"/>
      <c r="AP75" s="11"/>
      <c r="AQ75" s="10"/>
      <c r="AR75" s="11"/>
      <c r="AS75" s="10"/>
      <c r="AT75" s="7"/>
      <c r="AU75" s="7">
        <f t="shared" si="79"/>
        <v>0</v>
      </c>
      <c r="AV75" s="11"/>
      <c r="AW75" s="10"/>
      <c r="AX75" s="11"/>
      <c r="AY75" s="10"/>
      <c r="AZ75" s="11"/>
      <c r="BA75" s="10"/>
      <c r="BB75" s="7"/>
      <c r="BC75" s="11"/>
      <c r="BD75" s="10"/>
      <c r="BE75" s="11"/>
      <c r="BF75" s="10"/>
      <c r="BG75" s="11"/>
      <c r="BH75" s="10"/>
      <c r="BI75" s="7"/>
      <c r="BJ75" s="7">
        <f t="shared" si="80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7"/>
      <c r="BY75" s="7">
        <f t="shared" si="81"/>
        <v>0</v>
      </c>
      <c r="BZ75" s="11">
        <f>$B$75*8</f>
        <v>8</v>
      </c>
      <c r="CA75" s="10" t="s">
        <v>59</v>
      </c>
      <c r="CB75" s="11">
        <f>$B$75*7</f>
        <v>7</v>
      </c>
      <c r="CC75" s="10" t="s">
        <v>59</v>
      </c>
      <c r="CD75" s="11"/>
      <c r="CE75" s="10"/>
      <c r="CF75" s="7">
        <f>$B$75*3</f>
        <v>3</v>
      </c>
      <c r="CG75" s="11"/>
      <c r="CH75" s="10"/>
      <c r="CI75" s="11"/>
      <c r="CJ75" s="10"/>
      <c r="CK75" s="11"/>
      <c r="CL75" s="10"/>
      <c r="CM75" s="7"/>
      <c r="CN75" s="7">
        <f t="shared" si="82"/>
        <v>3</v>
      </c>
      <c r="CO75" s="11"/>
      <c r="CP75" s="10"/>
      <c r="CQ75" s="11"/>
      <c r="CR75" s="10"/>
      <c r="CS75" s="11"/>
      <c r="CT75" s="10"/>
      <c r="CU75" s="7"/>
      <c r="CV75" s="11"/>
      <c r="CW75" s="10"/>
      <c r="CX75" s="11"/>
      <c r="CY75" s="10"/>
      <c r="CZ75" s="11"/>
      <c r="DA75" s="10"/>
      <c r="DB75" s="7"/>
      <c r="DC75" s="7">
        <f t="shared" si="83"/>
        <v>0</v>
      </c>
      <c r="DD75" s="11"/>
      <c r="DE75" s="10"/>
      <c r="DF75" s="11"/>
      <c r="DG75" s="10"/>
      <c r="DH75" s="11"/>
      <c r="DI75" s="10"/>
      <c r="DJ75" s="7"/>
      <c r="DK75" s="11"/>
      <c r="DL75" s="10"/>
      <c r="DM75" s="11"/>
      <c r="DN75" s="10"/>
      <c r="DO75" s="11"/>
      <c r="DP75" s="10"/>
      <c r="DQ75" s="7"/>
      <c r="DR75" s="7">
        <f t="shared" si="84"/>
        <v>0</v>
      </c>
      <c r="DS75" s="11"/>
      <c r="DT75" s="10"/>
      <c r="DU75" s="11"/>
      <c r="DV75" s="10"/>
      <c r="DW75" s="11"/>
      <c r="DX75" s="10"/>
      <c r="DY75" s="7"/>
      <c r="DZ75" s="11"/>
      <c r="EA75" s="10"/>
      <c r="EB75" s="11"/>
      <c r="EC75" s="10"/>
      <c r="ED75" s="11"/>
      <c r="EE75" s="10"/>
      <c r="EF75" s="7"/>
      <c r="EG75" s="7">
        <f t="shared" si="85"/>
        <v>0</v>
      </c>
    </row>
    <row r="76" spans="1:137" x14ac:dyDescent="0.25">
      <c r="A76" s="6">
        <v>16</v>
      </c>
      <c r="B76" s="6">
        <v>2</v>
      </c>
      <c r="C76" s="6"/>
      <c r="D76" s="6"/>
      <c r="E76" s="3" t="s">
        <v>159</v>
      </c>
      <c r="F76" s="6">
        <f>$B$76*COUNTIF(R76:EE76,"e")</f>
        <v>0</v>
      </c>
      <c r="G76" s="6">
        <f>$B$76*COUNTIF(R76:EE76,"z")</f>
        <v>4</v>
      </c>
      <c r="H76" s="6">
        <f t="shared" si="69"/>
        <v>30</v>
      </c>
      <c r="I76" s="6">
        <f t="shared" si="70"/>
        <v>16</v>
      </c>
      <c r="J76" s="6">
        <f t="shared" si="71"/>
        <v>14</v>
      </c>
      <c r="K76" s="6">
        <f t="shared" si="72"/>
        <v>0</v>
      </c>
      <c r="L76" s="6">
        <f t="shared" si="73"/>
        <v>0</v>
      </c>
      <c r="M76" s="6">
        <f t="shared" si="74"/>
        <v>0</v>
      </c>
      <c r="N76" s="6">
        <f t="shared" si="75"/>
        <v>0</v>
      </c>
      <c r="O76" s="7">
        <f t="shared" si="76"/>
        <v>4</v>
      </c>
      <c r="P76" s="7">
        <f t="shared" si="77"/>
        <v>0</v>
      </c>
      <c r="Q76" s="7">
        <f>$B$76*0.7</f>
        <v>1.4</v>
      </c>
      <c r="R76" s="11"/>
      <c r="S76" s="10"/>
      <c r="T76" s="11"/>
      <c r="U76" s="10"/>
      <c r="V76" s="11"/>
      <c r="W76" s="10"/>
      <c r="X76" s="7"/>
      <c r="Y76" s="11"/>
      <c r="Z76" s="10"/>
      <c r="AA76" s="11"/>
      <c r="AB76" s="10"/>
      <c r="AC76" s="11"/>
      <c r="AD76" s="10"/>
      <c r="AE76" s="7"/>
      <c r="AF76" s="7">
        <f t="shared" si="78"/>
        <v>0</v>
      </c>
      <c r="AG76" s="11"/>
      <c r="AH76" s="10"/>
      <c r="AI76" s="11"/>
      <c r="AJ76" s="10"/>
      <c r="AK76" s="11"/>
      <c r="AL76" s="10"/>
      <c r="AM76" s="7"/>
      <c r="AN76" s="11"/>
      <c r="AO76" s="10"/>
      <c r="AP76" s="11"/>
      <c r="AQ76" s="10"/>
      <c r="AR76" s="11"/>
      <c r="AS76" s="10"/>
      <c r="AT76" s="7"/>
      <c r="AU76" s="7">
        <f t="shared" si="79"/>
        <v>0</v>
      </c>
      <c r="AV76" s="11"/>
      <c r="AW76" s="10"/>
      <c r="AX76" s="11"/>
      <c r="AY76" s="10"/>
      <c r="AZ76" s="11"/>
      <c r="BA76" s="10"/>
      <c r="BB76" s="7"/>
      <c r="BC76" s="11"/>
      <c r="BD76" s="10"/>
      <c r="BE76" s="11"/>
      <c r="BF76" s="10"/>
      <c r="BG76" s="11"/>
      <c r="BH76" s="10"/>
      <c r="BI76" s="7"/>
      <c r="BJ76" s="7">
        <f t="shared" si="80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7"/>
      <c r="BY76" s="7">
        <f t="shared" si="81"/>
        <v>0</v>
      </c>
      <c r="BZ76" s="11"/>
      <c r="CA76" s="10"/>
      <c r="CB76" s="11"/>
      <c r="CC76" s="10"/>
      <c r="CD76" s="11"/>
      <c r="CE76" s="10"/>
      <c r="CF76" s="7"/>
      <c r="CG76" s="11"/>
      <c r="CH76" s="10"/>
      <c r="CI76" s="11"/>
      <c r="CJ76" s="10"/>
      <c r="CK76" s="11"/>
      <c r="CL76" s="10"/>
      <c r="CM76" s="7"/>
      <c r="CN76" s="7">
        <f t="shared" si="82"/>
        <v>0</v>
      </c>
      <c r="CO76" s="11"/>
      <c r="CP76" s="10"/>
      <c r="CQ76" s="11"/>
      <c r="CR76" s="10"/>
      <c r="CS76" s="11"/>
      <c r="CT76" s="10"/>
      <c r="CU76" s="7"/>
      <c r="CV76" s="11"/>
      <c r="CW76" s="10"/>
      <c r="CX76" s="11"/>
      <c r="CY76" s="10"/>
      <c r="CZ76" s="11"/>
      <c r="DA76" s="10"/>
      <c r="DB76" s="7"/>
      <c r="DC76" s="7">
        <f t="shared" si="83"/>
        <v>0</v>
      </c>
      <c r="DD76" s="11">
        <f>$B$76*8</f>
        <v>16</v>
      </c>
      <c r="DE76" s="10" t="s">
        <v>59</v>
      </c>
      <c r="DF76" s="11">
        <f>$B$76*7</f>
        <v>14</v>
      </c>
      <c r="DG76" s="10" t="s">
        <v>59</v>
      </c>
      <c r="DH76" s="11"/>
      <c r="DI76" s="10"/>
      <c r="DJ76" s="7">
        <f>$B$76*2</f>
        <v>4</v>
      </c>
      <c r="DK76" s="11"/>
      <c r="DL76" s="10"/>
      <c r="DM76" s="11"/>
      <c r="DN76" s="10"/>
      <c r="DO76" s="11"/>
      <c r="DP76" s="10"/>
      <c r="DQ76" s="7"/>
      <c r="DR76" s="7">
        <f t="shared" si="84"/>
        <v>4</v>
      </c>
      <c r="DS76" s="11"/>
      <c r="DT76" s="10"/>
      <c r="DU76" s="11"/>
      <c r="DV76" s="10"/>
      <c r="DW76" s="11"/>
      <c r="DX76" s="10"/>
      <c r="DY76" s="7"/>
      <c r="DZ76" s="11"/>
      <c r="EA76" s="10"/>
      <c r="EB76" s="11"/>
      <c r="EC76" s="10"/>
      <c r="ED76" s="11"/>
      <c r="EE76" s="10"/>
      <c r="EF76" s="7"/>
      <c r="EG76" s="7">
        <f t="shared" si="85"/>
        <v>0</v>
      </c>
    </row>
    <row r="77" spans="1:137" x14ac:dyDescent="0.25">
      <c r="A77" s="6">
        <v>17</v>
      </c>
      <c r="B77" s="6">
        <v>1</v>
      </c>
      <c r="C77" s="6"/>
      <c r="D77" s="6"/>
      <c r="E77" s="3" t="s">
        <v>160</v>
      </c>
      <c r="F77" s="6">
        <f>$B$77*COUNTIF(R77:EE77,"e")</f>
        <v>0</v>
      </c>
      <c r="G77" s="6">
        <f>$B$77*COUNTIF(R77:EE77,"z")</f>
        <v>2</v>
      </c>
      <c r="H77" s="6">
        <f t="shared" si="69"/>
        <v>15</v>
      </c>
      <c r="I77" s="6">
        <f t="shared" si="70"/>
        <v>8</v>
      </c>
      <c r="J77" s="6">
        <f t="shared" si="71"/>
        <v>7</v>
      </c>
      <c r="K77" s="6">
        <f t="shared" si="72"/>
        <v>0</v>
      </c>
      <c r="L77" s="6">
        <f t="shared" si="73"/>
        <v>0</v>
      </c>
      <c r="M77" s="6">
        <f t="shared" si="74"/>
        <v>0</v>
      </c>
      <c r="N77" s="6">
        <f t="shared" si="75"/>
        <v>0</v>
      </c>
      <c r="O77" s="7">
        <f t="shared" si="76"/>
        <v>2</v>
      </c>
      <c r="P77" s="7">
        <f t="shared" si="77"/>
        <v>0</v>
      </c>
      <c r="Q77" s="7">
        <f>$B$77*0.46</f>
        <v>0.46</v>
      </c>
      <c r="R77" s="11"/>
      <c r="S77" s="10"/>
      <c r="T77" s="11"/>
      <c r="U77" s="10"/>
      <c r="V77" s="11"/>
      <c r="W77" s="10"/>
      <c r="X77" s="7"/>
      <c r="Y77" s="11"/>
      <c r="Z77" s="10"/>
      <c r="AA77" s="11"/>
      <c r="AB77" s="10"/>
      <c r="AC77" s="11"/>
      <c r="AD77" s="10"/>
      <c r="AE77" s="7"/>
      <c r="AF77" s="7">
        <f t="shared" si="78"/>
        <v>0</v>
      </c>
      <c r="AG77" s="11"/>
      <c r="AH77" s="10"/>
      <c r="AI77" s="11"/>
      <c r="AJ77" s="10"/>
      <c r="AK77" s="11"/>
      <c r="AL77" s="10"/>
      <c r="AM77" s="7"/>
      <c r="AN77" s="11"/>
      <c r="AO77" s="10"/>
      <c r="AP77" s="11"/>
      <c r="AQ77" s="10"/>
      <c r="AR77" s="11"/>
      <c r="AS77" s="10"/>
      <c r="AT77" s="7"/>
      <c r="AU77" s="7">
        <f t="shared" si="79"/>
        <v>0</v>
      </c>
      <c r="AV77" s="11"/>
      <c r="AW77" s="10"/>
      <c r="AX77" s="11"/>
      <c r="AY77" s="10"/>
      <c r="AZ77" s="11"/>
      <c r="BA77" s="10"/>
      <c r="BB77" s="7"/>
      <c r="BC77" s="11"/>
      <c r="BD77" s="10"/>
      <c r="BE77" s="11"/>
      <c r="BF77" s="10"/>
      <c r="BG77" s="11"/>
      <c r="BH77" s="10"/>
      <c r="BI77" s="7"/>
      <c r="BJ77" s="7">
        <f t="shared" si="80"/>
        <v>0</v>
      </c>
      <c r="BK77" s="11"/>
      <c r="BL77" s="10"/>
      <c r="BM77" s="11"/>
      <c r="BN77" s="10"/>
      <c r="BO77" s="11"/>
      <c r="BP77" s="10"/>
      <c r="BQ77" s="7"/>
      <c r="BR77" s="11"/>
      <c r="BS77" s="10"/>
      <c r="BT77" s="11"/>
      <c r="BU77" s="10"/>
      <c r="BV77" s="11"/>
      <c r="BW77" s="10"/>
      <c r="BX77" s="7"/>
      <c r="BY77" s="7">
        <f t="shared" si="81"/>
        <v>0</v>
      </c>
      <c r="BZ77" s="11"/>
      <c r="CA77" s="10"/>
      <c r="CB77" s="11"/>
      <c r="CC77" s="10"/>
      <c r="CD77" s="11"/>
      <c r="CE77" s="10"/>
      <c r="CF77" s="7"/>
      <c r="CG77" s="11"/>
      <c r="CH77" s="10"/>
      <c r="CI77" s="11"/>
      <c r="CJ77" s="10"/>
      <c r="CK77" s="11"/>
      <c r="CL77" s="10"/>
      <c r="CM77" s="7"/>
      <c r="CN77" s="7">
        <f t="shared" si="82"/>
        <v>0</v>
      </c>
      <c r="CO77" s="11"/>
      <c r="CP77" s="10"/>
      <c r="CQ77" s="11"/>
      <c r="CR77" s="10"/>
      <c r="CS77" s="11"/>
      <c r="CT77" s="10"/>
      <c r="CU77" s="7"/>
      <c r="CV77" s="11"/>
      <c r="CW77" s="10"/>
      <c r="CX77" s="11"/>
      <c r="CY77" s="10"/>
      <c r="CZ77" s="11"/>
      <c r="DA77" s="10"/>
      <c r="DB77" s="7"/>
      <c r="DC77" s="7">
        <f t="shared" si="83"/>
        <v>0</v>
      </c>
      <c r="DD77" s="11">
        <f>$B$77*8</f>
        <v>8</v>
      </c>
      <c r="DE77" s="10" t="s">
        <v>59</v>
      </c>
      <c r="DF77" s="11">
        <f>$B$77*7</f>
        <v>7</v>
      </c>
      <c r="DG77" s="10" t="s">
        <v>59</v>
      </c>
      <c r="DH77" s="11"/>
      <c r="DI77" s="10"/>
      <c r="DJ77" s="7">
        <f>$B$77*2</f>
        <v>2</v>
      </c>
      <c r="DK77" s="11"/>
      <c r="DL77" s="10"/>
      <c r="DM77" s="11"/>
      <c r="DN77" s="10"/>
      <c r="DO77" s="11"/>
      <c r="DP77" s="10"/>
      <c r="DQ77" s="7"/>
      <c r="DR77" s="7">
        <f t="shared" si="84"/>
        <v>2</v>
      </c>
      <c r="DS77" s="11"/>
      <c r="DT77" s="10"/>
      <c r="DU77" s="11"/>
      <c r="DV77" s="10"/>
      <c r="DW77" s="11"/>
      <c r="DX77" s="10"/>
      <c r="DY77" s="7"/>
      <c r="DZ77" s="11"/>
      <c r="EA77" s="10"/>
      <c r="EB77" s="11"/>
      <c r="EC77" s="10"/>
      <c r="ED77" s="11"/>
      <c r="EE77" s="10"/>
      <c r="EF77" s="7"/>
      <c r="EG77" s="7">
        <f t="shared" si="85"/>
        <v>0</v>
      </c>
    </row>
    <row r="78" spans="1:137" x14ac:dyDescent="0.25">
      <c r="A78" s="6">
        <v>8</v>
      </c>
      <c r="B78" s="6">
        <v>1</v>
      </c>
      <c r="C78" s="6"/>
      <c r="D78" s="6"/>
      <c r="E78" s="3" t="s">
        <v>161</v>
      </c>
      <c r="F78" s="6">
        <f>$B$78*COUNTIF(R78:EE78,"e")</f>
        <v>0</v>
      </c>
      <c r="G78" s="6">
        <f>$B$78*COUNTIF(R78:EE78,"z")</f>
        <v>2</v>
      </c>
      <c r="H78" s="6">
        <f t="shared" si="69"/>
        <v>15</v>
      </c>
      <c r="I78" s="6">
        <f t="shared" si="70"/>
        <v>8</v>
      </c>
      <c r="J78" s="6">
        <f t="shared" si="71"/>
        <v>7</v>
      </c>
      <c r="K78" s="6">
        <f t="shared" si="72"/>
        <v>0</v>
      </c>
      <c r="L78" s="6">
        <f t="shared" si="73"/>
        <v>0</v>
      </c>
      <c r="M78" s="6">
        <f t="shared" si="74"/>
        <v>0</v>
      </c>
      <c r="N78" s="6">
        <f t="shared" si="75"/>
        <v>0</v>
      </c>
      <c r="O78" s="7">
        <f t="shared" si="76"/>
        <v>3</v>
      </c>
      <c r="P78" s="7">
        <f t="shared" si="77"/>
        <v>0</v>
      </c>
      <c r="Q78" s="7">
        <f>$B$78*1</f>
        <v>1</v>
      </c>
      <c r="R78" s="11"/>
      <c r="S78" s="10"/>
      <c r="T78" s="11"/>
      <c r="U78" s="10"/>
      <c r="V78" s="11"/>
      <c r="W78" s="10"/>
      <c r="X78" s="7"/>
      <c r="Y78" s="11"/>
      <c r="Z78" s="10"/>
      <c r="AA78" s="11"/>
      <c r="AB78" s="10"/>
      <c r="AC78" s="11"/>
      <c r="AD78" s="10"/>
      <c r="AE78" s="7"/>
      <c r="AF78" s="7">
        <f t="shared" si="78"/>
        <v>0</v>
      </c>
      <c r="AG78" s="11"/>
      <c r="AH78" s="10"/>
      <c r="AI78" s="11"/>
      <c r="AJ78" s="10"/>
      <c r="AK78" s="11"/>
      <c r="AL78" s="10"/>
      <c r="AM78" s="7"/>
      <c r="AN78" s="11"/>
      <c r="AO78" s="10"/>
      <c r="AP78" s="11"/>
      <c r="AQ78" s="10"/>
      <c r="AR78" s="11"/>
      <c r="AS78" s="10"/>
      <c r="AT78" s="7"/>
      <c r="AU78" s="7">
        <f t="shared" si="79"/>
        <v>0</v>
      </c>
      <c r="AV78" s="11">
        <f>$B$78*8</f>
        <v>8</v>
      </c>
      <c r="AW78" s="10" t="s">
        <v>59</v>
      </c>
      <c r="AX78" s="11">
        <f>$B$78*7</f>
        <v>7</v>
      </c>
      <c r="AY78" s="10" t="s">
        <v>59</v>
      </c>
      <c r="AZ78" s="11"/>
      <c r="BA78" s="10"/>
      <c r="BB78" s="7">
        <f>$B$78*3</f>
        <v>3</v>
      </c>
      <c r="BC78" s="11"/>
      <c r="BD78" s="10"/>
      <c r="BE78" s="11"/>
      <c r="BF78" s="10"/>
      <c r="BG78" s="11"/>
      <c r="BH78" s="10"/>
      <c r="BI78" s="7"/>
      <c r="BJ78" s="7">
        <f t="shared" si="80"/>
        <v>3</v>
      </c>
      <c r="BK78" s="11"/>
      <c r="BL78" s="10"/>
      <c r="BM78" s="11"/>
      <c r="BN78" s="10"/>
      <c r="BO78" s="11"/>
      <c r="BP78" s="10"/>
      <c r="BQ78" s="7"/>
      <c r="BR78" s="11"/>
      <c r="BS78" s="10"/>
      <c r="BT78" s="11"/>
      <c r="BU78" s="10"/>
      <c r="BV78" s="11"/>
      <c r="BW78" s="10"/>
      <c r="BX78" s="7"/>
      <c r="BY78" s="7">
        <f t="shared" si="81"/>
        <v>0</v>
      </c>
      <c r="BZ78" s="11"/>
      <c r="CA78" s="10"/>
      <c r="CB78" s="11"/>
      <c r="CC78" s="10"/>
      <c r="CD78" s="11"/>
      <c r="CE78" s="10"/>
      <c r="CF78" s="7"/>
      <c r="CG78" s="11"/>
      <c r="CH78" s="10"/>
      <c r="CI78" s="11"/>
      <c r="CJ78" s="10"/>
      <c r="CK78" s="11"/>
      <c r="CL78" s="10"/>
      <c r="CM78" s="7"/>
      <c r="CN78" s="7">
        <f t="shared" si="82"/>
        <v>0</v>
      </c>
      <c r="CO78" s="11"/>
      <c r="CP78" s="10"/>
      <c r="CQ78" s="11"/>
      <c r="CR78" s="10"/>
      <c r="CS78" s="11"/>
      <c r="CT78" s="10"/>
      <c r="CU78" s="7"/>
      <c r="CV78" s="11"/>
      <c r="CW78" s="10"/>
      <c r="CX78" s="11"/>
      <c r="CY78" s="10"/>
      <c r="CZ78" s="11"/>
      <c r="DA78" s="10"/>
      <c r="DB78" s="7"/>
      <c r="DC78" s="7">
        <f t="shared" si="83"/>
        <v>0</v>
      </c>
      <c r="DD78" s="11"/>
      <c r="DE78" s="10"/>
      <c r="DF78" s="11"/>
      <c r="DG78" s="10"/>
      <c r="DH78" s="11"/>
      <c r="DI78" s="10"/>
      <c r="DJ78" s="7"/>
      <c r="DK78" s="11"/>
      <c r="DL78" s="10"/>
      <c r="DM78" s="11"/>
      <c r="DN78" s="10"/>
      <c r="DO78" s="11"/>
      <c r="DP78" s="10"/>
      <c r="DQ78" s="7"/>
      <c r="DR78" s="7">
        <f t="shared" si="84"/>
        <v>0</v>
      </c>
      <c r="DS78" s="11"/>
      <c r="DT78" s="10"/>
      <c r="DU78" s="11"/>
      <c r="DV78" s="10"/>
      <c r="DW78" s="11"/>
      <c r="DX78" s="10"/>
      <c r="DY78" s="7"/>
      <c r="DZ78" s="11"/>
      <c r="EA78" s="10"/>
      <c r="EB78" s="11"/>
      <c r="EC78" s="10"/>
      <c r="ED78" s="11"/>
      <c r="EE78" s="10"/>
      <c r="EF78" s="7"/>
      <c r="EG78" s="7">
        <f t="shared" si="85"/>
        <v>0</v>
      </c>
    </row>
    <row r="79" spans="1:137" x14ac:dyDescent="0.25">
      <c r="A79" s="6">
        <v>9</v>
      </c>
      <c r="B79" s="6">
        <v>1</v>
      </c>
      <c r="C79" s="6"/>
      <c r="D79" s="6"/>
      <c r="E79" s="3" t="s">
        <v>162</v>
      </c>
      <c r="F79" s="6">
        <f>$B$79*COUNTIF(R79:EE79,"e")</f>
        <v>0</v>
      </c>
      <c r="G79" s="6">
        <f>$B$79*COUNTIF(R79:EE79,"z")</f>
        <v>2</v>
      </c>
      <c r="H79" s="6">
        <f t="shared" si="69"/>
        <v>15</v>
      </c>
      <c r="I79" s="6">
        <f t="shared" si="70"/>
        <v>8</v>
      </c>
      <c r="J79" s="6">
        <f t="shared" si="71"/>
        <v>7</v>
      </c>
      <c r="K79" s="6">
        <f t="shared" si="72"/>
        <v>0</v>
      </c>
      <c r="L79" s="6">
        <f t="shared" si="73"/>
        <v>0</v>
      </c>
      <c r="M79" s="6">
        <f t="shared" si="74"/>
        <v>0</v>
      </c>
      <c r="N79" s="6">
        <f t="shared" si="75"/>
        <v>0</v>
      </c>
      <c r="O79" s="7">
        <f t="shared" si="76"/>
        <v>2</v>
      </c>
      <c r="P79" s="7">
        <f t="shared" si="77"/>
        <v>0</v>
      </c>
      <c r="Q79" s="7">
        <f>$B$79*1.37</f>
        <v>1.37</v>
      </c>
      <c r="R79" s="11"/>
      <c r="S79" s="10"/>
      <c r="T79" s="11"/>
      <c r="U79" s="10"/>
      <c r="V79" s="11"/>
      <c r="W79" s="10"/>
      <c r="X79" s="7"/>
      <c r="Y79" s="11"/>
      <c r="Z79" s="10"/>
      <c r="AA79" s="11"/>
      <c r="AB79" s="10"/>
      <c r="AC79" s="11"/>
      <c r="AD79" s="10"/>
      <c r="AE79" s="7"/>
      <c r="AF79" s="7">
        <f t="shared" si="78"/>
        <v>0</v>
      </c>
      <c r="AG79" s="11"/>
      <c r="AH79" s="10"/>
      <c r="AI79" s="11"/>
      <c r="AJ79" s="10"/>
      <c r="AK79" s="11"/>
      <c r="AL79" s="10"/>
      <c r="AM79" s="7"/>
      <c r="AN79" s="11"/>
      <c r="AO79" s="10"/>
      <c r="AP79" s="11"/>
      <c r="AQ79" s="10"/>
      <c r="AR79" s="11"/>
      <c r="AS79" s="10"/>
      <c r="AT79" s="7"/>
      <c r="AU79" s="7">
        <f t="shared" si="79"/>
        <v>0</v>
      </c>
      <c r="AV79" s="11"/>
      <c r="AW79" s="10"/>
      <c r="AX79" s="11"/>
      <c r="AY79" s="10"/>
      <c r="AZ79" s="11"/>
      <c r="BA79" s="10"/>
      <c r="BB79" s="7"/>
      <c r="BC79" s="11"/>
      <c r="BD79" s="10"/>
      <c r="BE79" s="11"/>
      <c r="BF79" s="10"/>
      <c r="BG79" s="11"/>
      <c r="BH79" s="10"/>
      <c r="BI79" s="7"/>
      <c r="BJ79" s="7">
        <f t="shared" si="80"/>
        <v>0</v>
      </c>
      <c r="BK79" s="11">
        <f>$B$79*8</f>
        <v>8</v>
      </c>
      <c r="BL79" s="10" t="s">
        <v>59</v>
      </c>
      <c r="BM79" s="11">
        <f>$B$79*7</f>
        <v>7</v>
      </c>
      <c r="BN79" s="10" t="s">
        <v>59</v>
      </c>
      <c r="BO79" s="11"/>
      <c r="BP79" s="10"/>
      <c r="BQ79" s="7">
        <f>$B$79*2</f>
        <v>2</v>
      </c>
      <c r="BR79" s="11"/>
      <c r="BS79" s="10"/>
      <c r="BT79" s="11"/>
      <c r="BU79" s="10"/>
      <c r="BV79" s="11"/>
      <c r="BW79" s="10"/>
      <c r="BX79" s="7"/>
      <c r="BY79" s="7">
        <f t="shared" si="81"/>
        <v>2</v>
      </c>
      <c r="BZ79" s="11"/>
      <c r="CA79" s="10"/>
      <c r="CB79" s="11"/>
      <c r="CC79" s="10"/>
      <c r="CD79" s="11"/>
      <c r="CE79" s="10"/>
      <c r="CF79" s="7"/>
      <c r="CG79" s="11"/>
      <c r="CH79" s="10"/>
      <c r="CI79" s="11"/>
      <c r="CJ79" s="10"/>
      <c r="CK79" s="11"/>
      <c r="CL79" s="10"/>
      <c r="CM79" s="7"/>
      <c r="CN79" s="7">
        <f t="shared" si="82"/>
        <v>0</v>
      </c>
      <c r="CO79" s="11"/>
      <c r="CP79" s="10"/>
      <c r="CQ79" s="11"/>
      <c r="CR79" s="10"/>
      <c r="CS79" s="11"/>
      <c r="CT79" s="10"/>
      <c r="CU79" s="7"/>
      <c r="CV79" s="11"/>
      <c r="CW79" s="10"/>
      <c r="CX79" s="11"/>
      <c r="CY79" s="10"/>
      <c r="CZ79" s="11"/>
      <c r="DA79" s="10"/>
      <c r="DB79" s="7"/>
      <c r="DC79" s="7">
        <f t="shared" si="83"/>
        <v>0</v>
      </c>
      <c r="DD79" s="11"/>
      <c r="DE79" s="10"/>
      <c r="DF79" s="11"/>
      <c r="DG79" s="10"/>
      <c r="DH79" s="11"/>
      <c r="DI79" s="10"/>
      <c r="DJ79" s="7"/>
      <c r="DK79" s="11"/>
      <c r="DL79" s="10"/>
      <c r="DM79" s="11"/>
      <c r="DN79" s="10"/>
      <c r="DO79" s="11"/>
      <c r="DP79" s="10"/>
      <c r="DQ79" s="7"/>
      <c r="DR79" s="7">
        <f t="shared" si="84"/>
        <v>0</v>
      </c>
      <c r="DS79" s="11"/>
      <c r="DT79" s="10"/>
      <c r="DU79" s="11"/>
      <c r="DV79" s="10"/>
      <c r="DW79" s="11"/>
      <c r="DX79" s="10"/>
      <c r="DY79" s="7"/>
      <c r="DZ79" s="11"/>
      <c r="EA79" s="10"/>
      <c r="EB79" s="11"/>
      <c r="EC79" s="10"/>
      <c r="ED79" s="11"/>
      <c r="EE79" s="10"/>
      <c r="EF79" s="7"/>
      <c r="EG79" s="7">
        <f t="shared" si="85"/>
        <v>0</v>
      </c>
    </row>
    <row r="80" spans="1:137" x14ac:dyDescent="0.25">
      <c r="A80" s="6">
        <v>10</v>
      </c>
      <c r="B80" s="6">
        <v>1</v>
      </c>
      <c r="C80" s="6"/>
      <c r="D80" s="6"/>
      <c r="E80" s="3" t="s">
        <v>163</v>
      </c>
      <c r="F80" s="6">
        <f>$B$80*COUNTIF(R80:EE80,"e")</f>
        <v>0</v>
      </c>
      <c r="G80" s="6">
        <f>$B$80*COUNTIF(R80:EE80,"z")</f>
        <v>2</v>
      </c>
      <c r="H80" s="6">
        <f t="shared" si="69"/>
        <v>15</v>
      </c>
      <c r="I80" s="6">
        <f t="shared" si="70"/>
        <v>8</v>
      </c>
      <c r="J80" s="6">
        <f t="shared" si="71"/>
        <v>7</v>
      </c>
      <c r="K80" s="6">
        <f t="shared" si="72"/>
        <v>0</v>
      </c>
      <c r="L80" s="6">
        <f t="shared" si="73"/>
        <v>0</v>
      </c>
      <c r="M80" s="6">
        <f t="shared" si="74"/>
        <v>0</v>
      </c>
      <c r="N80" s="6">
        <f t="shared" si="75"/>
        <v>0</v>
      </c>
      <c r="O80" s="7">
        <f t="shared" si="76"/>
        <v>2</v>
      </c>
      <c r="P80" s="7">
        <f t="shared" si="77"/>
        <v>0</v>
      </c>
      <c r="Q80" s="7">
        <f>$B$80*0.77</f>
        <v>0.77</v>
      </c>
      <c r="R80" s="11"/>
      <c r="S80" s="10"/>
      <c r="T80" s="11"/>
      <c r="U80" s="10"/>
      <c r="V80" s="11"/>
      <c r="W80" s="10"/>
      <c r="X80" s="7"/>
      <c r="Y80" s="11"/>
      <c r="Z80" s="10"/>
      <c r="AA80" s="11"/>
      <c r="AB80" s="10"/>
      <c r="AC80" s="11"/>
      <c r="AD80" s="10"/>
      <c r="AE80" s="7"/>
      <c r="AF80" s="7">
        <f t="shared" si="78"/>
        <v>0</v>
      </c>
      <c r="AG80" s="11"/>
      <c r="AH80" s="10"/>
      <c r="AI80" s="11"/>
      <c r="AJ80" s="10"/>
      <c r="AK80" s="11"/>
      <c r="AL80" s="10"/>
      <c r="AM80" s="7"/>
      <c r="AN80" s="11"/>
      <c r="AO80" s="10"/>
      <c r="AP80" s="11"/>
      <c r="AQ80" s="10"/>
      <c r="AR80" s="11"/>
      <c r="AS80" s="10"/>
      <c r="AT80" s="7"/>
      <c r="AU80" s="7">
        <f t="shared" si="79"/>
        <v>0</v>
      </c>
      <c r="AV80" s="11"/>
      <c r="AW80" s="10"/>
      <c r="AX80" s="11"/>
      <c r="AY80" s="10"/>
      <c r="AZ80" s="11"/>
      <c r="BA80" s="10"/>
      <c r="BB80" s="7"/>
      <c r="BC80" s="11"/>
      <c r="BD80" s="10"/>
      <c r="BE80" s="11"/>
      <c r="BF80" s="10"/>
      <c r="BG80" s="11"/>
      <c r="BH80" s="10"/>
      <c r="BI80" s="7"/>
      <c r="BJ80" s="7">
        <f t="shared" si="80"/>
        <v>0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/>
      <c r="BW80" s="10"/>
      <c r="BX80" s="7"/>
      <c r="BY80" s="7">
        <f t="shared" si="81"/>
        <v>0</v>
      </c>
      <c r="BZ80" s="11">
        <f>$B$80*8</f>
        <v>8</v>
      </c>
      <c r="CA80" s="10" t="s">
        <v>59</v>
      </c>
      <c r="CB80" s="11">
        <f>$B$80*7</f>
        <v>7</v>
      </c>
      <c r="CC80" s="10" t="s">
        <v>59</v>
      </c>
      <c r="CD80" s="11"/>
      <c r="CE80" s="10"/>
      <c r="CF80" s="7">
        <f>$B$80*2</f>
        <v>2</v>
      </c>
      <c r="CG80" s="11"/>
      <c r="CH80" s="10"/>
      <c r="CI80" s="11"/>
      <c r="CJ80" s="10"/>
      <c r="CK80" s="11"/>
      <c r="CL80" s="10"/>
      <c r="CM80" s="7"/>
      <c r="CN80" s="7">
        <f t="shared" si="82"/>
        <v>2</v>
      </c>
      <c r="CO80" s="11"/>
      <c r="CP80" s="10"/>
      <c r="CQ80" s="11"/>
      <c r="CR80" s="10"/>
      <c r="CS80" s="11"/>
      <c r="CT80" s="10"/>
      <c r="CU80" s="7"/>
      <c r="CV80" s="11"/>
      <c r="CW80" s="10"/>
      <c r="CX80" s="11"/>
      <c r="CY80" s="10"/>
      <c r="CZ80" s="11"/>
      <c r="DA80" s="10"/>
      <c r="DB80" s="7"/>
      <c r="DC80" s="7">
        <f t="shared" si="83"/>
        <v>0</v>
      </c>
      <c r="DD80" s="11"/>
      <c r="DE80" s="10"/>
      <c r="DF80" s="11"/>
      <c r="DG80" s="10"/>
      <c r="DH80" s="11"/>
      <c r="DI80" s="10"/>
      <c r="DJ80" s="7"/>
      <c r="DK80" s="11"/>
      <c r="DL80" s="10"/>
      <c r="DM80" s="11"/>
      <c r="DN80" s="10"/>
      <c r="DO80" s="11"/>
      <c r="DP80" s="10"/>
      <c r="DQ80" s="7"/>
      <c r="DR80" s="7">
        <f t="shared" si="84"/>
        <v>0</v>
      </c>
      <c r="DS80" s="11"/>
      <c r="DT80" s="10"/>
      <c r="DU80" s="11"/>
      <c r="DV80" s="10"/>
      <c r="DW80" s="11"/>
      <c r="DX80" s="10"/>
      <c r="DY80" s="7"/>
      <c r="DZ80" s="11"/>
      <c r="EA80" s="10"/>
      <c r="EB80" s="11"/>
      <c r="EC80" s="10"/>
      <c r="ED80" s="11"/>
      <c r="EE80" s="10"/>
      <c r="EF80" s="7"/>
      <c r="EG80" s="7">
        <f t="shared" si="85"/>
        <v>0</v>
      </c>
    </row>
    <row r="81" spans="1:137" ht="15.9" customHeight="1" x14ac:dyDescent="0.25">
      <c r="A81" s="6"/>
      <c r="B81" s="6"/>
      <c r="C81" s="6"/>
      <c r="D81" s="6"/>
      <c r="E81" s="6" t="s">
        <v>75</v>
      </c>
      <c r="F81" s="6">
        <f t="shared" ref="F81:AK81" si="86">SUM(F63:F80)</f>
        <v>2</v>
      </c>
      <c r="G81" s="6">
        <f t="shared" si="86"/>
        <v>41</v>
      </c>
      <c r="H81" s="6">
        <f t="shared" si="86"/>
        <v>502</v>
      </c>
      <c r="I81" s="6">
        <f t="shared" si="86"/>
        <v>225</v>
      </c>
      <c r="J81" s="6">
        <f t="shared" si="86"/>
        <v>90</v>
      </c>
      <c r="K81" s="6">
        <f t="shared" si="86"/>
        <v>0</v>
      </c>
      <c r="L81" s="6">
        <f t="shared" si="86"/>
        <v>187</v>
      </c>
      <c r="M81" s="6">
        <f t="shared" si="86"/>
        <v>0</v>
      </c>
      <c r="N81" s="6">
        <f t="shared" si="86"/>
        <v>0</v>
      </c>
      <c r="O81" s="7">
        <f t="shared" si="86"/>
        <v>73</v>
      </c>
      <c r="P81" s="7">
        <f t="shared" si="86"/>
        <v>30</v>
      </c>
      <c r="Q81" s="7">
        <f t="shared" si="86"/>
        <v>27.520000000000003</v>
      </c>
      <c r="R81" s="11">
        <f t="shared" si="86"/>
        <v>0</v>
      </c>
      <c r="S81" s="10">
        <f t="shared" si="86"/>
        <v>0</v>
      </c>
      <c r="T81" s="11">
        <f t="shared" si="86"/>
        <v>0</v>
      </c>
      <c r="U81" s="10">
        <f t="shared" si="86"/>
        <v>0</v>
      </c>
      <c r="V81" s="11">
        <f t="shared" si="86"/>
        <v>0</v>
      </c>
      <c r="W81" s="10">
        <f t="shared" si="86"/>
        <v>0</v>
      </c>
      <c r="X81" s="7">
        <f t="shared" si="86"/>
        <v>0</v>
      </c>
      <c r="Y81" s="11">
        <f t="shared" si="86"/>
        <v>0</v>
      </c>
      <c r="Z81" s="10">
        <f t="shared" si="86"/>
        <v>0</v>
      </c>
      <c r="AA81" s="11">
        <f t="shared" si="86"/>
        <v>0</v>
      </c>
      <c r="AB81" s="10">
        <f t="shared" si="86"/>
        <v>0</v>
      </c>
      <c r="AC81" s="11">
        <f t="shared" si="86"/>
        <v>0</v>
      </c>
      <c r="AD81" s="10">
        <f t="shared" si="86"/>
        <v>0</v>
      </c>
      <c r="AE81" s="7">
        <f t="shared" si="86"/>
        <v>0</v>
      </c>
      <c r="AF81" s="7">
        <f t="shared" si="86"/>
        <v>0</v>
      </c>
      <c r="AG81" s="11">
        <f t="shared" si="86"/>
        <v>0</v>
      </c>
      <c r="AH81" s="10">
        <f t="shared" si="86"/>
        <v>0</v>
      </c>
      <c r="AI81" s="11">
        <f t="shared" si="86"/>
        <v>0</v>
      </c>
      <c r="AJ81" s="10">
        <f t="shared" si="86"/>
        <v>0</v>
      </c>
      <c r="AK81" s="11">
        <f t="shared" si="86"/>
        <v>0</v>
      </c>
      <c r="AL81" s="10">
        <f t="shared" ref="AL81:BQ81" si="87">SUM(AL63:AL80)</f>
        <v>0</v>
      </c>
      <c r="AM81" s="7">
        <f t="shared" si="87"/>
        <v>0</v>
      </c>
      <c r="AN81" s="11">
        <f t="shared" si="87"/>
        <v>0</v>
      </c>
      <c r="AO81" s="10">
        <f t="shared" si="87"/>
        <v>0</v>
      </c>
      <c r="AP81" s="11">
        <f t="shared" si="87"/>
        <v>0</v>
      </c>
      <c r="AQ81" s="10">
        <f t="shared" si="87"/>
        <v>0</v>
      </c>
      <c r="AR81" s="11">
        <f t="shared" si="87"/>
        <v>0</v>
      </c>
      <c r="AS81" s="10">
        <f t="shared" si="87"/>
        <v>0</v>
      </c>
      <c r="AT81" s="7">
        <f t="shared" si="87"/>
        <v>0</v>
      </c>
      <c r="AU81" s="7">
        <f t="shared" si="87"/>
        <v>0</v>
      </c>
      <c r="AV81" s="11">
        <f t="shared" si="87"/>
        <v>33</v>
      </c>
      <c r="AW81" s="10">
        <f t="shared" si="87"/>
        <v>0</v>
      </c>
      <c r="AX81" s="11">
        <f t="shared" si="87"/>
        <v>7</v>
      </c>
      <c r="AY81" s="10">
        <f t="shared" si="87"/>
        <v>0</v>
      </c>
      <c r="AZ81" s="11">
        <f t="shared" si="87"/>
        <v>0</v>
      </c>
      <c r="BA81" s="10">
        <f t="shared" si="87"/>
        <v>0</v>
      </c>
      <c r="BB81" s="7">
        <f t="shared" si="87"/>
        <v>7</v>
      </c>
      <c r="BC81" s="11">
        <f t="shared" si="87"/>
        <v>24</v>
      </c>
      <c r="BD81" s="10">
        <f t="shared" si="87"/>
        <v>0</v>
      </c>
      <c r="BE81" s="11">
        <f t="shared" si="87"/>
        <v>0</v>
      </c>
      <c r="BF81" s="10">
        <f t="shared" si="87"/>
        <v>0</v>
      </c>
      <c r="BG81" s="11">
        <f t="shared" si="87"/>
        <v>0</v>
      </c>
      <c r="BH81" s="10">
        <f t="shared" si="87"/>
        <v>0</v>
      </c>
      <c r="BI81" s="7">
        <f t="shared" si="87"/>
        <v>4</v>
      </c>
      <c r="BJ81" s="7">
        <f t="shared" si="87"/>
        <v>11</v>
      </c>
      <c r="BK81" s="11">
        <f t="shared" si="87"/>
        <v>32</v>
      </c>
      <c r="BL81" s="10">
        <f t="shared" si="87"/>
        <v>0</v>
      </c>
      <c r="BM81" s="11">
        <f t="shared" si="87"/>
        <v>7</v>
      </c>
      <c r="BN81" s="10">
        <f t="shared" si="87"/>
        <v>0</v>
      </c>
      <c r="BO81" s="11">
        <f t="shared" si="87"/>
        <v>0</v>
      </c>
      <c r="BP81" s="10">
        <f t="shared" si="87"/>
        <v>0</v>
      </c>
      <c r="BQ81" s="7">
        <f t="shared" si="87"/>
        <v>5.5</v>
      </c>
      <c r="BR81" s="11">
        <f t="shared" ref="BR81:CW81" si="88">SUM(BR63:BR80)</f>
        <v>41</v>
      </c>
      <c r="BS81" s="10">
        <f t="shared" si="88"/>
        <v>0</v>
      </c>
      <c r="BT81" s="11">
        <f t="shared" si="88"/>
        <v>0</v>
      </c>
      <c r="BU81" s="10">
        <f t="shared" si="88"/>
        <v>0</v>
      </c>
      <c r="BV81" s="11">
        <f t="shared" si="88"/>
        <v>0</v>
      </c>
      <c r="BW81" s="10">
        <f t="shared" si="88"/>
        <v>0</v>
      </c>
      <c r="BX81" s="7">
        <f t="shared" si="88"/>
        <v>6.5</v>
      </c>
      <c r="BY81" s="7">
        <f t="shared" si="88"/>
        <v>12</v>
      </c>
      <c r="BZ81" s="11">
        <f t="shared" si="88"/>
        <v>74</v>
      </c>
      <c r="CA81" s="10">
        <f t="shared" si="88"/>
        <v>0</v>
      </c>
      <c r="CB81" s="11">
        <f t="shared" si="88"/>
        <v>19</v>
      </c>
      <c r="CC81" s="10">
        <f t="shared" si="88"/>
        <v>0</v>
      </c>
      <c r="CD81" s="11">
        <f t="shared" si="88"/>
        <v>0</v>
      </c>
      <c r="CE81" s="10">
        <f t="shared" si="88"/>
        <v>0</v>
      </c>
      <c r="CF81" s="7">
        <f t="shared" si="88"/>
        <v>12.5</v>
      </c>
      <c r="CG81" s="11">
        <f t="shared" si="88"/>
        <v>72</v>
      </c>
      <c r="CH81" s="10">
        <f t="shared" si="88"/>
        <v>0</v>
      </c>
      <c r="CI81" s="11">
        <f t="shared" si="88"/>
        <v>0</v>
      </c>
      <c r="CJ81" s="10">
        <f t="shared" si="88"/>
        <v>0</v>
      </c>
      <c r="CK81" s="11">
        <f t="shared" si="88"/>
        <v>0</v>
      </c>
      <c r="CL81" s="10">
        <f t="shared" si="88"/>
        <v>0</v>
      </c>
      <c r="CM81" s="7">
        <f t="shared" si="88"/>
        <v>12.5</v>
      </c>
      <c r="CN81" s="7">
        <f t="shared" si="88"/>
        <v>25</v>
      </c>
      <c r="CO81" s="11">
        <f t="shared" si="88"/>
        <v>62</v>
      </c>
      <c r="CP81" s="10">
        <f t="shared" si="88"/>
        <v>0</v>
      </c>
      <c r="CQ81" s="11">
        <f t="shared" si="88"/>
        <v>36</v>
      </c>
      <c r="CR81" s="10">
        <f t="shared" si="88"/>
        <v>0</v>
      </c>
      <c r="CS81" s="11">
        <f t="shared" si="88"/>
        <v>0</v>
      </c>
      <c r="CT81" s="10">
        <f t="shared" si="88"/>
        <v>0</v>
      </c>
      <c r="CU81" s="7">
        <f t="shared" si="88"/>
        <v>12</v>
      </c>
      <c r="CV81" s="11">
        <f t="shared" si="88"/>
        <v>50</v>
      </c>
      <c r="CW81" s="10">
        <f t="shared" si="88"/>
        <v>0</v>
      </c>
      <c r="CX81" s="11">
        <f t="shared" ref="CX81:EC81" si="89">SUM(CX63:CX80)</f>
        <v>0</v>
      </c>
      <c r="CY81" s="10">
        <f t="shared" si="89"/>
        <v>0</v>
      </c>
      <c r="CZ81" s="11">
        <f t="shared" si="89"/>
        <v>0</v>
      </c>
      <c r="DA81" s="10">
        <f t="shared" si="89"/>
        <v>0</v>
      </c>
      <c r="DB81" s="7">
        <f t="shared" si="89"/>
        <v>7</v>
      </c>
      <c r="DC81" s="7">
        <f t="shared" si="89"/>
        <v>19</v>
      </c>
      <c r="DD81" s="11">
        <f t="shared" si="89"/>
        <v>24</v>
      </c>
      <c r="DE81" s="10">
        <f t="shared" si="89"/>
        <v>0</v>
      </c>
      <c r="DF81" s="11">
        <f t="shared" si="89"/>
        <v>21</v>
      </c>
      <c r="DG81" s="10">
        <f t="shared" si="89"/>
        <v>0</v>
      </c>
      <c r="DH81" s="11">
        <f t="shared" si="89"/>
        <v>0</v>
      </c>
      <c r="DI81" s="10">
        <f t="shared" si="89"/>
        <v>0</v>
      </c>
      <c r="DJ81" s="7">
        <f t="shared" si="89"/>
        <v>6</v>
      </c>
      <c r="DK81" s="11">
        <f t="shared" si="89"/>
        <v>0</v>
      </c>
      <c r="DL81" s="10">
        <f t="shared" si="89"/>
        <v>0</v>
      </c>
      <c r="DM81" s="11">
        <f t="shared" si="89"/>
        <v>0</v>
      </c>
      <c r="DN81" s="10">
        <f t="shared" si="89"/>
        <v>0</v>
      </c>
      <c r="DO81" s="11">
        <f t="shared" si="89"/>
        <v>0</v>
      </c>
      <c r="DP81" s="10">
        <f t="shared" si="89"/>
        <v>0</v>
      </c>
      <c r="DQ81" s="7">
        <f t="shared" si="89"/>
        <v>0</v>
      </c>
      <c r="DR81" s="7">
        <f t="shared" si="89"/>
        <v>6</v>
      </c>
      <c r="DS81" s="11">
        <f t="shared" si="89"/>
        <v>0</v>
      </c>
      <c r="DT81" s="10">
        <f t="shared" si="89"/>
        <v>0</v>
      </c>
      <c r="DU81" s="11">
        <f t="shared" si="89"/>
        <v>0</v>
      </c>
      <c r="DV81" s="10">
        <f t="shared" si="89"/>
        <v>0</v>
      </c>
      <c r="DW81" s="11">
        <f t="shared" si="89"/>
        <v>0</v>
      </c>
      <c r="DX81" s="10">
        <f t="shared" si="89"/>
        <v>0</v>
      </c>
      <c r="DY81" s="7">
        <f t="shared" si="89"/>
        <v>0</v>
      </c>
      <c r="DZ81" s="11">
        <f t="shared" si="89"/>
        <v>0</v>
      </c>
      <c r="EA81" s="10">
        <f t="shared" si="89"/>
        <v>0</v>
      </c>
      <c r="EB81" s="11">
        <f t="shared" si="89"/>
        <v>0</v>
      </c>
      <c r="EC81" s="10">
        <f t="shared" si="89"/>
        <v>0</v>
      </c>
      <c r="ED81" s="11">
        <f>SUM(ED63:ED80)</f>
        <v>0</v>
      </c>
      <c r="EE81" s="10">
        <f>SUM(EE63:EE80)</f>
        <v>0</v>
      </c>
      <c r="EF81" s="7">
        <f>SUM(EF63:EF80)</f>
        <v>0</v>
      </c>
      <c r="EG81" s="7">
        <f>SUM(EG63:EG80)</f>
        <v>0</v>
      </c>
    </row>
    <row r="82" spans="1:137" ht="20.100000000000001" customHeight="1" x14ac:dyDescent="0.25">
      <c r="A82" s="12" t="s">
        <v>164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2"/>
      <c r="EG82" s="13"/>
    </row>
    <row r="83" spans="1:137" x14ac:dyDescent="0.25">
      <c r="A83" s="15">
        <v>1</v>
      </c>
      <c r="B83" s="15">
        <v>1</v>
      </c>
      <c r="C83" s="15"/>
      <c r="D83" s="6" t="s">
        <v>165</v>
      </c>
      <c r="E83" s="3" t="s">
        <v>166</v>
      </c>
      <c r="F83" s="6">
        <f t="shared" ref="F83:F114" si="90">COUNTIF(R83:EE83,"e")</f>
        <v>0</v>
      </c>
      <c r="G83" s="6">
        <f t="shared" ref="G83:G114" si="91">COUNTIF(R83:EE83,"z")</f>
        <v>1</v>
      </c>
      <c r="H83" s="6">
        <f t="shared" ref="H83:H114" si="92">SUM(I83:N83)</f>
        <v>15</v>
      </c>
      <c r="I83" s="6">
        <f t="shared" ref="I83:I114" si="93">R83+AG83+AV83+BK83+BZ83+CO83+DD83+DS83</f>
        <v>15</v>
      </c>
      <c r="J83" s="6">
        <f t="shared" ref="J83:J114" si="94">T83+AI83+AX83+BM83+CB83+CQ83+DF83+DU83</f>
        <v>0</v>
      </c>
      <c r="K83" s="6">
        <f t="shared" ref="K83:K114" si="95">V83+AK83+AZ83+BO83+CD83+CS83+DH83+DW83</f>
        <v>0</v>
      </c>
      <c r="L83" s="6">
        <f t="shared" ref="L83:L114" si="96">Y83+AN83+BC83+BR83+CG83+CV83+DK83+DZ83</f>
        <v>0</v>
      </c>
      <c r="M83" s="6">
        <f t="shared" ref="M83:M114" si="97">AA83+AP83+BE83+BT83+CI83+CX83+DM83+EB83</f>
        <v>0</v>
      </c>
      <c r="N83" s="6">
        <f t="shared" ref="N83:N114" si="98">AC83+AR83+BG83+BV83+CK83+CZ83+DO83+ED83</f>
        <v>0</v>
      </c>
      <c r="O83" s="7">
        <f t="shared" ref="O83:O114" si="99">AF83+AU83+BJ83+BY83+CN83+DC83+DR83+EG83</f>
        <v>2</v>
      </c>
      <c r="P83" s="7">
        <f t="shared" ref="P83:P114" si="100">AE83+AT83+BI83+BX83+CM83+DB83+DQ83+EF83</f>
        <v>0</v>
      </c>
      <c r="Q83" s="7">
        <v>0.73</v>
      </c>
      <c r="R83" s="11">
        <v>15</v>
      </c>
      <c r="S83" s="10" t="s">
        <v>59</v>
      </c>
      <c r="T83" s="11"/>
      <c r="U83" s="10"/>
      <c r="V83" s="11"/>
      <c r="W83" s="10"/>
      <c r="X83" s="7">
        <v>2</v>
      </c>
      <c r="Y83" s="11"/>
      <c r="Z83" s="10"/>
      <c r="AA83" s="11"/>
      <c r="AB83" s="10"/>
      <c r="AC83" s="11"/>
      <c r="AD83" s="10"/>
      <c r="AE83" s="7"/>
      <c r="AF83" s="7">
        <f t="shared" ref="AF83:AF114" si="101">X83+AE83</f>
        <v>2</v>
      </c>
      <c r="AG83" s="11"/>
      <c r="AH83" s="10"/>
      <c r="AI83" s="11"/>
      <c r="AJ83" s="10"/>
      <c r="AK83" s="11"/>
      <c r="AL83" s="10"/>
      <c r="AM83" s="7"/>
      <c r="AN83" s="11"/>
      <c r="AO83" s="10"/>
      <c r="AP83" s="11"/>
      <c r="AQ83" s="10"/>
      <c r="AR83" s="11"/>
      <c r="AS83" s="10"/>
      <c r="AT83" s="7"/>
      <c r="AU83" s="7">
        <f t="shared" ref="AU83:AU114" si="102">AM83+AT83</f>
        <v>0</v>
      </c>
      <c r="AV83" s="11"/>
      <c r="AW83" s="10"/>
      <c r="AX83" s="11"/>
      <c r="AY83" s="10"/>
      <c r="AZ83" s="11"/>
      <c r="BA83" s="10"/>
      <c r="BB83" s="7"/>
      <c r="BC83" s="11"/>
      <c r="BD83" s="10"/>
      <c r="BE83" s="11"/>
      <c r="BF83" s="10"/>
      <c r="BG83" s="11"/>
      <c r="BH83" s="10"/>
      <c r="BI83" s="7"/>
      <c r="BJ83" s="7">
        <f t="shared" ref="BJ83:BJ114" si="103">BB83+BI83</f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/>
      <c r="BU83" s="10"/>
      <c r="BV83" s="11"/>
      <c r="BW83" s="10"/>
      <c r="BX83" s="7"/>
      <c r="BY83" s="7">
        <f t="shared" ref="BY83:BY114" si="104">BQ83+BX83</f>
        <v>0</v>
      </c>
      <c r="BZ83" s="11"/>
      <c r="CA83" s="10"/>
      <c r="CB83" s="11"/>
      <c r="CC83" s="10"/>
      <c r="CD83" s="11"/>
      <c r="CE83" s="10"/>
      <c r="CF83" s="7"/>
      <c r="CG83" s="11"/>
      <c r="CH83" s="10"/>
      <c r="CI83" s="11"/>
      <c r="CJ83" s="10"/>
      <c r="CK83" s="11"/>
      <c r="CL83" s="10"/>
      <c r="CM83" s="7"/>
      <c r="CN83" s="7">
        <f t="shared" ref="CN83:CN114" si="105">CF83+CM83</f>
        <v>0</v>
      </c>
      <c r="CO83" s="11"/>
      <c r="CP83" s="10"/>
      <c r="CQ83" s="11"/>
      <c r="CR83" s="10"/>
      <c r="CS83" s="11"/>
      <c r="CT83" s="10"/>
      <c r="CU83" s="7"/>
      <c r="CV83" s="11"/>
      <c r="CW83" s="10"/>
      <c r="CX83" s="11"/>
      <c r="CY83" s="10"/>
      <c r="CZ83" s="11"/>
      <c r="DA83" s="10"/>
      <c r="DB83" s="7"/>
      <c r="DC83" s="7">
        <f t="shared" ref="DC83:DC114" si="106">CU83+DB83</f>
        <v>0</v>
      </c>
      <c r="DD83" s="11"/>
      <c r="DE83" s="10"/>
      <c r="DF83" s="11"/>
      <c r="DG83" s="10"/>
      <c r="DH83" s="11"/>
      <c r="DI83" s="10"/>
      <c r="DJ83" s="7"/>
      <c r="DK83" s="11"/>
      <c r="DL83" s="10"/>
      <c r="DM83" s="11"/>
      <c r="DN83" s="10"/>
      <c r="DO83" s="11"/>
      <c r="DP83" s="10"/>
      <c r="DQ83" s="7"/>
      <c r="DR83" s="7">
        <f t="shared" ref="DR83:DR114" si="107">DJ83+DQ83</f>
        <v>0</v>
      </c>
      <c r="DS83" s="11"/>
      <c r="DT83" s="10"/>
      <c r="DU83" s="11"/>
      <c r="DV83" s="10"/>
      <c r="DW83" s="11"/>
      <c r="DX83" s="10"/>
      <c r="DY83" s="7"/>
      <c r="DZ83" s="11"/>
      <c r="EA83" s="10"/>
      <c r="EB83" s="11"/>
      <c r="EC83" s="10"/>
      <c r="ED83" s="11"/>
      <c r="EE83" s="10"/>
      <c r="EF83" s="7"/>
      <c r="EG83" s="7">
        <f t="shared" ref="EG83:EG114" si="108">DY83+EF83</f>
        <v>0</v>
      </c>
    </row>
    <row r="84" spans="1:137" x14ac:dyDescent="0.25">
      <c r="A84" s="15">
        <v>1</v>
      </c>
      <c r="B84" s="15">
        <v>1</v>
      </c>
      <c r="C84" s="15"/>
      <c r="D84" s="6" t="s">
        <v>167</v>
      </c>
      <c r="E84" s="3" t="s">
        <v>168</v>
      </c>
      <c r="F84" s="6">
        <f t="shared" si="90"/>
        <v>0</v>
      </c>
      <c r="G84" s="6">
        <f t="shared" si="91"/>
        <v>1</v>
      </c>
      <c r="H84" s="6">
        <f t="shared" si="92"/>
        <v>15</v>
      </c>
      <c r="I84" s="6">
        <f t="shared" si="93"/>
        <v>15</v>
      </c>
      <c r="J84" s="6">
        <f t="shared" si="94"/>
        <v>0</v>
      </c>
      <c r="K84" s="6">
        <f t="shared" si="95"/>
        <v>0</v>
      </c>
      <c r="L84" s="6">
        <f t="shared" si="96"/>
        <v>0</v>
      </c>
      <c r="M84" s="6">
        <f t="shared" si="97"/>
        <v>0</v>
      </c>
      <c r="N84" s="6">
        <f t="shared" si="98"/>
        <v>0</v>
      </c>
      <c r="O84" s="7">
        <f t="shared" si="99"/>
        <v>2</v>
      </c>
      <c r="P84" s="7">
        <f t="shared" si="100"/>
        <v>0</v>
      </c>
      <c r="Q84" s="7">
        <v>0.73</v>
      </c>
      <c r="R84" s="11">
        <v>15</v>
      </c>
      <c r="S84" s="10" t="s">
        <v>59</v>
      </c>
      <c r="T84" s="11"/>
      <c r="U84" s="10"/>
      <c r="V84" s="11"/>
      <c r="W84" s="10"/>
      <c r="X84" s="7">
        <v>2</v>
      </c>
      <c r="Y84" s="11"/>
      <c r="Z84" s="10"/>
      <c r="AA84" s="11"/>
      <c r="AB84" s="10"/>
      <c r="AC84" s="11"/>
      <c r="AD84" s="10"/>
      <c r="AE84" s="7"/>
      <c r="AF84" s="7">
        <f t="shared" si="101"/>
        <v>2</v>
      </c>
      <c r="AG84" s="11"/>
      <c r="AH84" s="10"/>
      <c r="AI84" s="11"/>
      <c r="AJ84" s="10"/>
      <c r="AK84" s="11"/>
      <c r="AL84" s="10"/>
      <c r="AM84" s="7"/>
      <c r="AN84" s="11"/>
      <c r="AO84" s="10"/>
      <c r="AP84" s="11"/>
      <c r="AQ84" s="10"/>
      <c r="AR84" s="11"/>
      <c r="AS84" s="10"/>
      <c r="AT84" s="7"/>
      <c r="AU84" s="7">
        <f t="shared" si="102"/>
        <v>0</v>
      </c>
      <c r="AV84" s="11"/>
      <c r="AW84" s="10"/>
      <c r="AX84" s="11"/>
      <c r="AY84" s="10"/>
      <c r="AZ84" s="11"/>
      <c r="BA84" s="10"/>
      <c r="BB84" s="7"/>
      <c r="BC84" s="11"/>
      <c r="BD84" s="10"/>
      <c r="BE84" s="11"/>
      <c r="BF84" s="10"/>
      <c r="BG84" s="11"/>
      <c r="BH84" s="10"/>
      <c r="BI84" s="7"/>
      <c r="BJ84" s="7">
        <f t="shared" si="103"/>
        <v>0</v>
      </c>
      <c r="BK84" s="11"/>
      <c r="BL84" s="10"/>
      <c r="BM84" s="11"/>
      <c r="BN84" s="10"/>
      <c r="BO84" s="11"/>
      <c r="BP84" s="10"/>
      <c r="BQ84" s="7"/>
      <c r="BR84" s="11"/>
      <c r="BS84" s="10"/>
      <c r="BT84" s="11"/>
      <c r="BU84" s="10"/>
      <c r="BV84" s="11"/>
      <c r="BW84" s="10"/>
      <c r="BX84" s="7"/>
      <c r="BY84" s="7">
        <f t="shared" si="104"/>
        <v>0</v>
      </c>
      <c r="BZ84" s="11"/>
      <c r="CA84" s="10"/>
      <c r="CB84" s="11"/>
      <c r="CC84" s="10"/>
      <c r="CD84" s="11"/>
      <c r="CE84" s="10"/>
      <c r="CF84" s="7"/>
      <c r="CG84" s="11"/>
      <c r="CH84" s="10"/>
      <c r="CI84" s="11"/>
      <c r="CJ84" s="10"/>
      <c r="CK84" s="11"/>
      <c r="CL84" s="10"/>
      <c r="CM84" s="7"/>
      <c r="CN84" s="7">
        <f t="shared" si="105"/>
        <v>0</v>
      </c>
      <c r="CO84" s="11"/>
      <c r="CP84" s="10"/>
      <c r="CQ84" s="11"/>
      <c r="CR84" s="10"/>
      <c r="CS84" s="11"/>
      <c r="CT84" s="10"/>
      <c r="CU84" s="7"/>
      <c r="CV84" s="11"/>
      <c r="CW84" s="10"/>
      <c r="CX84" s="11"/>
      <c r="CY84" s="10"/>
      <c r="CZ84" s="11"/>
      <c r="DA84" s="10"/>
      <c r="DB84" s="7"/>
      <c r="DC84" s="7">
        <f t="shared" si="106"/>
        <v>0</v>
      </c>
      <c r="DD84" s="11"/>
      <c r="DE84" s="10"/>
      <c r="DF84" s="11"/>
      <c r="DG84" s="10"/>
      <c r="DH84" s="11"/>
      <c r="DI84" s="10"/>
      <c r="DJ84" s="7"/>
      <c r="DK84" s="11"/>
      <c r="DL84" s="10"/>
      <c r="DM84" s="11"/>
      <c r="DN84" s="10"/>
      <c r="DO84" s="11"/>
      <c r="DP84" s="10"/>
      <c r="DQ84" s="7"/>
      <c r="DR84" s="7">
        <f t="shared" si="107"/>
        <v>0</v>
      </c>
      <c r="DS84" s="11"/>
      <c r="DT84" s="10"/>
      <c r="DU84" s="11"/>
      <c r="DV84" s="10"/>
      <c r="DW84" s="11"/>
      <c r="DX84" s="10"/>
      <c r="DY84" s="7"/>
      <c r="DZ84" s="11"/>
      <c r="EA84" s="10"/>
      <c r="EB84" s="11"/>
      <c r="EC84" s="10"/>
      <c r="ED84" s="11"/>
      <c r="EE84" s="10"/>
      <c r="EF84" s="7"/>
      <c r="EG84" s="7">
        <f t="shared" si="108"/>
        <v>0</v>
      </c>
    </row>
    <row r="85" spans="1:137" x14ac:dyDescent="0.25">
      <c r="A85" s="15">
        <v>6</v>
      </c>
      <c r="B85" s="15">
        <v>1</v>
      </c>
      <c r="C85" s="15"/>
      <c r="D85" s="6" t="s">
        <v>169</v>
      </c>
      <c r="E85" s="3" t="s">
        <v>170</v>
      </c>
      <c r="F85" s="6">
        <f t="shared" si="90"/>
        <v>0</v>
      </c>
      <c r="G85" s="6">
        <f t="shared" si="91"/>
        <v>1</v>
      </c>
      <c r="H85" s="6">
        <f t="shared" si="92"/>
        <v>12</v>
      </c>
      <c r="I85" s="6">
        <f t="shared" si="93"/>
        <v>12</v>
      </c>
      <c r="J85" s="6">
        <f t="shared" si="94"/>
        <v>0</v>
      </c>
      <c r="K85" s="6">
        <f t="shared" si="95"/>
        <v>0</v>
      </c>
      <c r="L85" s="6">
        <f t="shared" si="96"/>
        <v>0</v>
      </c>
      <c r="M85" s="6">
        <f t="shared" si="97"/>
        <v>0</v>
      </c>
      <c r="N85" s="6">
        <f t="shared" si="98"/>
        <v>0</v>
      </c>
      <c r="O85" s="7">
        <f t="shared" si="99"/>
        <v>1</v>
      </c>
      <c r="P85" s="7">
        <f t="shared" si="100"/>
        <v>0</v>
      </c>
      <c r="Q85" s="7">
        <v>0.47</v>
      </c>
      <c r="R85" s="11"/>
      <c r="S85" s="10"/>
      <c r="T85" s="11"/>
      <c r="U85" s="10"/>
      <c r="V85" s="11"/>
      <c r="W85" s="10"/>
      <c r="X85" s="7"/>
      <c r="Y85" s="11"/>
      <c r="Z85" s="10"/>
      <c r="AA85" s="11"/>
      <c r="AB85" s="10"/>
      <c r="AC85" s="11"/>
      <c r="AD85" s="10"/>
      <c r="AE85" s="7"/>
      <c r="AF85" s="7">
        <f t="shared" si="101"/>
        <v>0</v>
      </c>
      <c r="AG85" s="11"/>
      <c r="AH85" s="10"/>
      <c r="AI85" s="11"/>
      <c r="AJ85" s="10"/>
      <c r="AK85" s="11"/>
      <c r="AL85" s="10"/>
      <c r="AM85" s="7"/>
      <c r="AN85" s="11"/>
      <c r="AO85" s="10"/>
      <c r="AP85" s="11"/>
      <c r="AQ85" s="10"/>
      <c r="AR85" s="11"/>
      <c r="AS85" s="10"/>
      <c r="AT85" s="7"/>
      <c r="AU85" s="7">
        <f t="shared" si="102"/>
        <v>0</v>
      </c>
      <c r="AV85" s="11">
        <v>12</v>
      </c>
      <c r="AW85" s="10" t="s">
        <v>59</v>
      </c>
      <c r="AX85" s="11"/>
      <c r="AY85" s="10"/>
      <c r="AZ85" s="11"/>
      <c r="BA85" s="10"/>
      <c r="BB85" s="7">
        <v>1</v>
      </c>
      <c r="BC85" s="11"/>
      <c r="BD85" s="10"/>
      <c r="BE85" s="11"/>
      <c r="BF85" s="10"/>
      <c r="BG85" s="11"/>
      <c r="BH85" s="10"/>
      <c r="BI85" s="7"/>
      <c r="BJ85" s="7">
        <f t="shared" si="103"/>
        <v>1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/>
      <c r="BW85" s="10"/>
      <c r="BX85" s="7"/>
      <c r="BY85" s="7">
        <f t="shared" si="104"/>
        <v>0</v>
      </c>
      <c r="BZ85" s="11"/>
      <c r="CA85" s="10"/>
      <c r="CB85" s="11"/>
      <c r="CC85" s="10"/>
      <c r="CD85" s="11"/>
      <c r="CE85" s="10"/>
      <c r="CF85" s="7"/>
      <c r="CG85" s="11"/>
      <c r="CH85" s="10"/>
      <c r="CI85" s="11"/>
      <c r="CJ85" s="10"/>
      <c r="CK85" s="11"/>
      <c r="CL85" s="10"/>
      <c r="CM85" s="7"/>
      <c r="CN85" s="7">
        <f t="shared" si="105"/>
        <v>0</v>
      </c>
      <c r="CO85" s="11"/>
      <c r="CP85" s="10"/>
      <c r="CQ85" s="11"/>
      <c r="CR85" s="10"/>
      <c r="CS85" s="11"/>
      <c r="CT85" s="10"/>
      <c r="CU85" s="7"/>
      <c r="CV85" s="11"/>
      <c r="CW85" s="10"/>
      <c r="CX85" s="11"/>
      <c r="CY85" s="10"/>
      <c r="CZ85" s="11"/>
      <c r="DA85" s="10"/>
      <c r="DB85" s="7"/>
      <c r="DC85" s="7">
        <f t="shared" si="106"/>
        <v>0</v>
      </c>
      <c r="DD85" s="11"/>
      <c r="DE85" s="10"/>
      <c r="DF85" s="11"/>
      <c r="DG85" s="10"/>
      <c r="DH85" s="11"/>
      <c r="DI85" s="10"/>
      <c r="DJ85" s="7"/>
      <c r="DK85" s="11"/>
      <c r="DL85" s="10"/>
      <c r="DM85" s="11"/>
      <c r="DN85" s="10"/>
      <c r="DO85" s="11"/>
      <c r="DP85" s="10"/>
      <c r="DQ85" s="7"/>
      <c r="DR85" s="7">
        <f t="shared" si="107"/>
        <v>0</v>
      </c>
      <c r="DS85" s="11"/>
      <c r="DT85" s="10"/>
      <c r="DU85" s="11"/>
      <c r="DV85" s="10"/>
      <c r="DW85" s="11"/>
      <c r="DX85" s="10"/>
      <c r="DY85" s="7"/>
      <c r="DZ85" s="11"/>
      <c r="EA85" s="10"/>
      <c r="EB85" s="11"/>
      <c r="EC85" s="10"/>
      <c r="ED85" s="11"/>
      <c r="EE85" s="10"/>
      <c r="EF85" s="7"/>
      <c r="EG85" s="7">
        <f t="shared" si="108"/>
        <v>0</v>
      </c>
    </row>
    <row r="86" spans="1:137" x14ac:dyDescent="0.25">
      <c r="A86" s="15">
        <v>6</v>
      </c>
      <c r="B86" s="15">
        <v>1</v>
      </c>
      <c r="C86" s="15"/>
      <c r="D86" s="6" t="s">
        <v>171</v>
      </c>
      <c r="E86" s="3" t="s">
        <v>172</v>
      </c>
      <c r="F86" s="6">
        <f t="shared" si="90"/>
        <v>0</v>
      </c>
      <c r="G86" s="6">
        <f t="shared" si="91"/>
        <v>1</v>
      </c>
      <c r="H86" s="6">
        <f t="shared" si="92"/>
        <v>12</v>
      </c>
      <c r="I86" s="6">
        <f t="shared" si="93"/>
        <v>12</v>
      </c>
      <c r="J86" s="6">
        <f t="shared" si="94"/>
        <v>0</v>
      </c>
      <c r="K86" s="6">
        <f t="shared" si="95"/>
        <v>0</v>
      </c>
      <c r="L86" s="6">
        <f t="shared" si="96"/>
        <v>0</v>
      </c>
      <c r="M86" s="6">
        <f t="shared" si="97"/>
        <v>0</v>
      </c>
      <c r="N86" s="6">
        <f t="shared" si="98"/>
        <v>0</v>
      </c>
      <c r="O86" s="7">
        <f t="shared" si="99"/>
        <v>1</v>
      </c>
      <c r="P86" s="7">
        <f t="shared" si="100"/>
        <v>0</v>
      </c>
      <c r="Q86" s="7">
        <v>0.47</v>
      </c>
      <c r="R86" s="11"/>
      <c r="S86" s="10"/>
      <c r="T86" s="11"/>
      <c r="U86" s="10"/>
      <c r="V86" s="11"/>
      <c r="W86" s="10"/>
      <c r="X86" s="7"/>
      <c r="Y86" s="11"/>
      <c r="Z86" s="10"/>
      <c r="AA86" s="11"/>
      <c r="AB86" s="10"/>
      <c r="AC86" s="11"/>
      <c r="AD86" s="10"/>
      <c r="AE86" s="7"/>
      <c r="AF86" s="7">
        <f t="shared" si="101"/>
        <v>0</v>
      </c>
      <c r="AG86" s="11"/>
      <c r="AH86" s="10"/>
      <c r="AI86" s="11"/>
      <c r="AJ86" s="10"/>
      <c r="AK86" s="11"/>
      <c r="AL86" s="10"/>
      <c r="AM86" s="7"/>
      <c r="AN86" s="11"/>
      <c r="AO86" s="10"/>
      <c r="AP86" s="11"/>
      <c r="AQ86" s="10"/>
      <c r="AR86" s="11"/>
      <c r="AS86" s="10"/>
      <c r="AT86" s="7"/>
      <c r="AU86" s="7">
        <f t="shared" si="102"/>
        <v>0</v>
      </c>
      <c r="AV86" s="11">
        <v>12</v>
      </c>
      <c r="AW86" s="10" t="s">
        <v>59</v>
      </c>
      <c r="AX86" s="11"/>
      <c r="AY86" s="10"/>
      <c r="AZ86" s="11"/>
      <c r="BA86" s="10"/>
      <c r="BB86" s="7">
        <v>1</v>
      </c>
      <c r="BC86" s="11"/>
      <c r="BD86" s="10"/>
      <c r="BE86" s="11"/>
      <c r="BF86" s="10"/>
      <c r="BG86" s="11"/>
      <c r="BH86" s="10"/>
      <c r="BI86" s="7"/>
      <c r="BJ86" s="7">
        <f t="shared" si="103"/>
        <v>1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7"/>
      <c r="BY86" s="7">
        <f t="shared" si="104"/>
        <v>0</v>
      </c>
      <c r="BZ86" s="11"/>
      <c r="CA86" s="10"/>
      <c r="CB86" s="11"/>
      <c r="CC86" s="10"/>
      <c r="CD86" s="11"/>
      <c r="CE86" s="10"/>
      <c r="CF86" s="7"/>
      <c r="CG86" s="11"/>
      <c r="CH86" s="10"/>
      <c r="CI86" s="11"/>
      <c r="CJ86" s="10"/>
      <c r="CK86" s="11"/>
      <c r="CL86" s="10"/>
      <c r="CM86" s="7"/>
      <c r="CN86" s="7">
        <f t="shared" si="105"/>
        <v>0</v>
      </c>
      <c r="CO86" s="11"/>
      <c r="CP86" s="10"/>
      <c r="CQ86" s="11"/>
      <c r="CR86" s="10"/>
      <c r="CS86" s="11"/>
      <c r="CT86" s="10"/>
      <c r="CU86" s="7"/>
      <c r="CV86" s="11"/>
      <c r="CW86" s="10"/>
      <c r="CX86" s="11"/>
      <c r="CY86" s="10"/>
      <c r="CZ86" s="11"/>
      <c r="DA86" s="10"/>
      <c r="DB86" s="7"/>
      <c r="DC86" s="7">
        <f t="shared" si="106"/>
        <v>0</v>
      </c>
      <c r="DD86" s="11"/>
      <c r="DE86" s="10"/>
      <c r="DF86" s="11"/>
      <c r="DG86" s="10"/>
      <c r="DH86" s="11"/>
      <c r="DI86" s="10"/>
      <c r="DJ86" s="7"/>
      <c r="DK86" s="11"/>
      <c r="DL86" s="10"/>
      <c r="DM86" s="11"/>
      <c r="DN86" s="10"/>
      <c r="DO86" s="11"/>
      <c r="DP86" s="10"/>
      <c r="DQ86" s="7"/>
      <c r="DR86" s="7">
        <f t="shared" si="107"/>
        <v>0</v>
      </c>
      <c r="DS86" s="11"/>
      <c r="DT86" s="10"/>
      <c r="DU86" s="11"/>
      <c r="DV86" s="10"/>
      <c r="DW86" s="11"/>
      <c r="DX86" s="10"/>
      <c r="DY86" s="7"/>
      <c r="DZ86" s="11"/>
      <c r="EA86" s="10"/>
      <c r="EB86" s="11"/>
      <c r="EC86" s="10"/>
      <c r="ED86" s="11"/>
      <c r="EE86" s="10"/>
      <c r="EF86" s="7"/>
      <c r="EG86" s="7">
        <f t="shared" si="108"/>
        <v>0</v>
      </c>
    </row>
    <row r="87" spans="1:137" x14ac:dyDescent="0.25">
      <c r="A87" s="15">
        <v>18</v>
      </c>
      <c r="B87" s="15">
        <v>1</v>
      </c>
      <c r="C87" s="15"/>
      <c r="D87" s="6" t="s">
        <v>173</v>
      </c>
      <c r="E87" s="3" t="s">
        <v>174</v>
      </c>
      <c r="F87" s="6">
        <f t="shared" si="90"/>
        <v>0</v>
      </c>
      <c r="G87" s="6">
        <f t="shared" si="91"/>
        <v>3</v>
      </c>
      <c r="H87" s="6">
        <f t="shared" si="92"/>
        <v>100</v>
      </c>
      <c r="I87" s="6">
        <f t="shared" si="93"/>
        <v>0</v>
      </c>
      <c r="J87" s="6">
        <f t="shared" si="94"/>
        <v>0</v>
      </c>
      <c r="K87" s="6">
        <f t="shared" si="95"/>
        <v>0</v>
      </c>
      <c r="L87" s="6">
        <f t="shared" si="96"/>
        <v>100</v>
      </c>
      <c r="M87" s="6">
        <f t="shared" si="97"/>
        <v>0</v>
      </c>
      <c r="N87" s="6">
        <f t="shared" si="98"/>
        <v>0</v>
      </c>
      <c r="O87" s="7">
        <f t="shared" si="99"/>
        <v>7</v>
      </c>
      <c r="P87" s="7">
        <f t="shared" si="100"/>
        <v>7</v>
      </c>
      <c r="Q87" s="7">
        <v>4</v>
      </c>
      <c r="R87" s="11"/>
      <c r="S87" s="10"/>
      <c r="T87" s="11"/>
      <c r="U87" s="10"/>
      <c r="V87" s="11"/>
      <c r="W87" s="10"/>
      <c r="X87" s="7"/>
      <c r="Y87" s="11"/>
      <c r="Z87" s="10"/>
      <c r="AA87" s="11"/>
      <c r="AB87" s="10"/>
      <c r="AC87" s="11"/>
      <c r="AD87" s="10"/>
      <c r="AE87" s="7"/>
      <c r="AF87" s="7">
        <f t="shared" si="101"/>
        <v>0</v>
      </c>
      <c r="AG87" s="11"/>
      <c r="AH87" s="10"/>
      <c r="AI87" s="11"/>
      <c r="AJ87" s="10"/>
      <c r="AK87" s="11"/>
      <c r="AL87" s="10"/>
      <c r="AM87" s="7"/>
      <c r="AN87" s="11"/>
      <c r="AO87" s="10"/>
      <c r="AP87" s="11"/>
      <c r="AQ87" s="10"/>
      <c r="AR87" s="11"/>
      <c r="AS87" s="10"/>
      <c r="AT87" s="7"/>
      <c r="AU87" s="7">
        <f t="shared" si="102"/>
        <v>0</v>
      </c>
      <c r="AV87" s="11"/>
      <c r="AW87" s="10"/>
      <c r="AX87" s="11"/>
      <c r="AY87" s="10"/>
      <c r="AZ87" s="11"/>
      <c r="BA87" s="10"/>
      <c r="BB87" s="7"/>
      <c r="BC87" s="11">
        <v>30</v>
      </c>
      <c r="BD87" s="10" t="s">
        <v>59</v>
      </c>
      <c r="BE87" s="11"/>
      <c r="BF87" s="10"/>
      <c r="BG87" s="11"/>
      <c r="BH87" s="10"/>
      <c r="BI87" s="7">
        <v>2</v>
      </c>
      <c r="BJ87" s="7">
        <f t="shared" si="103"/>
        <v>2</v>
      </c>
      <c r="BK87" s="11"/>
      <c r="BL87" s="10"/>
      <c r="BM87" s="11"/>
      <c r="BN87" s="10"/>
      <c r="BO87" s="11"/>
      <c r="BP87" s="10"/>
      <c r="BQ87" s="7"/>
      <c r="BR87" s="11">
        <v>30</v>
      </c>
      <c r="BS87" s="10" t="s">
        <v>59</v>
      </c>
      <c r="BT87" s="11"/>
      <c r="BU87" s="10"/>
      <c r="BV87" s="11"/>
      <c r="BW87" s="10"/>
      <c r="BX87" s="7">
        <v>2</v>
      </c>
      <c r="BY87" s="7">
        <f t="shared" si="104"/>
        <v>2</v>
      </c>
      <c r="BZ87" s="11"/>
      <c r="CA87" s="10"/>
      <c r="CB87" s="11"/>
      <c r="CC87" s="10"/>
      <c r="CD87" s="11"/>
      <c r="CE87" s="10"/>
      <c r="CF87" s="7"/>
      <c r="CG87" s="11">
        <v>40</v>
      </c>
      <c r="CH87" s="10" t="s">
        <v>59</v>
      </c>
      <c r="CI87" s="11"/>
      <c r="CJ87" s="10"/>
      <c r="CK87" s="11"/>
      <c r="CL87" s="10"/>
      <c r="CM87" s="7">
        <v>3</v>
      </c>
      <c r="CN87" s="7">
        <f t="shared" si="105"/>
        <v>3</v>
      </c>
      <c r="CO87" s="11"/>
      <c r="CP87" s="10"/>
      <c r="CQ87" s="11"/>
      <c r="CR87" s="10"/>
      <c r="CS87" s="11"/>
      <c r="CT87" s="10"/>
      <c r="CU87" s="7"/>
      <c r="CV87" s="11"/>
      <c r="CW87" s="10"/>
      <c r="CX87" s="11"/>
      <c r="CY87" s="10"/>
      <c r="CZ87" s="11"/>
      <c r="DA87" s="10"/>
      <c r="DB87" s="7"/>
      <c r="DC87" s="7">
        <f t="shared" si="106"/>
        <v>0</v>
      </c>
      <c r="DD87" s="11"/>
      <c r="DE87" s="10"/>
      <c r="DF87" s="11"/>
      <c r="DG87" s="10"/>
      <c r="DH87" s="11"/>
      <c r="DI87" s="10"/>
      <c r="DJ87" s="7"/>
      <c r="DK87" s="11"/>
      <c r="DL87" s="10"/>
      <c r="DM87" s="11"/>
      <c r="DN87" s="10"/>
      <c r="DO87" s="11"/>
      <c r="DP87" s="10"/>
      <c r="DQ87" s="7"/>
      <c r="DR87" s="7">
        <f t="shared" si="107"/>
        <v>0</v>
      </c>
      <c r="DS87" s="11"/>
      <c r="DT87" s="10"/>
      <c r="DU87" s="11"/>
      <c r="DV87" s="10"/>
      <c r="DW87" s="11"/>
      <c r="DX87" s="10"/>
      <c r="DY87" s="7"/>
      <c r="DZ87" s="11"/>
      <c r="EA87" s="10"/>
      <c r="EB87" s="11"/>
      <c r="EC87" s="10"/>
      <c r="ED87" s="11"/>
      <c r="EE87" s="10"/>
      <c r="EF87" s="7"/>
      <c r="EG87" s="7">
        <f t="shared" si="108"/>
        <v>0</v>
      </c>
    </row>
    <row r="88" spans="1:137" x14ac:dyDescent="0.25">
      <c r="A88" s="15">
        <v>18</v>
      </c>
      <c r="B88" s="15">
        <v>1</v>
      </c>
      <c r="C88" s="15"/>
      <c r="D88" s="6" t="s">
        <v>175</v>
      </c>
      <c r="E88" s="3" t="s">
        <v>176</v>
      </c>
      <c r="F88" s="6">
        <f t="shared" si="90"/>
        <v>0</v>
      </c>
      <c r="G88" s="6">
        <f t="shared" si="91"/>
        <v>3</v>
      </c>
      <c r="H88" s="6">
        <f t="shared" si="92"/>
        <v>100</v>
      </c>
      <c r="I88" s="6">
        <f t="shared" si="93"/>
        <v>0</v>
      </c>
      <c r="J88" s="6">
        <f t="shared" si="94"/>
        <v>0</v>
      </c>
      <c r="K88" s="6">
        <f t="shared" si="95"/>
        <v>0</v>
      </c>
      <c r="L88" s="6">
        <f t="shared" si="96"/>
        <v>100</v>
      </c>
      <c r="M88" s="6">
        <f t="shared" si="97"/>
        <v>0</v>
      </c>
      <c r="N88" s="6">
        <f t="shared" si="98"/>
        <v>0</v>
      </c>
      <c r="O88" s="7">
        <f t="shared" si="99"/>
        <v>7</v>
      </c>
      <c r="P88" s="7">
        <f t="shared" si="100"/>
        <v>7</v>
      </c>
      <c r="Q88" s="7">
        <v>4.5999999999999996</v>
      </c>
      <c r="R88" s="11"/>
      <c r="S88" s="10"/>
      <c r="T88" s="11"/>
      <c r="U88" s="10"/>
      <c r="V88" s="11"/>
      <c r="W88" s="10"/>
      <c r="X88" s="7"/>
      <c r="Y88" s="11"/>
      <c r="Z88" s="10"/>
      <c r="AA88" s="11"/>
      <c r="AB88" s="10"/>
      <c r="AC88" s="11"/>
      <c r="AD88" s="10"/>
      <c r="AE88" s="7"/>
      <c r="AF88" s="7">
        <f t="shared" si="101"/>
        <v>0</v>
      </c>
      <c r="AG88" s="11"/>
      <c r="AH88" s="10"/>
      <c r="AI88" s="11"/>
      <c r="AJ88" s="10"/>
      <c r="AK88" s="11"/>
      <c r="AL88" s="10"/>
      <c r="AM88" s="7"/>
      <c r="AN88" s="11"/>
      <c r="AO88" s="10"/>
      <c r="AP88" s="11"/>
      <c r="AQ88" s="10"/>
      <c r="AR88" s="11"/>
      <c r="AS88" s="10"/>
      <c r="AT88" s="7"/>
      <c r="AU88" s="7">
        <f t="shared" si="102"/>
        <v>0</v>
      </c>
      <c r="AV88" s="11"/>
      <c r="AW88" s="10"/>
      <c r="AX88" s="11"/>
      <c r="AY88" s="10"/>
      <c r="AZ88" s="11"/>
      <c r="BA88" s="10"/>
      <c r="BB88" s="7"/>
      <c r="BC88" s="11">
        <v>30</v>
      </c>
      <c r="BD88" s="10" t="s">
        <v>59</v>
      </c>
      <c r="BE88" s="11"/>
      <c r="BF88" s="10"/>
      <c r="BG88" s="11"/>
      <c r="BH88" s="10"/>
      <c r="BI88" s="7">
        <v>2</v>
      </c>
      <c r="BJ88" s="7">
        <f t="shared" si="103"/>
        <v>2</v>
      </c>
      <c r="BK88" s="11"/>
      <c r="BL88" s="10"/>
      <c r="BM88" s="11"/>
      <c r="BN88" s="10"/>
      <c r="BO88" s="11"/>
      <c r="BP88" s="10"/>
      <c r="BQ88" s="7"/>
      <c r="BR88" s="11">
        <v>30</v>
      </c>
      <c r="BS88" s="10" t="s">
        <v>59</v>
      </c>
      <c r="BT88" s="11"/>
      <c r="BU88" s="10"/>
      <c r="BV88" s="11"/>
      <c r="BW88" s="10"/>
      <c r="BX88" s="7">
        <v>2</v>
      </c>
      <c r="BY88" s="7">
        <f t="shared" si="104"/>
        <v>2</v>
      </c>
      <c r="BZ88" s="11"/>
      <c r="CA88" s="10"/>
      <c r="CB88" s="11"/>
      <c r="CC88" s="10"/>
      <c r="CD88" s="11"/>
      <c r="CE88" s="10"/>
      <c r="CF88" s="7"/>
      <c r="CG88" s="11">
        <v>40</v>
      </c>
      <c r="CH88" s="10" t="s">
        <v>59</v>
      </c>
      <c r="CI88" s="11"/>
      <c r="CJ88" s="10"/>
      <c r="CK88" s="11"/>
      <c r="CL88" s="10"/>
      <c r="CM88" s="7">
        <v>3</v>
      </c>
      <c r="CN88" s="7">
        <f t="shared" si="105"/>
        <v>3</v>
      </c>
      <c r="CO88" s="11"/>
      <c r="CP88" s="10"/>
      <c r="CQ88" s="11"/>
      <c r="CR88" s="10"/>
      <c r="CS88" s="11"/>
      <c r="CT88" s="10"/>
      <c r="CU88" s="7"/>
      <c r="CV88" s="11"/>
      <c r="CW88" s="10"/>
      <c r="CX88" s="11"/>
      <c r="CY88" s="10"/>
      <c r="CZ88" s="11"/>
      <c r="DA88" s="10"/>
      <c r="DB88" s="7"/>
      <c r="DC88" s="7">
        <f t="shared" si="106"/>
        <v>0</v>
      </c>
      <c r="DD88" s="11"/>
      <c r="DE88" s="10"/>
      <c r="DF88" s="11"/>
      <c r="DG88" s="10"/>
      <c r="DH88" s="11"/>
      <c r="DI88" s="10"/>
      <c r="DJ88" s="7"/>
      <c r="DK88" s="11"/>
      <c r="DL88" s="10"/>
      <c r="DM88" s="11"/>
      <c r="DN88" s="10"/>
      <c r="DO88" s="11"/>
      <c r="DP88" s="10"/>
      <c r="DQ88" s="7"/>
      <c r="DR88" s="7">
        <f t="shared" si="107"/>
        <v>0</v>
      </c>
      <c r="DS88" s="11"/>
      <c r="DT88" s="10"/>
      <c r="DU88" s="11"/>
      <c r="DV88" s="10"/>
      <c r="DW88" s="11"/>
      <c r="DX88" s="10"/>
      <c r="DY88" s="7"/>
      <c r="DZ88" s="11"/>
      <c r="EA88" s="10"/>
      <c r="EB88" s="11"/>
      <c r="EC88" s="10"/>
      <c r="ED88" s="11"/>
      <c r="EE88" s="10"/>
      <c r="EF88" s="7"/>
      <c r="EG88" s="7">
        <f t="shared" si="108"/>
        <v>0</v>
      </c>
    </row>
    <row r="89" spans="1:137" x14ac:dyDescent="0.25">
      <c r="A89" s="15">
        <v>15</v>
      </c>
      <c r="B89" s="15">
        <v>1</v>
      </c>
      <c r="C89" s="15"/>
      <c r="D89" s="6" t="s">
        <v>177</v>
      </c>
      <c r="E89" s="3" t="s">
        <v>178</v>
      </c>
      <c r="F89" s="6">
        <f t="shared" si="90"/>
        <v>0</v>
      </c>
      <c r="G89" s="6">
        <f t="shared" si="91"/>
        <v>2</v>
      </c>
      <c r="H89" s="6">
        <f t="shared" si="92"/>
        <v>15</v>
      </c>
      <c r="I89" s="6">
        <f t="shared" si="93"/>
        <v>8</v>
      </c>
      <c r="J89" s="6">
        <f t="shared" si="94"/>
        <v>7</v>
      </c>
      <c r="K89" s="6">
        <f t="shared" si="95"/>
        <v>0</v>
      </c>
      <c r="L89" s="6">
        <f t="shared" si="96"/>
        <v>0</v>
      </c>
      <c r="M89" s="6">
        <f t="shared" si="97"/>
        <v>0</v>
      </c>
      <c r="N89" s="6">
        <f t="shared" si="98"/>
        <v>0</v>
      </c>
      <c r="O89" s="7">
        <f t="shared" si="99"/>
        <v>2</v>
      </c>
      <c r="P89" s="7">
        <f t="shared" si="100"/>
        <v>0</v>
      </c>
      <c r="Q89" s="7">
        <v>0.83</v>
      </c>
      <c r="R89" s="11"/>
      <c r="S89" s="10"/>
      <c r="T89" s="11"/>
      <c r="U89" s="10"/>
      <c r="V89" s="11"/>
      <c r="W89" s="10"/>
      <c r="X89" s="7"/>
      <c r="Y89" s="11"/>
      <c r="Z89" s="10"/>
      <c r="AA89" s="11"/>
      <c r="AB89" s="10"/>
      <c r="AC89" s="11"/>
      <c r="AD89" s="10"/>
      <c r="AE89" s="7"/>
      <c r="AF89" s="7">
        <f t="shared" si="101"/>
        <v>0</v>
      </c>
      <c r="AG89" s="11"/>
      <c r="AH89" s="10"/>
      <c r="AI89" s="11"/>
      <c r="AJ89" s="10"/>
      <c r="AK89" s="11"/>
      <c r="AL89" s="10"/>
      <c r="AM89" s="7"/>
      <c r="AN89" s="11"/>
      <c r="AO89" s="10"/>
      <c r="AP89" s="11"/>
      <c r="AQ89" s="10"/>
      <c r="AR89" s="11"/>
      <c r="AS89" s="10"/>
      <c r="AT89" s="7"/>
      <c r="AU89" s="7">
        <f t="shared" si="102"/>
        <v>0</v>
      </c>
      <c r="AV89" s="11"/>
      <c r="AW89" s="10"/>
      <c r="AX89" s="11"/>
      <c r="AY89" s="10"/>
      <c r="AZ89" s="11"/>
      <c r="BA89" s="10"/>
      <c r="BB89" s="7"/>
      <c r="BC89" s="11"/>
      <c r="BD89" s="10"/>
      <c r="BE89" s="11"/>
      <c r="BF89" s="10"/>
      <c r="BG89" s="11"/>
      <c r="BH89" s="10"/>
      <c r="BI89" s="7"/>
      <c r="BJ89" s="7">
        <f t="shared" si="103"/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/>
      <c r="BW89" s="10"/>
      <c r="BX89" s="7"/>
      <c r="BY89" s="7">
        <f t="shared" si="104"/>
        <v>0</v>
      </c>
      <c r="BZ89" s="11"/>
      <c r="CA89" s="10"/>
      <c r="CB89" s="11"/>
      <c r="CC89" s="10"/>
      <c r="CD89" s="11"/>
      <c r="CE89" s="10"/>
      <c r="CF89" s="7"/>
      <c r="CG89" s="11"/>
      <c r="CH89" s="10"/>
      <c r="CI89" s="11"/>
      <c r="CJ89" s="10"/>
      <c r="CK89" s="11"/>
      <c r="CL89" s="10"/>
      <c r="CM89" s="7"/>
      <c r="CN89" s="7">
        <f t="shared" si="105"/>
        <v>0</v>
      </c>
      <c r="CO89" s="11">
        <v>8</v>
      </c>
      <c r="CP89" s="10" t="s">
        <v>59</v>
      </c>
      <c r="CQ89" s="11">
        <v>7</v>
      </c>
      <c r="CR89" s="10" t="s">
        <v>59</v>
      </c>
      <c r="CS89" s="11"/>
      <c r="CT89" s="10"/>
      <c r="CU89" s="7">
        <v>2</v>
      </c>
      <c r="CV89" s="11"/>
      <c r="CW89" s="10"/>
      <c r="CX89" s="11"/>
      <c r="CY89" s="10"/>
      <c r="CZ89" s="11"/>
      <c r="DA89" s="10"/>
      <c r="DB89" s="7"/>
      <c r="DC89" s="7">
        <f t="shared" si="106"/>
        <v>2</v>
      </c>
      <c r="DD89" s="11"/>
      <c r="DE89" s="10"/>
      <c r="DF89" s="11"/>
      <c r="DG89" s="10"/>
      <c r="DH89" s="11"/>
      <c r="DI89" s="10"/>
      <c r="DJ89" s="7"/>
      <c r="DK89" s="11"/>
      <c r="DL89" s="10"/>
      <c r="DM89" s="11"/>
      <c r="DN89" s="10"/>
      <c r="DO89" s="11"/>
      <c r="DP89" s="10"/>
      <c r="DQ89" s="7"/>
      <c r="DR89" s="7">
        <f t="shared" si="107"/>
        <v>0</v>
      </c>
      <c r="DS89" s="11"/>
      <c r="DT89" s="10"/>
      <c r="DU89" s="11"/>
      <c r="DV89" s="10"/>
      <c r="DW89" s="11"/>
      <c r="DX89" s="10"/>
      <c r="DY89" s="7"/>
      <c r="DZ89" s="11"/>
      <c r="EA89" s="10"/>
      <c r="EB89" s="11"/>
      <c r="EC89" s="10"/>
      <c r="ED89" s="11"/>
      <c r="EE89" s="10"/>
      <c r="EF89" s="7"/>
      <c r="EG89" s="7">
        <f t="shared" si="108"/>
        <v>0</v>
      </c>
    </row>
    <row r="90" spans="1:137" x14ac:dyDescent="0.25">
      <c r="A90" s="15">
        <v>15</v>
      </c>
      <c r="B90" s="15">
        <v>1</v>
      </c>
      <c r="C90" s="15"/>
      <c r="D90" s="6" t="s">
        <v>179</v>
      </c>
      <c r="E90" s="3" t="s">
        <v>180</v>
      </c>
      <c r="F90" s="6">
        <f t="shared" si="90"/>
        <v>0</v>
      </c>
      <c r="G90" s="6">
        <f t="shared" si="91"/>
        <v>2</v>
      </c>
      <c r="H90" s="6">
        <f t="shared" si="92"/>
        <v>15</v>
      </c>
      <c r="I90" s="6">
        <f t="shared" si="93"/>
        <v>8</v>
      </c>
      <c r="J90" s="6">
        <f t="shared" si="94"/>
        <v>7</v>
      </c>
      <c r="K90" s="6">
        <f t="shared" si="95"/>
        <v>0</v>
      </c>
      <c r="L90" s="6">
        <f t="shared" si="96"/>
        <v>0</v>
      </c>
      <c r="M90" s="6">
        <f t="shared" si="97"/>
        <v>0</v>
      </c>
      <c r="N90" s="6">
        <f t="shared" si="98"/>
        <v>0</v>
      </c>
      <c r="O90" s="7">
        <f t="shared" si="99"/>
        <v>2</v>
      </c>
      <c r="P90" s="7">
        <f t="shared" si="100"/>
        <v>0</v>
      </c>
      <c r="Q90" s="7">
        <v>0.8</v>
      </c>
      <c r="R90" s="11"/>
      <c r="S90" s="10"/>
      <c r="T90" s="11"/>
      <c r="U90" s="10"/>
      <c r="V90" s="11"/>
      <c r="W90" s="10"/>
      <c r="X90" s="7"/>
      <c r="Y90" s="11"/>
      <c r="Z90" s="10"/>
      <c r="AA90" s="11"/>
      <c r="AB90" s="10"/>
      <c r="AC90" s="11"/>
      <c r="AD90" s="10"/>
      <c r="AE90" s="7"/>
      <c r="AF90" s="7">
        <f t="shared" si="101"/>
        <v>0</v>
      </c>
      <c r="AG90" s="11"/>
      <c r="AH90" s="10"/>
      <c r="AI90" s="11"/>
      <c r="AJ90" s="10"/>
      <c r="AK90" s="11"/>
      <c r="AL90" s="10"/>
      <c r="AM90" s="7"/>
      <c r="AN90" s="11"/>
      <c r="AO90" s="10"/>
      <c r="AP90" s="11"/>
      <c r="AQ90" s="10"/>
      <c r="AR90" s="11"/>
      <c r="AS90" s="10"/>
      <c r="AT90" s="7"/>
      <c r="AU90" s="7">
        <f t="shared" si="102"/>
        <v>0</v>
      </c>
      <c r="AV90" s="11"/>
      <c r="AW90" s="10"/>
      <c r="AX90" s="11"/>
      <c r="AY90" s="10"/>
      <c r="AZ90" s="11"/>
      <c r="BA90" s="10"/>
      <c r="BB90" s="7"/>
      <c r="BC90" s="11"/>
      <c r="BD90" s="10"/>
      <c r="BE90" s="11"/>
      <c r="BF90" s="10"/>
      <c r="BG90" s="11"/>
      <c r="BH90" s="10"/>
      <c r="BI90" s="7"/>
      <c r="BJ90" s="7">
        <f t="shared" si="103"/>
        <v>0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/>
      <c r="BW90" s="10"/>
      <c r="BX90" s="7"/>
      <c r="BY90" s="7">
        <f t="shared" si="104"/>
        <v>0</v>
      </c>
      <c r="BZ90" s="11"/>
      <c r="CA90" s="10"/>
      <c r="CB90" s="11"/>
      <c r="CC90" s="10"/>
      <c r="CD90" s="11"/>
      <c r="CE90" s="10"/>
      <c r="CF90" s="7"/>
      <c r="CG90" s="11"/>
      <c r="CH90" s="10"/>
      <c r="CI90" s="11"/>
      <c r="CJ90" s="10"/>
      <c r="CK90" s="11"/>
      <c r="CL90" s="10"/>
      <c r="CM90" s="7"/>
      <c r="CN90" s="7">
        <f t="shared" si="105"/>
        <v>0</v>
      </c>
      <c r="CO90" s="11">
        <v>8</v>
      </c>
      <c r="CP90" s="10" t="s">
        <v>59</v>
      </c>
      <c r="CQ90" s="11">
        <v>7</v>
      </c>
      <c r="CR90" s="10" t="s">
        <v>59</v>
      </c>
      <c r="CS90" s="11"/>
      <c r="CT90" s="10"/>
      <c r="CU90" s="7">
        <v>2</v>
      </c>
      <c r="CV90" s="11"/>
      <c r="CW90" s="10"/>
      <c r="CX90" s="11"/>
      <c r="CY90" s="10"/>
      <c r="CZ90" s="11"/>
      <c r="DA90" s="10"/>
      <c r="DB90" s="7"/>
      <c r="DC90" s="7">
        <f t="shared" si="106"/>
        <v>2</v>
      </c>
      <c r="DD90" s="11"/>
      <c r="DE90" s="10"/>
      <c r="DF90" s="11"/>
      <c r="DG90" s="10"/>
      <c r="DH90" s="11"/>
      <c r="DI90" s="10"/>
      <c r="DJ90" s="7"/>
      <c r="DK90" s="11"/>
      <c r="DL90" s="10"/>
      <c r="DM90" s="11"/>
      <c r="DN90" s="10"/>
      <c r="DO90" s="11"/>
      <c r="DP90" s="10"/>
      <c r="DQ90" s="7"/>
      <c r="DR90" s="7">
        <f t="shared" si="107"/>
        <v>0</v>
      </c>
      <c r="DS90" s="11"/>
      <c r="DT90" s="10"/>
      <c r="DU90" s="11"/>
      <c r="DV90" s="10"/>
      <c r="DW90" s="11"/>
      <c r="DX90" s="10"/>
      <c r="DY90" s="7"/>
      <c r="DZ90" s="11"/>
      <c r="EA90" s="10"/>
      <c r="EB90" s="11"/>
      <c r="EC90" s="10"/>
      <c r="ED90" s="11"/>
      <c r="EE90" s="10"/>
      <c r="EF90" s="7"/>
      <c r="EG90" s="7">
        <f t="shared" si="108"/>
        <v>0</v>
      </c>
    </row>
    <row r="91" spans="1:137" x14ac:dyDescent="0.25">
      <c r="A91" s="15">
        <v>15</v>
      </c>
      <c r="B91" s="15">
        <v>1</v>
      </c>
      <c r="C91" s="15"/>
      <c r="D91" s="6" t="s">
        <v>181</v>
      </c>
      <c r="E91" s="3" t="s">
        <v>182</v>
      </c>
      <c r="F91" s="6">
        <f t="shared" si="90"/>
        <v>0</v>
      </c>
      <c r="G91" s="6">
        <f t="shared" si="91"/>
        <v>2</v>
      </c>
      <c r="H91" s="6">
        <f t="shared" si="92"/>
        <v>15</v>
      </c>
      <c r="I91" s="6">
        <f t="shared" si="93"/>
        <v>8</v>
      </c>
      <c r="J91" s="6">
        <f t="shared" si="94"/>
        <v>0</v>
      </c>
      <c r="K91" s="6">
        <f t="shared" si="95"/>
        <v>0</v>
      </c>
      <c r="L91" s="6">
        <f t="shared" si="96"/>
        <v>7</v>
      </c>
      <c r="M91" s="6">
        <f t="shared" si="97"/>
        <v>0</v>
      </c>
      <c r="N91" s="6">
        <f t="shared" si="98"/>
        <v>0</v>
      </c>
      <c r="O91" s="7">
        <f t="shared" si="99"/>
        <v>2</v>
      </c>
      <c r="P91" s="7">
        <f t="shared" si="100"/>
        <v>1</v>
      </c>
      <c r="Q91" s="7">
        <v>0.83</v>
      </c>
      <c r="R91" s="11"/>
      <c r="S91" s="10"/>
      <c r="T91" s="11"/>
      <c r="U91" s="10"/>
      <c r="V91" s="11"/>
      <c r="W91" s="10"/>
      <c r="X91" s="7"/>
      <c r="Y91" s="11"/>
      <c r="Z91" s="10"/>
      <c r="AA91" s="11"/>
      <c r="AB91" s="10"/>
      <c r="AC91" s="11"/>
      <c r="AD91" s="10"/>
      <c r="AE91" s="7"/>
      <c r="AF91" s="7">
        <f t="shared" si="101"/>
        <v>0</v>
      </c>
      <c r="AG91" s="11"/>
      <c r="AH91" s="10"/>
      <c r="AI91" s="11"/>
      <c r="AJ91" s="10"/>
      <c r="AK91" s="11"/>
      <c r="AL91" s="10"/>
      <c r="AM91" s="7"/>
      <c r="AN91" s="11"/>
      <c r="AO91" s="10"/>
      <c r="AP91" s="11"/>
      <c r="AQ91" s="10"/>
      <c r="AR91" s="11"/>
      <c r="AS91" s="10"/>
      <c r="AT91" s="7"/>
      <c r="AU91" s="7">
        <f t="shared" si="102"/>
        <v>0</v>
      </c>
      <c r="AV91" s="11"/>
      <c r="AW91" s="10"/>
      <c r="AX91" s="11"/>
      <c r="AY91" s="10"/>
      <c r="AZ91" s="11"/>
      <c r="BA91" s="10"/>
      <c r="BB91" s="7"/>
      <c r="BC91" s="11"/>
      <c r="BD91" s="10"/>
      <c r="BE91" s="11"/>
      <c r="BF91" s="10"/>
      <c r="BG91" s="11"/>
      <c r="BH91" s="10"/>
      <c r="BI91" s="7"/>
      <c r="BJ91" s="7">
        <f t="shared" si="103"/>
        <v>0</v>
      </c>
      <c r="BK91" s="11"/>
      <c r="BL91" s="10"/>
      <c r="BM91" s="11"/>
      <c r="BN91" s="10"/>
      <c r="BO91" s="11"/>
      <c r="BP91" s="10"/>
      <c r="BQ91" s="7"/>
      <c r="BR91" s="11"/>
      <c r="BS91" s="10"/>
      <c r="BT91" s="11"/>
      <c r="BU91" s="10"/>
      <c r="BV91" s="11"/>
      <c r="BW91" s="10"/>
      <c r="BX91" s="7"/>
      <c r="BY91" s="7">
        <f t="shared" si="104"/>
        <v>0</v>
      </c>
      <c r="BZ91" s="11"/>
      <c r="CA91" s="10"/>
      <c r="CB91" s="11"/>
      <c r="CC91" s="10"/>
      <c r="CD91" s="11"/>
      <c r="CE91" s="10"/>
      <c r="CF91" s="7"/>
      <c r="CG91" s="11"/>
      <c r="CH91" s="10"/>
      <c r="CI91" s="11"/>
      <c r="CJ91" s="10"/>
      <c r="CK91" s="11"/>
      <c r="CL91" s="10"/>
      <c r="CM91" s="7"/>
      <c r="CN91" s="7">
        <f t="shared" si="105"/>
        <v>0</v>
      </c>
      <c r="CO91" s="11">
        <v>8</v>
      </c>
      <c r="CP91" s="10" t="s">
        <v>59</v>
      </c>
      <c r="CQ91" s="11"/>
      <c r="CR91" s="10"/>
      <c r="CS91" s="11"/>
      <c r="CT91" s="10"/>
      <c r="CU91" s="7">
        <v>1</v>
      </c>
      <c r="CV91" s="11">
        <v>7</v>
      </c>
      <c r="CW91" s="10" t="s">
        <v>59</v>
      </c>
      <c r="CX91" s="11"/>
      <c r="CY91" s="10"/>
      <c r="CZ91" s="11"/>
      <c r="DA91" s="10"/>
      <c r="DB91" s="7">
        <v>1</v>
      </c>
      <c r="DC91" s="7">
        <f t="shared" si="106"/>
        <v>2</v>
      </c>
      <c r="DD91" s="11"/>
      <c r="DE91" s="10"/>
      <c r="DF91" s="11"/>
      <c r="DG91" s="10"/>
      <c r="DH91" s="11"/>
      <c r="DI91" s="10"/>
      <c r="DJ91" s="7"/>
      <c r="DK91" s="11"/>
      <c r="DL91" s="10"/>
      <c r="DM91" s="11"/>
      <c r="DN91" s="10"/>
      <c r="DO91" s="11"/>
      <c r="DP91" s="10"/>
      <c r="DQ91" s="7"/>
      <c r="DR91" s="7">
        <f t="shared" si="107"/>
        <v>0</v>
      </c>
      <c r="DS91" s="11"/>
      <c r="DT91" s="10"/>
      <c r="DU91" s="11"/>
      <c r="DV91" s="10"/>
      <c r="DW91" s="11"/>
      <c r="DX91" s="10"/>
      <c r="DY91" s="7"/>
      <c r="DZ91" s="11"/>
      <c r="EA91" s="10"/>
      <c r="EB91" s="11"/>
      <c r="EC91" s="10"/>
      <c r="ED91" s="11"/>
      <c r="EE91" s="10"/>
      <c r="EF91" s="7"/>
      <c r="EG91" s="7">
        <f t="shared" si="108"/>
        <v>0</v>
      </c>
    </row>
    <row r="92" spans="1:137" x14ac:dyDescent="0.25">
      <c r="A92" s="15">
        <v>15</v>
      </c>
      <c r="B92" s="15">
        <v>1</v>
      </c>
      <c r="C92" s="15"/>
      <c r="D92" s="6" t="s">
        <v>183</v>
      </c>
      <c r="E92" s="3" t="s">
        <v>184</v>
      </c>
      <c r="F92" s="6">
        <f t="shared" si="90"/>
        <v>0</v>
      </c>
      <c r="G92" s="6">
        <f t="shared" si="91"/>
        <v>2</v>
      </c>
      <c r="H92" s="6">
        <f t="shared" si="92"/>
        <v>15</v>
      </c>
      <c r="I92" s="6">
        <f t="shared" si="93"/>
        <v>8</v>
      </c>
      <c r="J92" s="6">
        <f t="shared" si="94"/>
        <v>7</v>
      </c>
      <c r="K92" s="6">
        <f t="shared" si="95"/>
        <v>0</v>
      </c>
      <c r="L92" s="6">
        <f t="shared" si="96"/>
        <v>0</v>
      </c>
      <c r="M92" s="6">
        <f t="shared" si="97"/>
        <v>0</v>
      </c>
      <c r="N92" s="6">
        <f t="shared" si="98"/>
        <v>0</v>
      </c>
      <c r="O92" s="7">
        <f t="shared" si="99"/>
        <v>2</v>
      </c>
      <c r="P92" s="7">
        <f t="shared" si="100"/>
        <v>0</v>
      </c>
      <c r="Q92" s="7">
        <v>0.83</v>
      </c>
      <c r="R92" s="11"/>
      <c r="S92" s="10"/>
      <c r="T92" s="11"/>
      <c r="U92" s="10"/>
      <c r="V92" s="11"/>
      <c r="W92" s="10"/>
      <c r="X92" s="7"/>
      <c r="Y92" s="11"/>
      <c r="Z92" s="10"/>
      <c r="AA92" s="11"/>
      <c r="AB92" s="10"/>
      <c r="AC92" s="11"/>
      <c r="AD92" s="10"/>
      <c r="AE92" s="7"/>
      <c r="AF92" s="7">
        <f t="shared" si="101"/>
        <v>0</v>
      </c>
      <c r="AG92" s="11"/>
      <c r="AH92" s="10"/>
      <c r="AI92" s="11"/>
      <c r="AJ92" s="10"/>
      <c r="AK92" s="11"/>
      <c r="AL92" s="10"/>
      <c r="AM92" s="7"/>
      <c r="AN92" s="11"/>
      <c r="AO92" s="10"/>
      <c r="AP92" s="11"/>
      <c r="AQ92" s="10"/>
      <c r="AR92" s="11"/>
      <c r="AS92" s="10"/>
      <c r="AT92" s="7"/>
      <c r="AU92" s="7">
        <f t="shared" si="102"/>
        <v>0</v>
      </c>
      <c r="AV92" s="11"/>
      <c r="AW92" s="10"/>
      <c r="AX92" s="11"/>
      <c r="AY92" s="10"/>
      <c r="AZ92" s="11"/>
      <c r="BA92" s="10"/>
      <c r="BB92" s="7"/>
      <c r="BC92" s="11"/>
      <c r="BD92" s="10"/>
      <c r="BE92" s="11"/>
      <c r="BF92" s="10"/>
      <c r="BG92" s="11"/>
      <c r="BH92" s="10"/>
      <c r="BI92" s="7"/>
      <c r="BJ92" s="7">
        <f t="shared" si="103"/>
        <v>0</v>
      </c>
      <c r="BK92" s="11"/>
      <c r="BL92" s="10"/>
      <c r="BM92" s="11"/>
      <c r="BN92" s="10"/>
      <c r="BO92" s="11"/>
      <c r="BP92" s="10"/>
      <c r="BQ92" s="7"/>
      <c r="BR92" s="11"/>
      <c r="BS92" s="10"/>
      <c r="BT92" s="11"/>
      <c r="BU92" s="10"/>
      <c r="BV92" s="11"/>
      <c r="BW92" s="10"/>
      <c r="BX92" s="7"/>
      <c r="BY92" s="7">
        <f t="shared" si="104"/>
        <v>0</v>
      </c>
      <c r="BZ92" s="11"/>
      <c r="CA92" s="10"/>
      <c r="CB92" s="11"/>
      <c r="CC92" s="10"/>
      <c r="CD92" s="11"/>
      <c r="CE92" s="10"/>
      <c r="CF92" s="7"/>
      <c r="CG92" s="11"/>
      <c r="CH92" s="10"/>
      <c r="CI92" s="11"/>
      <c r="CJ92" s="10"/>
      <c r="CK92" s="11"/>
      <c r="CL92" s="10"/>
      <c r="CM92" s="7"/>
      <c r="CN92" s="7">
        <f t="shared" si="105"/>
        <v>0</v>
      </c>
      <c r="CO92" s="11">
        <v>8</v>
      </c>
      <c r="CP92" s="10" t="s">
        <v>59</v>
      </c>
      <c r="CQ92" s="11">
        <v>7</v>
      </c>
      <c r="CR92" s="10" t="s">
        <v>59</v>
      </c>
      <c r="CS92" s="11"/>
      <c r="CT92" s="10"/>
      <c r="CU92" s="7">
        <v>2</v>
      </c>
      <c r="CV92" s="11"/>
      <c r="CW92" s="10"/>
      <c r="CX92" s="11"/>
      <c r="CY92" s="10"/>
      <c r="CZ92" s="11"/>
      <c r="DA92" s="10"/>
      <c r="DB92" s="7"/>
      <c r="DC92" s="7">
        <f t="shared" si="106"/>
        <v>2</v>
      </c>
      <c r="DD92" s="11"/>
      <c r="DE92" s="10"/>
      <c r="DF92" s="11"/>
      <c r="DG92" s="10"/>
      <c r="DH92" s="11"/>
      <c r="DI92" s="10"/>
      <c r="DJ92" s="7"/>
      <c r="DK92" s="11"/>
      <c r="DL92" s="10"/>
      <c r="DM92" s="11"/>
      <c r="DN92" s="10"/>
      <c r="DO92" s="11"/>
      <c r="DP92" s="10"/>
      <c r="DQ92" s="7"/>
      <c r="DR92" s="7">
        <f t="shared" si="107"/>
        <v>0</v>
      </c>
      <c r="DS92" s="11"/>
      <c r="DT92" s="10"/>
      <c r="DU92" s="11"/>
      <c r="DV92" s="10"/>
      <c r="DW92" s="11"/>
      <c r="DX92" s="10"/>
      <c r="DY92" s="7"/>
      <c r="DZ92" s="11"/>
      <c r="EA92" s="10"/>
      <c r="EB92" s="11"/>
      <c r="EC92" s="10"/>
      <c r="ED92" s="11"/>
      <c r="EE92" s="10"/>
      <c r="EF92" s="7"/>
      <c r="EG92" s="7">
        <f t="shared" si="108"/>
        <v>0</v>
      </c>
    </row>
    <row r="93" spans="1:137" x14ac:dyDescent="0.25">
      <c r="A93" s="15">
        <v>4</v>
      </c>
      <c r="B93" s="15">
        <v>2</v>
      </c>
      <c r="C93" s="15"/>
      <c r="D93" s="6" t="s">
        <v>185</v>
      </c>
      <c r="E93" s="3" t="s">
        <v>186</v>
      </c>
      <c r="F93" s="6">
        <f t="shared" si="90"/>
        <v>0</v>
      </c>
      <c r="G93" s="6">
        <f t="shared" si="91"/>
        <v>2</v>
      </c>
      <c r="H93" s="6">
        <f t="shared" si="92"/>
        <v>15</v>
      </c>
      <c r="I93" s="6">
        <f t="shared" si="93"/>
        <v>8</v>
      </c>
      <c r="J93" s="6">
        <f t="shared" si="94"/>
        <v>7</v>
      </c>
      <c r="K93" s="6">
        <f t="shared" si="95"/>
        <v>0</v>
      </c>
      <c r="L93" s="6">
        <f t="shared" si="96"/>
        <v>0</v>
      </c>
      <c r="M93" s="6">
        <f t="shared" si="97"/>
        <v>0</v>
      </c>
      <c r="N93" s="6">
        <f t="shared" si="98"/>
        <v>0</v>
      </c>
      <c r="O93" s="7">
        <f t="shared" si="99"/>
        <v>2</v>
      </c>
      <c r="P93" s="7">
        <f t="shared" si="100"/>
        <v>0</v>
      </c>
      <c r="Q93" s="7">
        <v>0.83</v>
      </c>
      <c r="R93" s="11"/>
      <c r="S93" s="10"/>
      <c r="T93" s="11"/>
      <c r="U93" s="10"/>
      <c r="V93" s="11"/>
      <c r="W93" s="10"/>
      <c r="X93" s="7"/>
      <c r="Y93" s="11"/>
      <c r="Z93" s="10"/>
      <c r="AA93" s="11"/>
      <c r="AB93" s="10"/>
      <c r="AC93" s="11"/>
      <c r="AD93" s="10"/>
      <c r="AE93" s="7"/>
      <c r="AF93" s="7">
        <f t="shared" si="101"/>
        <v>0</v>
      </c>
      <c r="AG93" s="11">
        <v>8</v>
      </c>
      <c r="AH93" s="10" t="s">
        <v>59</v>
      </c>
      <c r="AI93" s="11">
        <v>7</v>
      </c>
      <c r="AJ93" s="10" t="s">
        <v>59</v>
      </c>
      <c r="AK93" s="11"/>
      <c r="AL93" s="10"/>
      <c r="AM93" s="7">
        <v>2</v>
      </c>
      <c r="AN93" s="11"/>
      <c r="AO93" s="10"/>
      <c r="AP93" s="11"/>
      <c r="AQ93" s="10"/>
      <c r="AR93" s="11"/>
      <c r="AS93" s="10"/>
      <c r="AT93" s="7"/>
      <c r="AU93" s="7">
        <f t="shared" si="102"/>
        <v>2</v>
      </c>
      <c r="AV93" s="11"/>
      <c r="AW93" s="10"/>
      <c r="AX93" s="11"/>
      <c r="AY93" s="10"/>
      <c r="AZ93" s="11"/>
      <c r="BA93" s="10"/>
      <c r="BB93" s="7"/>
      <c r="BC93" s="11"/>
      <c r="BD93" s="10"/>
      <c r="BE93" s="11"/>
      <c r="BF93" s="10"/>
      <c r="BG93" s="11"/>
      <c r="BH93" s="10"/>
      <c r="BI93" s="7"/>
      <c r="BJ93" s="7">
        <f t="shared" si="103"/>
        <v>0</v>
      </c>
      <c r="BK93" s="11"/>
      <c r="BL93" s="10"/>
      <c r="BM93" s="11"/>
      <c r="BN93" s="10"/>
      <c r="BO93" s="11"/>
      <c r="BP93" s="10"/>
      <c r="BQ93" s="7"/>
      <c r="BR93" s="11"/>
      <c r="BS93" s="10"/>
      <c r="BT93" s="11"/>
      <c r="BU93" s="10"/>
      <c r="BV93" s="11"/>
      <c r="BW93" s="10"/>
      <c r="BX93" s="7"/>
      <c r="BY93" s="7">
        <f t="shared" si="104"/>
        <v>0</v>
      </c>
      <c r="BZ93" s="11"/>
      <c r="CA93" s="10"/>
      <c r="CB93" s="11"/>
      <c r="CC93" s="10"/>
      <c r="CD93" s="11"/>
      <c r="CE93" s="10"/>
      <c r="CF93" s="7"/>
      <c r="CG93" s="11"/>
      <c r="CH93" s="10"/>
      <c r="CI93" s="11"/>
      <c r="CJ93" s="10"/>
      <c r="CK93" s="11"/>
      <c r="CL93" s="10"/>
      <c r="CM93" s="7"/>
      <c r="CN93" s="7">
        <f t="shared" si="105"/>
        <v>0</v>
      </c>
      <c r="CO93" s="11"/>
      <c r="CP93" s="10"/>
      <c r="CQ93" s="11"/>
      <c r="CR93" s="10"/>
      <c r="CS93" s="11"/>
      <c r="CT93" s="10"/>
      <c r="CU93" s="7"/>
      <c r="CV93" s="11"/>
      <c r="CW93" s="10"/>
      <c r="CX93" s="11"/>
      <c r="CY93" s="10"/>
      <c r="CZ93" s="11"/>
      <c r="DA93" s="10"/>
      <c r="DB93" s="7"/>
      <c r="DC93" s="7">
        <f t="shared" si="106"/>
        <v>0</v>
      </c>
      <c r="DD93" s="11"/>
      <c r="DE93" s="10"/>
      <c r="DF93" s="11"/>
      <c r="DG93" s="10"/>
      <c r="DH93" s="11"/>
      <c r="DI93" s="10"/>
      <c r="DJ93" s="7"/>
      <c r="DK93" s="11"/>
      <c r="DL93" s="10"/>
      <c r="DM93" s="11"/>
      <c r="DN93" s="10"/>
      <c r="DO93" s="11"/>
      <c r="DP93" s="10"/>
      <c r="DQ93" s="7"/>
      <c r="DR93" s="7">
        <f t="shared" si="107"/>
        <v>0</v>
      </c>
      <c r="DS93" s="11"/>
      <c r="DT93" s="10"/>
      <c r="DU93" s="11"/>
      <c r="DV93" s="10"/>
      <c r="DW93" s="11"/>
      <c r="DX93" s="10"/>
      <c r="DY93" s="7"/>
      <c r="DZ93" s="11"/>
      <c r="EA93" s="10"/>
      <c r="EB93" s="11"/>
      <c r="EC93" s="10"/>
      <c r="ED93" s="11"/>
      <c r="EE93" s="10"/>
      <c r="EF93" s="7"/>
      <c r="EG93" s="7">
        <f t="shared" si="108"/>
        <v>0</v>
      </c>
    </row>
    <row r="94" spans="1:137" x14ac:dyDescent="0.25">
      <c r="A94" s="15">
        <v>4</v>
      </c>
      <c r="B94" s="15">
        <v>2</v>
      </c>
      <c r="C94" s="15"/>
      <c r="D94" s="6" t="s">
        <v>187</v>
      </c>
      <c r="E94" s="3" t="s">
        <v>188</v>
      </c>
      <c r="F94" s="6">
        <f t="shared" si="90"/>
        <v>0</v>
      </c>
      <c r="G94" s="6">
        <f t="shared" si="91"/>
        <v>2</v>
      </c>
      <c r="H94" s="6">
        <f t="shared" si="92"/>
        <v>15</v>
      </c>
      <c r="I94" s="6">
        <f t="shared" si="93"/>
        <v>8</v>
      </c>
      <c r="J94" s="6">
        <f t="shared" si="94"/>
        <v>7</v>
      </c>
      <c r="K94" s="6">
        <f t="shared" si="95"/>
        <v>0</v>
      </c>
      <c r="L94" s="6">
        <f t="shared" si="96"/>
        <v>0</v>
      </c>
      <c r="M94" s="6">
        <f t="shared" si="97"/>
        <v>0</v>
      </c>
      <c r="N94" s="6">
        <f t="shared" si="98"/>
        <v>0</v>
      </c>
      <c r="O94" s="7">
        <f t="shared" si="99"/>
        <v>2</v>
      </c>
      <c r="P94" s="7">
        <f t="shared" si="100"/>
        <v>0</v>
      </c>
      <c r="Q94" s="7">
        <v>0.7</v>
      </c>
      <c r="R94" s="11"/>
      <c r="S94" s="10"/>
      <c r="T94" s="11"/>
      <c r="U94" s="10"/>
      <c r="V94" s="11"/>
      <c r="W94" s="10"/>
      <c r="X94" s="7"/>
      <c r="Y94" s="11"/>
      <c r="Z94" s="10"/>
      <c r="AA94" s="11"/>
      <c r="AB94" s="10"/>
      <c r="AC94" s="11"/>
      <c r="AD94" s="10"/>
      <c r="AE94" s="7"/>
      <c r="AF94" s="7">
        <f t="shared" si="101"/>
        <v>0</v>
      </c>
      <c r="AG94" s="11">
        <v>8</v>
      </c>
      <c r="AH94" s="10" t="s">
        <v>59</v>
      </c>
      <c r="AI94" s="11">
        <v>7</v>
      </c>
      <c r="AJ94" s="10" t="s">
        <v>59</v>
      </c>
      <c r="AK94" s="11"/>
      <c r="AL94" s="10"/>
      <c r="AM94" s="7">
        <v>2</v>
      </c>
      <c r="AN94" s="11"/>
      <c r="AO94" s="10"/>
      <c r="AP94" s="11"/>
      <c r="AQ94" s="10"/>
      <c r="AR94" s="11"/>
      <c r="AS94" s="10"/>
      <c r="AT94" s="7"/>
      <c r="AU94" s="7">
        <f t="shared" si="102"/>
        <v>2</v>
      </c>
      <c r="AV94" s="11"/>
      <c r="AW94" s="10"/>
      <c r="AX94" s="11"/>
      <c r="AY94" s="10"/>
      <c r="AZ94" s="11"/>
      <c r="BA94" s="10"/>
      <c r="BB94" s="7"/>
      <c r="BC94" s="11"/>
      <c r="BD94" s="10"/>
      <c r="BE94" s="11"/>
      <c r="BF94" s="10"/>
      <c r="BG94" s="11"/>
      <c r="BH94" s="10"/>
      <c r="BI94" s="7"/>
      <c r="BJ94" s="7">
        <f t="shared" si="103"/>
        <v>0</v>
      </c>
      <c r="BK94" s="11"/>
      <c r="BL94" s="10"/>
      <c r="BM94" s="11"/>
      <c r="BN94" s="10"/>
      <c r="BO94" s="11"/>
      <c r="BP94" s="10"/>
      <c r="BQ94" s="7"/>
      <c r="BR94" s="11"/>
      <c r="BS94" s="10"/>
      <c r="BT94" s="11"/>
      <c r="BU94" s="10"/>
      <c r="BV94" s="11"/>
      <c r="BW94" s="10"/>
      <c r="BX94" s="7"/>
      <c r="BY94" s="7">
        <f t="shared" si="104"/>
        <v>0</v>
      </c>
      <c r="BZ94" s="11"/>
      <c r="CA94" s="10"/>
      <c r="CB94" s="11"/>
      <c r="CC94" s="10"/>
      <c r="CD94" s="11"/>
      <c r="CE94" s="10"/>
      <c r="CF94" s="7"/>
      <c r="CG94" s="11"/>
      <c r="CH94" s="10"/>
      <c r="CI94" s="11"/>
      <c r="CJ94" s="10"/>
      <c r="CK94" s="11"/>
      <c r="CL94" s="10"/>
      <c r="CM94" s="7"/>
      <c r="CN94" s="7">
        <f t="shared" si="105"/>
        <v>0</v>
      </c>
      <c r="CO94" s="11"/>
      <c r="CP94" s="10"/>
      <c r="CQ94" s="11"/>
      <c r="CR94" s="10"/>
      <c r="CS94" s="11"/>
      <c r="CT94" s="10"/>
      <c r="CU94" s="7"/>
      <c r="CV94" s="11"/>
      <c r="CW94" s="10"/>
      <c r="CX94" s="11"/>
      <c r="CY94" s="10"/>
      <c r="CZ94" s="11"/>
      <c r="DA94" s="10"/>
      <c r="DB94" s="7"/>
      <c r="DC94" s="7">
        <f t="shared" si="106"/>
        <v>0</v>
      </c>
      <c r="DD94" s="11"/>
      <c r="DE94" s="10"/>
      <c r="DF94" s="11"/>
      <c r="DG94" s="10"/>
      <c r="DH94" s="11"/>
      <c r="DI94" s="10"/>
      <c r="DJ94" s="7"/>
      <c r="DK94" s="11"/>
      <c r="DL94" s="10"/>
      <c r="DM94" s="11"/>
      <c r="DN94" s="10"/>
      <c r="DO94" s="11"/>
      <c r="DP94" s="10"/>
      <c r="DQ94" s="7"/>
      <c r="DR94" s="7">
        <f t="shared" si="107"/>
        <v>0</v>
      </c>
      <c r="DS94" s="11"/>
      <c r="DT94" s="10"/>
      <c r="DU94" s="11"/>
      <c r="DV94" s="10"/>
      <c r="DW94" s="11"/>
      <c r="DX94" s="10"/>
      <c r="DY94" s="7"/>
      <c r="DZ94" s="11"/>
      <c r="EA94" s="10"/>
      <c r="EB94" s="11"/>
      <c r="EC94" s="10"/>
      <c r="ED94" s="11"/>
      <c r="EE94" s="10"/>
      <c r="EF94" s="7"/>
      <c r="EG94" s="7">
        <f t="shared" si="108"/>
        <v>0</v>
      </c>
    </row>
    <row r="95" spans="1:137" x14ac:dyDescent="0.25">
      <c r="A95" s="15">
        <v>4</v>
      </c>
      <c r="B95" s="15">
        <v>2</v>
      </c>
      <c r="C95" s="15"/>
      <c r="D95" s="6" t="s">
        <v>189</v>
      </c>
      <c r="E95" s="3" t="s">
        <v>190</v>
      </c>
      <c r="F95" s="6">
        <f t="shared" si="90"/>
        <v>0</v>
      </c>
      <c r="G95" s="6">
        <f t="shared" si="91"/>
        <v>2</v>
      </c>
      <c r="H95" s="6">
        <f t="shared" si="92"/>
        <v>15</v>
      </c>
      <c r="I95" s="6">
        <f t="shared" si="93"/>
        <v>8</v>
      </c>
      <c r="J95" s="6">
        <f t="shared" si="94"/>
        <v>7</v>
      </c>
      <c r="K95" s="6">
        <f t="shared" si="95"/>
        <v>0</v>
      </c>
      <c r="L95" s="6">
        <f t="shared" si="96"/>
        <v>0</v>
      </c>
      <c r="M95" s="6">
        <f t="shared" si="97"/>
        <v>0</v>
      </c>
      <c r="N95" s="6">
        <f t="shared" si="98"/>
        <v>0</v>
      </c>
      <c r="O95" s="7">
        <f t="shared" si="99"/>
        <v>2</v>
      </c>
      <c r="P95" s="7">
        <f t="shared" si="100"/>
        <v>0</v>
      </c>
      <c r="Q95" s="7">
        <v>0.83</v>
      </c>
      <c r="R95" s="11"/>
      <c r="S95" s="10"/>
      <c r="T95" s="11"/>
      <c r="U95" s="10"/>
      <c r="V95" s="11"/>
      <c r="W95" s="10"/>
      <c r="X95" s="7"/>
      <c r="Y95" s="11"/>
      <c r="Z95" s="10"/>
      <c r="AA95" s="11"/>
      <c r="AB95" s="10"/>
      <c r="AC95" s="11"/>
      <c r="AD95" s="10"/>
      <c r="AE95" s="7"/>
      <c r="AF95" s="7">
        <f t="shared" si="101"/>
        <v>0</v>
      </c>
      <c r="AG95" s="11">
        <v>8</v>
      </c>
      <c r="AH95" s="10" t="s">
        <v>59</v>
      </c>
      <c r="AI95" s="11">
        <v>7</v>
      </c>
      <c r="AJ95" s="10" t="s">
        <v>59</v>
      </c>
      <c r="AK95" s="11"/>
      <c r="AL95" s="10"/>
      <c r="AM95" s="7">
        <v>2</v>
      </c>
      <c r="AN95" s="11"/>
      <c r="AO95" s="10"/>
      <c r="AP95" s="11"/>
      <c r="AQ95" s="10"/>
      <c r="AR95" s="11"/>
      <c r="AS95" s="10"/>
      <c r="AT95" s="7"/>
      <c r="AU95" s="7">
        <f t="shared" si="102"/>
        <v>2</v>
      </c>
      <c r="AV95" s="11"/>
      <c r="AW95" s="10"/>
      <c r="AX95" s="11"/>
      <c r="AY95" s="10"/>
      <c r="AZ95" s="11"/>
      <c r="BA95" s="10"/>
      <c r="BB95" s="7"/>
      <c r="BC95" s="11"/>
      <c r="BD95" s="10"/>
      <c r="BE95" s="11"/>
      <c r="BF95" s="10"/>
      <c r="BG95" s="11"/>
      <c r="BH95" s="10"/>
      <c r="BI95" s="7"/>
      <c r="BJ95" s="7">
        <f t="shared" si="103"/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7"/>
      <c r="BY95" s="7">
        <f t="shared" si="104"/>
        <v>0</v>
      </c>
      <c r="BZ95" s="11"/>
      <c r="CA95" s="10"/>
      <c r="CB95" s="11"/>
      <c r="CC95" s="10"/>
      <c r="CD95" s="11"/>
      <c r="CE95" s="10"/>
      <c r="CF95" s="7"/>
      <c r="CG95" s="11"/>
      <c r="CH95" s="10"/>
      <c r="CI95" s="11"/>
      <c r="CJ95" s="10"/>
      <c r="CK95" s="11"/>
      <c r="CL95" s="10"/>
      <c r="CM95" s="7"/>
      <c r="CN95" s="7">
        <f t="shared" si="105"/>
        <v>0</v>
      </c>
      <c r="CO95" s="11"/>
      <c r="CP95" s="10"/>
      <c r="CQ95" s="11"/>
      <c r="CR95" s="10"/>
      <c r="CS95" s="11"/>
      <c r="CT95" s="10"/>
      <c r="CU95" s="7"/>
      <c r="CV95" s="11"/>
      <c r="CW95" s="10"/>
      <c r="CX95" s="11"/>
      <c r="CY95" s="10"/>
      <c r="CZ95" s="11"/>
      <c r="DA95" s="10"/>
      <c r="DB95" s="7"/>
      <c r="DC95" s="7">
        <f t="shared" si="106"/>
        <v>0</v>
      </c>
      <c r="DD95" s="11"/>
      <c r="DE95" s="10"/>
      <c r="DF95" s="11"/>
      <c r="DG95" s="10"/>
      <c r="DH95" s="11"/>
      <c r="DI95" s="10"/>
      <c r="DJ95" s="7"/>
      <c r="DK95" s="11"/>
      <c r="DL95" s="10"/>
      <c r="DM95" s="11"/>
      <c r="DN95" s="10"/>
      <c r="DO95" s="11"/>
      <c r="DP95" s="10"/>
      <c r="DQ95" s="7"/>
      <c r="DR95" s="7">
        <f t="shared" si="107"/>
        <v>0</v>
      </c>
      <c r="DS95" s="11"/>
      <c r="DT95" s="10"/>
      <c r="DU95" s="11"/>
      <c r="DV95" s="10"/>
      <c r="DW95" s="11"/>
      <c r="DX95" s="10"/>
      <c r="DY95" s="7"/>
      <c r="DZ95" s="11"/>
      <c r="EA95" s="10"/>
      <c r="EB95" s="11"/>
      <c r="EC95" s="10"/>
      <c r="ED95" s="11"/>
      <c r="EE95" s="10"/>
      <c r="EF95" s="7"/>
      <c r="EG95" s="7">
        <f t="shared" si="108"/>
        <v>0</v>
      </c>
    </row>
    <row r="96" spans="1:137" x14ac:dyDescent="0.25">
      <c r="A96" s="15">
        <v>4</v>
      </c>
      <c r="B96" s="15">
        <v>2</v>
      </c>
      <c r="C96" s="15"/>
      <c r="D96" s="6" t="s">
        <v>191</v>
      </c>
      <c r="E96" s="3" t="s">
        <v>192</v>
      </c>
      <c r="F96" s="6">
        <f t="shared" si="90"/>
        <v>0</v>
      </c>
      <c r="G96" s="6">
        <f t="shared" si="91"/>
        <v>2</v>
      </c>
      <c r="H96" s="6">
        <f t="shared" si="92"/>
        <v>15</v>
      </c>
      <c r="I96" s="6">
        <f t="shared" si="93"/>
        <v>8</v>
      </c>
      <c r="J96" s="6">
        <f t="shared" si="94"/>
        <v>7</v>
      </c>
      <c r="K96" s="6">
        <f t="shared" si="95"/>
        <v>0</v>
      </c>
      <c r="L96" s="6">
        <f t="shared" si="96"/>
        <v>0</v>
      </c>
      <c r="M96" s="6">
        <f t="shared" si="97"/>
        <v>0</v>
      </c>
      <c r="N96" s="6">
        <f t="shared" si="98"/>
        <v>0</v>
      </c>
      <c r="O96" s="7">
        <f t="shared" si="99"/>
        <v>2</v>
      </c>
      <c r="P96" s="7">
        <f t="shared" si="100"/>
        <v>0</v>
      </c>
      <c r="Q96" s="7">
        <v>0.83</v>
      </c>
      <c r="R96" s="11"/>
      <c r="S96" s="10"/>
      <c r="T96" s="11"/>
      <c r="U96" s="10"/>
      <c r="V96" s="11"/>
      <c r="W96" s="10"/>
      <c r="X96" s="7"/>
      <c r="Y96" s="11"/>
      <c r="Z96" s="10"/>
      <c r="AA96" s="11"/>
      <c r="AB96" s="10"/>
      <c r="AC96" s="11"/>
      <c r="AD96" s="10"/>
      <c r="AE96" s="7"/>
      <c r="AF96" s="7">
        <f t="shared" si="101"/>
        <v>0</v>
      </c>
      <c r="AG96" s="11">
        <v>8</v>
      </c>
      <c r="AH96" s="10" t="s">
        <v>59</v>
      </c>
      <c r="AI96" s="11">
        <v>7</v>
      </c>
      <c r="AJ96" s="10" t="s">
        <v>59</v>
      </c>
      <c r="AK96" s="11"/>
      <c r="AL96" s="10"/>
      <c r="AM96" s="7">
        <v>2</v>
      </c>
      <c r="AN96" s="11"/>
      <c r="AO96" s="10"/>
      <c r="AP96" s="11"/>
      <c r="AQ96" s="10"/>
      <c r="AR96" s="11"/>
      <c r="AS96" s="10"/>
      <c r="AT96" s="7"/>
      <c r="AU96" s="7">
        <f t="shared" si="102"/>
        <v>2</v>
      </c>
      <c r="AV96" s="11"/>
      <c r="AW96" s="10"/>
      <c r="AX96" s="11"/>
      <c r="AY96" s="10"/>
      <c r="AZ96" s="11"/>
      <c r="BA96" s="10"/>
      <c r="BB96" s="7"/>
      <c r="BC96" s="11"/>
      <c r="BD96" s="10"/>
      <c r="BE96" s="11"/>
      <c r="BF96" s="10"/>
      <c r="BG96" s="11"/>
      <c r="BH96" s="10"/>
      <c r="BI96" s="7"/>
      <c r="BJ96" s="7">
        <f t="shared" si="103"/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7"/>
      <c r="BY96" s="7">
        <f t="shared" si="104"/>
        <v>0</v>
      </c>
      <c r="BZ96" s="11"/>
      <c r="CA96" s="10"/>
      <c r="CB96" s="11"/>
      <c r="CC96" s="10"/>
      <c r="CD96" s="11"/>
      <c r="CE96" s="10"/>
      <c r="CF96" s="7"/>
      <c r="CG96" s="11"/>
      <c r="CH96" s="10"/>
      <c r="CI96" s="11"/>
      <c r="CJ96" s="10"/>
      <c r="CK96" s="11"/>
      <c r="CL96" s="10"/>
      <c r="CM96" s="7"/>
      <c r="CN96" s="7">
        <f t="shared" si="105"/>
        <v>0</v>
      </c>
      <c r="CO96" s="11"/>
      <c r="CP96" s="10"/>
      <c r="CQ96" s="11"/>
      <c r="CR96" s="10"/>
      <c r="CS96" s="11"/>
      <c r="CT96" s="10"/>
      <c r="CU96" s="7"/>
      <c r="CV96" s="11"/>
      <c r="CW96" s="10"/>
      <c r="CX96" s="11"/>
      <c r="CY96" s="10"/>
      <c r="CZ96" s="11"/>
      <c r="DA96" s="10"/>
      <c r="DB96" s="7"/>
      <c r="DC96" s="7">
        <f t="shared" si="106"/>
        <v>0</v>
      </c>
      <c r="DD96" s="11"/>
      <c r="DE96" s="10"/>
      <c r="DF96" s="11"/>
      <c r="DG96" s="10"/>
      <c r="DH96" s="11"/>
      <c r="DI96" s="10"/>
      <c r="DJ96" s="7"/>
      <c r="DK96" s="11"/>
      <c r="DL96" s="10"/>
      <c r="DM96" s="11"/>
      <c r="DN96" s="10"/>
      <c r="DO96" s="11"/>
      <c r="DP96" s="10"/>
      <c r="DQ96" s="7"/>
      <c r="DR96" s="7">
        <f t="shared" si="107"/>
        <v>0</v>
      </c>
      <c r="DS96" s="11"/>
      <c r="DT96" s="10"/>
      <c r="DU96" s="11"/>
      <c r="DV96" s="10"/>
      <c r="DW96" s="11"/>
      <c r="DX96" s="10"/>
      <c r="DY96" s="7"/>
      <c r="DZ96" s="11"/>
      <c r="EA96" s="10"/>
      <c r="EB96" s="11"/>
      <c r="EC96" s="10"/>
      <c r="ED96" s="11"/>
      <c r="EE96" s="10"/>
      <c r="EF96" s="7"/>
      <c r="EG96" s="7">
        <f t="shared" si="108"/>
        <v>0</v>
      </c>
    </row>
    <row r="97" spans="1:137" x14ac:dyDescent="0.25">
      <c r="A97" s="15">
        <v>4</v>
      </c>
      <c r="B97" s="15">
        <v>2</v>
      </c>
      <c r="C97" s="15"/>
      <c r="D97" s="6" t="s">
        <v>193</v>
      </c>
      <c r="E97" s="3" t="s">
        <v>194</v>
      </c>
      <c r="F97" s="6">
        <f t="shared" si="90"/>
        <v>0</v>
      </c>
      <c r="G97" s="6">
        <f t="shared" si="91"/>
        <v>2</v>
      </c>
      <c r="H97" s="6">
        <f t="shared" si="92"/>
        <v>15</v>
      </c>
      <c r="I97" s="6">
        <f t="shared" si="93"/>
        <v>8</v>
      </c>
      <c r="J97" s="6">
        <f t="shared" si="94"/>
        <v>7</v>
      </c>
      <c r="K97" s="6">
        <f t="shared" si="95"/>
        <v>0</v>
      </c>
      <c r="L97" s="6">
        <f t="shared" si="96"/>
        <v>0</v>
      </c>
      <c r="M97" s="6">
        <f t="shared" si="97"/>
        <v>0</v>
      </c>
      <c r="N97" s="6">
        <f t="shared" si="98"/>
        <v>0</v>
      </c>
      <c r="O97" s="7">
        <f t="shared" si="99"/>
        <v>2</v>
      </c>
      <c r="P97" s="7">
        <f t="shared" si="100"/>
        <v>0</v>
      </c>
      <c r="Q97" s="7">
        <v>0.9</v>
      </c>
      <c r="R97" s="11"/>
      <c r="S97" s="10"/>
      <c r="T97" s="11"/>
      <c r="U97" s="10"/>
      <c r="V97" s="11"/>
      <c r="W97" s="10"/>
      <c r="X97" s="7"/>
      <c r="Y97" s="11"/>
      <c r="Z97" s="10"/>
      <c r="AA97" s="11"/>
      <c r="AB97" s="10"/>
      <c r="AC97" s="11"/>
      <c r="AD97" s="10"/>
      <c r="AE97" s="7"/>
      <c r="AF97" s="7">
        <f t="shared" si="101"/>
        <v>0</v>
      </c>
      <c r="AG97" s="11">
        <v>8</v>
      </c>
      <c r="AH97" s="10" t="s">
        <v>59</v>
      </c>
      <c r="AI97" s="11">
        <v>7</v>
      </c>
      <c r="AJ97" s="10" t="s">
        <v>59</v>
      </c>
      <c r="AK97" s="11"/>
      <c r="AL97" s="10"/>
      <c r="AM97" s="7">
        <v>2</v>
      </c>
      <c r="AN97" s="11"/>
      <c r="AO97" s="10"/>
      <c r="AP97" s="11"/>
      <c r="AQ97" s="10"/>
      <c r="AR97" s="11"/>
      <c r="AS97" s="10"/>
      <c r="AT97" s="7"/>
      <c r="AU97" s="7">
        <f t="shared" si="102"/>
        <v>2</v>
      </c>
      <c r="AV97" s="11"/>
      <c r="AW97" s="10"/>
      <c r="AX97" s="11"/>
      <c r="AY97" s="10"/>
      <c r="AZ97" s="11"/>
      <c r="BA97" s="10"/>
      <c r="BB97" s="7"/>
      <c r="BC97" s="11"/>
      <c r="BD97" s="10"/>
      <c r="BE97" s="11"/>
      <c r="BF97" s="10"/>
      <c r="BG97" s="11"/>
      <c r="BH97" s="10"/>
      <c r="BI97" s="7"/>
      <c r="BJ97" s="7">
        <f t="shared" si="103"/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7"/>
      <c r="BY97" s="7">
        <f t="shared" si="104"/>
        <v>0</v>
      </c>
      <c r="BZ97" s="11"/>
      <c r="CA97" s="10"/>
      <c r="CB97" s="11"/>
      <c r="CC97" s="10"/>
      <c r="CD97" s="11"/>
      <c r="CE97" s="10"/>
      <c r="CF97" s="7"/>
      <c r="CG97" s="11"/>
      <c r="CH97" s="10"/>
      <c r="CI97" s="11"/>
      <c r="CJ97" s="10"/>
      <c r="CK97" s="11"/>
      <c r="CL97" s="10"/>
      <c r="CM97" s="7"/>
      <c r="CN97" s="7">
        <f t="shared" si="105"/>
        <v>0</v>
      </c>
      <c r="CO97" s="11"/>
      <c r="CP97" s="10"/>
      <c r="CQ97" s="11"/>
      <c r="CR97" s="10"/>
      <c r="CS97" s="11"/>
      <c r="CT97" s="10"/>
      <c r="CU97" s="7"/>
      <c r="CV97" s="11"/>
      <c r="CW97" s="10"/>
      <c r="CX97" s="11"/>
      <c r="CY97" s="10"/>
      <c r="CZ97" s="11"/>
      <c r="DA97" s="10"/>
      <c r="DB97" s="7"/>
      <c r="DC97" s="7">
        <f t="shared" si="106"/>
        <v>0</v>
      </c>
      <c r="DD97" s="11"/>
      <c r="DE97" s="10"/>
      <c r="DF97" s="11"/>
      <c r="DG97" s="10"/>
      <c r="DH97" s="11"/>
      <c r="DI97" s="10"/>
      <c r="DJ97" s="7"/>
      <c r="DK97" s="11"/>
      <c r="DL97" s="10"/>
      <c r="DM97" s="11"/>
      <c r="DN97" s="10"/>
      <c r="DO97" s="11"/>
      <c r="DP97" s="10"/>
      <c r="DQ97" s="7"/>
      <c r="DR97" s="7">
        <f t="shared" si="107"/>
        <v>0</v>
      </c>
      <c r="DS97" s="11"/>
      <c r="DT97" s="10"/>
      <c r="DU97" s="11"/>
      <c r="DV97" s="10"/>
      <c r="DW97" s="11"/>
      <c r="DX97" s="10"/>
      <c r="DY97" s="7"/>
      <c r="DZ97" s="11"/>
      <c r="EA97" s="10"/>
      <c r="EB97" s="11"/>
      <c r="EC97" s="10"/>
      <c r="ED97" s="11"/>
      <c r="EE97" s="10"/>
      <c r="EF97" s="7"/>
      <c r="EG97" s="7">
        <f t="shared" si="108"/>
        <v>0</v>
      </c>
    </row>
    <row r="98" spans="1:137" x14ac:dyDescent="0.25">
      <c r="A98" s="15">
        <v>2</v>
      </c>
      <c r="B98" s="15">
        <v>1</v>
      </c>
      <c r="C98" s="15"/>
      <c r="D98" s="6" t="s">
        <v>195</v>
      </c>
      <c r="E98" s="3" t="s">
        <v>196</v>
      </c>
      <c r="F98" s="6">
        <f t="shared" si="90"/>
        <v>0</v>
      </c>
      <c r="G98" s="6">
        <f t="shared" si="91"/>
        <v>2</v>
      </c>
      <c r="H98" s="6">
        <f t="shared" si="92"/>
        <v>15</v>
      </c>
      <c r="I98" s="6">
        <f t="shared" si="93"/>
        <v>8</v>
      </c>
      <c r="J98" s="6">
        <f t="shared" si="94"/>
        <v>7</v>
      </c>
      <c r="K98" s="6">
        <f t="shared" si="95"/>
        <v>0</v>
      </c>
      <c r="L98" s="6">
        <f t="shared" si="96"/>
        <v>0</v>
      </c>
      <c r="M98" s="6">
        <f t="shared" si="97"/>
        <v>0</v>
      </c>
      <c r="N98" s="6">
        <f t="shared" si="98"/>
        <v>0</v>
      </c>
      <c r="O98" s="7">
        <f t="shared" si="99"/>
        <v>3</v>
      </c>
      <c r="P98" s="7">
        <f t="shared" si="100"/>
        <v>0</v>
      </c>
      <c r="Q98" s="7">
        <v>0.8</v>
      </c>
      <c r="R98" s="11">
        <v>8</v>
      </c>
      <c r="S98" s="10" t="s">
        <v>59</v>
      </c>
      <c r="T98" s="11">
        <v>7</v>
      </c>
      <c r="U98" s="10" t="s">
        <v>59</v>
      </c>
      <c r="V98" s="11"/>
      <c r="W98" s="10"/>
      <c r="X98" s="7">
        <v>3</v>
      </c>
      <c r="Y98" s="11"/>
      <c r="Z98" s="10"/>
      <c r="AA98" s="11"/>
      <c r="AB98" s="10"/>
      <c r="AC98" s="11"/>
      <c r="AD98" s="10"/>
      <c r="AE98" s="7"/>
      <c r="AF98" s="7">
        <f t="shared" si="101"/>
        <v>3</v>
      </c>
      <c r="AG98" s="11"/>
      <c r="AH98" s="10"/>
      <c r="AI98" s="11"/>
      <c r="AJ98" s="10"/>
      <c r="AK98" s="11"/>
      <c r="AL98" s="10"/>
      <c r="AM98" s="7"/>
      <c r="AN98" s="11"/>
      <c r="AO98" s="10"/>
      <c r="AP98" s="11"/>
      <c r="AQ98" s="10"/>
      <c r="AR98" s="11"/>
      <c r="AS98" s="10"/>
      <c r="AT98" s="7"/>
      <c r="AU98" s="7">
        <f t="shared" si="102"/>
        <v>0</v>
      </c>
      <c r="AV98" s="11"/>
      <c r="AW98" s="10"/>
      <c r="AX98" s="11"/>
      <c r="AY98" s="10"/>
      <c r="AZ98" s="11"/>
      <c r="BA98" s="10"/>
      <c r="BB98" s="7"/>
      <c r="BC98" s="11"/>
      <c r="BD98" s="10"/>
      <c r="BE98" s="11"/>
      <c r="BF98" s="10"/>
      <c r="BG98" s="11"/>
      <c r="BH98" s="10"/>
      <c r="BI98" s="7"/>
      <c r="BJ98" s="7">
        <f t="shared" si="103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7"/>
      <c r="BY98" s="7">
        <f t="shared" si="104"/>
        <v>0</v>
      </c>
      <c r="BZ98" s="11"/>
      <c r="CA98" s="10"/>
      <c r="CB98" s="11"/>
      <c r="CC98" s="10"/>
      <c r="CD98" s="11"/>
      <c r="CE98" s="10"/>
      <c r="CF98" s="7"/>
      <c r="CG98" s="11"/>
      <c r="CH98" s="10"/>
      <c r="CI98" s="11"/>
      <c r="CJ98" s="10"/>
      <c r="CK98" s="11"/>
      <c r="CL98" s="10"/>
      <c r="CM98" s="7"/>
      <c r="CN98" s="7">
        <f t="shared" si="105"/>
        <v>0</v>
      </c>
      <c r="CO98" s="11"/>
      <c r="CP98" s="10"/>
      <c r="CQ98" s="11"/>
      <c r="CR98" s="10"/>
      <c r="CS98" s="11"/>
      <c r="CT98" s="10"/>
      <c r="CU98" s="7"/>
      <c r="CV98" s="11"/>
      <c r="CW98" s="10"/>
      <c r="CX98" s="11"/>
      <c r="CY98" s="10"/>
      <c r="CZ98" s="11"/>
      <c r="DA98" s="10"/>
      <c r="DB98" s="7"/>
      <c r="DC98" s="7">
        <f t="shared" si="106"/>
        <v>0</v>
      </c>
      <c r="DD98" s="11"/>
      <c r="DE98" s="10"/>
      <c r="DF98" s="11"/>
      <c r="DG98" s="10"/>
      <c r="DH98" s="11"/>
      <c r="DI98" s="10"/>
      <c r="DJ98" s="7"/>
      <c r="DK98" s="11"/>
      <c r="DL98" s="10"/>
      <c r="DM98" s="11"/>
      <c r="DN98" s="10"/>
      <c r="DO98" s="11"/>
      <c r="DP98" s="10"/>
      <c r="DQ98" s="7"/>
      <c r="DR98" s="7">
        <f t="shared" si="107"/>
        <v>0</v>
      </c>
      <c r="DS98" s="11"/>
      <c r="DT98" s="10"/>
      <c r="DU98" s="11"/>
      <c r="DV98" s="10"/>
      <c r="DW98" s="11"/>
      <c r="DX98" s="10"/>
      <c r="DY98" s="7"/>
      <c r="DZ98" s="11"/>
      <c r="EA98" s="10"/>
      <c r="EB98" s="11"/>
      <c r="EC98" s="10"/>
      <c r="ED98" s="11"/>
      <c r="EE98" s="10"/>
      <c r="EF98" s="7"/>
      <c r="EG98" s="7">
        <f t="shared" si="108"/>
        <v>0</v>
      </c>
    </row>
    <row r="99" spans="1:137" x14ac:dyDescent="0.25">
      <c r="A99" s="15">
        <v>2</v>
      </c>
      <c r="B99" s="15">
        <v>1</v>
      </c>
      <c r="C99" s="15"/>
      <c r="D99" s="6" t="s">
        <v>197</v>
      </c>
      <c r="E99" s="3" t="s">
        <v>198</v>
      </c>
      <c r="F99" s="6">
        <f t="shared" si="90"/>
        <v>0</v>
      </c>
      <c r="G99" s="6">
        <f t="shared" si="91"/>
        <v>2</v>
      </c>
      <c r="H99" s="6">
        <f t="shared" si="92"/>
        <v>15</v>
      </c>
      <c r="I99" s="6">
        <f t="shared" si="93"/>
        <v>8</v>
      </c>
      <c r="J99" s="6">
        <f t="shared" si="94"/>
        <v>7</v>
      </c>
      <c r="K99" s="6">
        <f t="shared" si="95"/>
        <v>0</v>
      </c>
      <c r="L99" s="6">
        <f t="shared" si="96"/>
        <v>0</v>
      </c>
      <c r="M99" s="6">
        <f t="shared" si="97"/>
        <v>0</v>
      </c>
      <c r="N99" s="6">
        <f t="shared" si="98"/>
        <v>0</v>
      </c>
      <c r="O99" s="7">
        <f t="shared" si="99"/>
        <v>3</v>
      </c>
      <c r="P99" s="7">
        <f t="shared" si="100"/>
        <v>0</v>
      </c>
      <c r="Q99" s="7">
        <v>0.87</v>
      </c>
      <c r="R99" s="11">
        <v>8</v>
      </c>
      <c r="S99" s="10" t="s">
        <v>59</v>
      </c>
      <c r="T99" s="11">
        <v>7</v>
      </c>
      <c r="U99" s="10" t="s">
        <v>59</v>
      </c>
      <c r="V99" s="11"/>
      <c r="W99" s="10"/>
      <c r="X99" s="7">
        <v>3</v>
      </c>
      <c r="Y99" s="11"/>
      <c r="Z99" s="10"/>
      <c r="AA99" s="11"/>
      <c r="AB99" s="10"/>
      <c r="AC99" s="11"/>
      <c r="AD99" s="10"/>
      <c r="AE99" s="7"/>
      <c r="AF99" s="7">
        <f t="shared" si="101"/>
        <v>3</v>
      </c>
      <c r="AG99" s="11"/>
      <c r="AH99" s="10"/>
      <c r="AI99" s="11"/>
      <c r="AJ99" s="10"/>
      <c r="AK99" s="11"/>
      <c r="AL99" s="10"/>
      <c r="AM99" s="7"/>
      <c r="AN99" s="11"/>
      <c r="AO99" s="10"/>
      <c r="AP99" s="11"/>
      <c r="AQ99" s="10"/>
      <c r="AR99" s="11"/>
      <c r="AS99" s="10"/>
      <c r="AT99" s="7"/>
      <c r="AU99" s="7">
        <f t="shared" si="102"/>
        <v>0</v>
      </c>
      <c r="AV99" s="11"/>
      <c r="AW99" s="10"/>
      <c r="AX99" s="11"/>
      <c r="AY99" s="10"/>
      <c r="AZ99" s="11"/>
      <c r="BA99" s="10"/>
      <c r="BB99" s="7"/>
      <c r="BC99" s="11"/>
      <c r="BD99" s="10"/>
      <c r="BE99" s="11"/>
      <c r="BF99" s="10"/>
      <c r="BG99" s="11"/>
      <c r="BH99" s="10"/>
      <c r="BI99" s="7"/>
      <c r="BJ99" s="7">
        <f t="shared" si="103"/>
        <v>0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7"/>
      <c r="BY99" s="7">
        <f t="shared" si="104"/>
        <v>0</v>
      </c>
      <c r="BZ99" s="11"/>
      <c r="CA99" s="10"/>
      <c r="CB99" s="11"/>
      <c r="CC99" s="10"/>
      <c r="CD99" s="11"/>
      <c r="CE99" s="10"/>
      <c r="CF99" s="7"/>
      <c r="CG99" s="11"/>
      <c r="CH99" s="10"/>
      <c r="CI99" s="11"/>
      <c r="CJ99" s="10"/>
      <c r="CK99" s="11"/>
      <c r="CL99" s="10"/>
      <c r="CM99" s="7"/>
      <c r="CN99" s="7">
        <f t="shared" si="105"/>
        <v>0</v>
      </c>
      <c r="CO99" s="11"/>
      <c r="CP99" s="10"/>
      <c r="CQ99" s="11"/>
      <c r="CR99" s="10"/>
      <c r="CS99" s="11"/>
      <c r="CT99" s="10"/>
      <c r="CU99" s="7"/>
      <c r="CV99" s="11"/>
      <c r="CW99" s="10"/>
      <c r="CX99" s="11"/>
      <c r="CY99" s="10"/>
      <c r="CZ99" s="11"/>
      <c r="DA99" s="10"/>
      <c r="DB99" s="7"/>
      <c r="DC99" s="7">
        <f t="shared" si="106"/>
        <v>0</v>
      </c>
      <c r="DD99" s="11"/>
      <c r="DE99" s="10"/>
      <c r="DF99" s="11"/>
      <c r="DG99" s="10"/>
      <c r="DH99" s="11"/>
      <c r="DI99" s="10"/>
      <c r="DJ99" s="7"/>
      <c r="DK99" s="11"/>
      <c r="DL99" s="10"/>
      <c r="DM99" s="11"/>
      <c r="DN99" s="10"/>
      <c r="DO99" s="11"/>
      <c r="DP99" s="10"/>
      <c r="DQ99" s="7"/>
      <c r="DR99" s="7">
        <f t="shared" si="107"/>
        <v>0</v>
      </c>
      <c r="DS99" s="11"/>
      <c r="DT99" s="10"/>
      <c r="DU99" s="11"/>
      <c r="DV99" s="10"/>
      <c r="DW99" s="11"/>
      <c r="DX99" s="10"/>
      <c r="DY99" s="7"/>
      <c r="DZ99" s="11"/>
      <c r="EA99" s="10"/>
      <c r="EB99" s="11"/>
      <c r="EC99" s="10"/>
      <c r="ED99" s="11"/>
      <c r="EE99" s="10"/>
      <c r="EF99" s="7"/>
      <c r="EG99" s="7">
        <f t="shared" si="108"/>
        <v>0</v>
      </c>
    </row>
    <row r="100" spans="1:137" x14ac:dyDescent="0.25">
      <c r="A100" s="15">
        <v>2</v>
      </c>
      <c r="B100" s="15">
        <v>1</v>
      </c>
      <c r="C100" s="15"/>
      <c r="D100" s="6" t="s">
        <v>199</v>
      </c>
      <c r="E100" s="3" t="s">
        <v>200</v>
      </c>
      <c r="F100" s="6">
        <f t="shared" si="90"/>
        <v>0</v>
      </c>
      <c r="G100" s="6">
        <f t="shared" si="91"/>
        <v>2</v>
      </c>
      <c r="H100" s="6">
        <f t="shared" si="92"/>
        <v>15</v>
      </c>
      <c r="I100" s="6">
        <f t="shared" si="93"/>
        <v>8</v>
      </c>
      <c r="J100" s="6">
        <f t="shared" si="94"/>
        <v>7</v>
      </c>
      <c r="K100" s="6">
        <f t="shared" si="95"/>
        <v>0</v>
      </c>
      <c r="L100" s="6">
        <f t="shared" si="96"/>
        <v>0</v>
      </c>
      <c r="M100" s="6">
        <f t="shared" si="97"/>
        <v>0</v>
      </c>
      <c r="N100" s="6">
        <f t="shared" si="98"/>
        <v>0</v>
      </c>
      <c r="O100" s="7">
        <f t="shared" si="99"/>
        <v>3</v>
      </c>
      <c r="P100" s="7">
        <f t="shared" si="100"/>
        <v>0</v>
      </c>
      <c r="Q100" s="7">
        <v>0.94</v>
      </c>
      <c r="R100" s="11">
        <v>8</v>
      </c>
      <c r="S100" s="10" t="s">
        <v>59</v>
      </c>
      <c r="T100" s="11">
        <v>7</v>
      </c>
      <c r="U100" s="10" t="s">
        <v>59</v>
      </c>
      <c r="V100" s="11"/>
      <c r="W100" s="10"/>
      <c r="X100" s="7">
        <v>3</v>
      </c>
      <c r="Y100" s="11"/>
      <c r="Z100" s="10"/>
      <c r="AA100" s="11"/>
      <c r="AB100" s="10"/>
      <c r="AC100" s="11"/>
      <c r="AD100" s="10"/>
      <c r="AE100" s="7"/>
      <c r="AF100" s="7">
        <f t="shared" si="101"/>
        <v>3</v>
      </c>
      <c r="AG100" s="11"/>
      <c r="AH100" s="10"/>
      <c r="AI100" s="11"/>
      <c r="AJ100" s="10"/>
      <c r="AK100" s="11"/>
      <c r="AL100" s="10"/>
      <c r="AM100" s="7"/>
      <c r="AN100" s="11"/>
      <c r="AO100" s="10"/>
      <c r="AP100" s="11"/>
      <c r="AQ100" s="10"/>
      <c r="AR100" s="11"/>
      <c r="AS100" s="10"/>
      <c r="AT100" s="7"/>
      <c r="AU100" s="7">
        <f t="shared" si="102"/>
        <v>0</v>
      </c>
      <c r="AV100" s="11"/>
      <c r="AW100" s="10"/>
      <c r="AX100" s="11"/>
      <c r="AY100" s="10"/>
      <c r="AZ100" s="11"/>
      <c r="BA100" s="10"/>
      <c r="BB100" s="7"/>
      <c r="BC100" s="11"/>
      <c r="BD100" s="10"/>
      <c r="BE100" s="11"/>
      <c r="BF100" s="10"/>
      <c r="BG100" s="11"/>
      <c r="BH100" s="10"/>
      <c r="BI100" s="7"/>
      <c r="BJ100" s="7">
        <f t="shared" si="103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7"/>
      <c r="BY100" s="7">
        <f t="shared" si="104"/>
        <v>0</v>
      </c>
      <c r="BZ100" s="11"/>
      <c r="CA100" s="10"/>
      <c r="CB100" s="11"/>
      <c r="CC100" s="10"/>
      <c r="CD100" s="11"/>
      <c r="CE100" s="10"/>
      <c r="CF100" s="7"/>
      <c r="CG100" s="11"/>
      <c r="CH100" s="10"/>
      <c r="CI100" s="11"/>
      <c r="CJ100" s="10"/>
      <c r="CK100" s="11"/>
      <c r="CL100" s="10"/>
      <c r="CM100" s="7"/>
      <c r="CN100" s="7">
        <f t="shared" si="105"/>
        <v>0</v>
      </c>
      <c r="CO100" s="11"/>
      <c r="CP100" s="10"/>
      <c r="CQ100" s="11"/>
      <c r="CR100" s="10"/>
      <c r="CS100" s="11"/>
      <c r="CT100" s="10"/>
      <c r="CU100" s="7"/>
      <c r="CV100" s="11"/>
      <c r="CW100" s="10"/>
      <c r="CX100" s="11"/>
      <c r="CY100" s="10"/>
      <c r="CZ100" s="11"/>
      <c r="DA100" s="10"/>
      <c r="DB100" s="7"/>
      <c r="DC100" s="7">
        <f t="shared" si="106"/>
        <v>0</v>
      </c>
      <c r="DD100" s="11"/>
      <c r="DE100" s="10"/>
      <c r="DF100" s="11"/>
      <c r="DG100" s="10"/>
      <c r="DH100" s="11"/>
      <c r="DI100" s="10"/>
      <c r="DJ100" s="7"/>
      <c r="DK100" s="11"/>
      <c r="DL100" s="10"/>
      <c r="DM100" s="11"/>
      <c r="DN100" s="10"/>
      <c r="DO100" s="11"/>
      <c r="DP100" s="10"/>
      <c r="DQ100" s="7"/>
      <c r="DR100" s="7">
        <f t="shared" si="107"/>
        <v>0</v>
      </c>
      <c r="DS100" s="11"/>
      <c r="DT100" s="10"/>
      <c r="DU100" s="11"/>
      <c r="DV100" s="10"/>
      <c r="DW100" s="11"/>
      <c r="DX100" s="10"/>
      <c r="DY100" s="7"/>
      <c r="DZ100" s="11"/>
      <c r="EA100" s="10"/>
      <c r="EB100" s="11"/>
      <c r="EC100" s="10"/>
      <c r="ED100" s="11"/>
      <c r="EE100" s="10"/>
      <c r="EF100" s="7"/>
      <c r="EG100" s="7">
        <f t="shared" si="108"/>
        <v>0</v>
      </c>
    </row>
    <row r="101" spans="1:137" x14ac:dyDescent="0.25">
      <c r="A101" s="15">
        <v>7</v>
      </c>
      <c r="B101" s="15">
        <v>1</v>
      </c>
      <c r="C101" s="15"/>
      <c r="D101" s="6" t="s">
        <v>201</v>
      </c>
      <c r="E101" s="3" t="s">
        <v>202</v>
      </c>
      <c r="F101" s="6">
        <f t="shared" si="90"/>
        <v>0</v>
      </c>
      <c r="G101" s="6">
        <f t="shared" si="91"/>
        <v>2</v>
      </c>
      <c r="H101" s="6">
        <f t="shared" si="92"/>
        <v>15</v>
      </c>
      <c r="I101" s="6">
        <f t="shared" si="93"/>
        <v>8</v>
      </c>
      <c r="J101" s="6">
        <f t="shared" si="94"/>
        <v>7</v>
      </c>
      <c r="K101" s="6">
        <f t="shared" si="95"/>
        <v>0</v>
      </c>
      <c r="L101" s="6">
        <f t="shared" si="96"/>
        <v>0</v>
      </c>
      <c r="M101" s="6">
        <f t="shared" si="97"/>
        <v>0</v>
      </c>
      <c r="N101" s="6">
        <f t="shared" si="98"/>
        <v>0</v>
      </c>
      <c r="O101" s="7">
        <f t="shared" si="99"/>
        <v>3</v>
      </c>
      <c r="P101" s="7">
        <f t="shared" si="100"/>
        <v>0</v>
      </c>
      <c r="Q101" s="7">
        <v>1.1000000000000001</v>
      </c>
      <c r="R101" s="11"/>
      <c r="S101" s="10"/>
      <c r="T101" s="11"/>
      <c r="U101" s="10"/>
      <c r="V101" s="11"/>
      <c r="W101" s="10"/>
      <c r="X101" s="7"/>
      <c r="Y101" s="11"/>
      <c r="Z101" s="10"/>
      <c r="AA101" s="11"/>
      <c r="AB101" s="10"/>
      <c r="AC101" s="11"/>
      <c r="AD101" s="10"/>
      <c r="AE101" s="7"/>
      <c r="AF101" s="7">
        <f t="shared" si="101"/>
        <v>0</v>
      </c>
      <c r="AG101" s="11"/>
      <c r="AH101" s="10"/>
      <c r="AI101" s="11"/>
      <c r="AJ101" s="10"/>
      <c r="AK101" s="11"/>
      <c r="AL101" s="10"/>
      <c r="AM101" s="7"/>
      <c r="AN101" s="11"/>
      <c r="AO101" s="10"/>
      <c r="AP101" s="11"/>
      <c r="AQ101" s="10"/>
      <c r="AR101" s="11"/>
      <c r="AS101" s="10"/>
      <c r="AT101" s="7"/>
      <c r="AU101" s="7">
        <f t="shared" si="102"/>
        <v>0</v>
      </c>
      <c r="AV101" s="11">
        <v>8</v>
      </c>
      <c r="AW101" s="10" t="s">
        <v>59</v>
      </c>
      <c r="AX101" s="11">
        <v>7</v>
      </c>
      <c r="AY101" s="10" t="s">
        <v>59</v>
      </c>
      <c r="AZ101" s="11"/>
      <c r="BA101" s="10"/>
      <c r="BB101" s="7">
        <v>3</v>
      </c>
      <c r="BC101" s="11"/>
      <c r="BD101" s="10"/>
      <c r="BE101" s="11"/>
      <c r="BF101" s="10"/>
      <c r="BG101" s="11"/>
      <c r="BH101" s="10"/>
      <c r="BI101" s="7"/>
      <c r="BJ101" s="7">
        <f t="shared" si="103"/>
        <v>3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7"/>
      <c r="BY101" s="7">
        <f t="shared" si="104"/>
        <v>0</v>
      </c>
      <c r="BZ101" s="11"/>
      <c r="CA101" s="10"/>
      <c r="CB101" s="11"/>
      <c r="CC101" s="10"/>
      <c r="CD101" s="11"/>
      <c r="CE101" s="10"/>
      <c r="CF101" s="7"/>
      <c r="CG101" s="11"/>
      <c r="CH101" s="10"/>
      <c r="CI101" s="11"/>
      <c r="CJ101" s="10"/>
      <c r="CK101" s="11"/>
      <c r="CL101" s="10"/>
      <c r="CM101" s="7"/>
      <c r="CN101" s="7">
        <f t="shared" si="105"/>
        <v>0</v>
      </c>
      <c r="CO101" s="11"/>
      <c r="CP101" s="10"/>
      <c r="CQ101" s="11"/>
      <c r="CR101" s="10"/>
      <c r="CS101" s="11"/>
      <c r="CT101" s="10"/>
      <c r="CU101" s="7"/>
      <c r="CV101" s="11"/>
      <c r="CW101" s="10"/>
      <c r="CX101" s="11"/>
      <c r="CY101" s="10"/>
      <c r="CZ101" s="11"/>
      <c r="DA101" s="10"/>
      <c r="DB101" s="7"/>
      <c r="DC101" s="7">
        <f t="shared" si="106"/>
        <v>0</v>
      </c>
      <c r="DD101" s="11"/>
      <c r="DE101" s="10"/>
      <c r="DF101" s="11"/>
      <c r="DG101" s="10"/>
      <c r="DH101" s="11"/>
      <c r="DI101" s="10"/>
      <c r="DJ101" s="7"/>
      <c r="DK101" s="11"/>
      <c r="DL101" s="10"/>
      <c r="DM101" s="11"/>
      <c r="DN101" s="10"/>
      <c r="DO101" s="11"/>
      <c r="DP101" s="10"/>
      <c r="DQ101" s="7"/>
      <c r="DR101" s="7">
        <f t="shared" si="107"/>
        <v>0</v>
      </c>
      <c r="DS101" s="11"/>
      <c r="DT101" s="10"/>
      <c r="DU101" s="11"/>
      <c r="DV101" s="10"/>
      <c r="DW101" s="11"/>
      <c r="DX101" s="10"/>
      <c r="DY101" s="7"/>
      <c r="DZ101" s="11"/>
      <c r="EA101" s="10"/>
      <c r="EB101" s="11"/>
      <c r="EC101" s="10"/>
      <c r="ED101" s="11"/>
      <c r="EE101" s="10"/>
      <c r="EF101" s="7"/>
      <c r="EG101" s="7">
        <f t="shared" si="108"/>
        <v>0</v>
      </c>
    </row>
    <row r="102" spans="1:137" x14ac:dyDescent="0.25">
      <c r="A102" s="15">
        <v>7</v>
      </c>
      <c r="B102" s="15">
        <v>1</v>
      </c>
      <c r="C102" s="15"/>
      <c r="D102" s="6" t="s">
        <v>203</v>
      </c>
      <c r="E102" s="3" t="s">
        <v>204</v>
      </c>
      <c r="F102" s="6">
        <f t="shared" si="90"/>
        <v>0</v>
      </c>
      <c r="G102" s="6">
        <f t="shared" si="91"/>
        <v>2</v>
      </c>
      <c r="H102" s="6">
        <f t="shared" si="92"/>
        <v>15</v>
      </c>
      <c r="I102" s="6">
        <f t="shared" si="93"/>
        <v>8</v>
      </c>
      <c r="J102" s="6">
        <f t="shared" si="94"/>
        <v>7</v>
      </c>
      <c r="K102" s="6">
        <f t="shared" si="95"/>
        <v>0</v>
      </c>
      <c r="L102" s="6">
        <f t="shared" si="96"/>
        <v>0</v>
      </c>
      <c r="M102" s="6">
        <f t="shared" si="97"/>
        <v>0</v>
      </c>
      <c r="N102" s="6">
        <f t="shared" si="98"/>
        <v>0</v>
      </c>
      <c r="O102" s="7">
        <f t="shared" si="99"/>
        <v>3</v>
      </c>
      <c r="P102" s="7">
        <f t="shared" si="100"/>
        <v>0</v>
      </c>
      <c r="Q102" s="7">
        <v>0.83</v>
      </c>
      <c r="R102" s="11"/>
      <c r="S102" s="10"/>
      <c r="T102" s="11"/>
      <c r="U102" s="10"/>
      <c r="V102" s="11"/>
      <c r="W102" s="10"/>
      <c r="X102" s="7"/>
      <c r="Y102" s="11"/>
      <c r="Z102" s="10"/>
      <c r="AA102" s="11"/>
      <c r="AB102" s="10"/>
      <c r="AC102" s="11"/>
      <c r="AD102" s="10"/>
      <c r="AE102" s="7"/>
      <c r="AF102" s="7">
        <f t="shared" si="101"/>
        <v>0</v>
      </c>
      <c r="AG102" s="11"/>
      <c r="AH102" s="10"/>
      <c r="AI102" s="11"/>
      <c r="AJ102" s="10"/>
      <c r="AK102" s="11"/>
      <c r="AL102" s="10"/>
      <c r="AM102" s="7"/>
      <c r="AN102" s="11"/>
      <c r="AO102" s="10"/>
      <c r="AP102" s="11"/>
      <c r="AQ102" s="10"/>
      <c r="AR102" s="11"/>
      <c r="AS102" s="10"/>
      <c r="AT102" s="7"/>
      <c r="AU102" s="7">
        <f t="shared" si="102"/>
        <v>0</v>
      </c>
      <c r="AV102" s="11">
        <v>8</v>
      </c>
      <c r="AW102" s="10" t="s">
        <v>59</v>
      </c>
      <c r="AX102" s="11">
        <v>7</v>
      </c>
      <c r="AY102" s="10" t="s">
        <v>59</v>
      </c>
      <c r="AZ102" s="11"/>
      <c r="BA102" s="10"/>
      <c r="BB102" s="7">
        <v>3</v>
      </c>
      <c r="BC102" s="11"/>
      <c r="BD102" s="10"/>
      <c r="BE102" s="11"/>
      <c r="BF102" s="10"/>
      <c r="BG102" s="11"/>
      <c r="BH102" s="10"/>
      <c r="BI102" s="7"/>
      <c r="BJ102" s="7">
        <f t="shared" si="103"/>
        <v>3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7"/>
      <c r="BY102" s="7">
        <f t="shared" si="104"/>
        <v>0</v>
      </c>
      <c r="BZ102" s="11"/>
      <c r="CA102" s="10"/>
      <c r="CB102" s="11"/>
      <c r="CC102" s="10"/>
      <c r="CD102" s="11"/>
      <c r="CE102" s="10"/>
      <c r="CF102" s="7"/>
      <c r="CG102" s="11"/>
      <c r="CH102" s="10"/>
      <c r="CI102" s="11"/>
      <c r="CJ102" s="10"/>
      <c r="CK102" s="11"/>
      <c r="CL102" s="10"/>
      <c r="CM102" s="7"/>
      <c r="CN102" s="7">
        <f t="shared" si="105"/>
        <v>0</v>
      </c>
      <c r="CO102" s="11"/>
      <c r="CP102" s="10"/>
      <c r="CQ102" s="11"/>
      <c r="CR102" s="10"/>
      <c r="CS102" s="11"/>
      <c r="CT102" s="10"/>
      <c r="CU102" s="7"/>
      <c r="CV102" s="11"/>
      <c r="CW102" s="10"/>
      <c r="CX102" s="11"/>
      <c r="CY102" s="10"/>
      <c r="CZ102" s="11"/>
      <c r="DA102" s="10"/>
      <c r="DB102" s="7"/>
      <c r="DC102" s="7">
        <f t="shared" si="106"/>
        <v>0</v>
      </c>
      <c r="DD102" s="11"/>
      <c r="DE102" s="10"/>
      <c r="DF102" s="11"/>
      <c r="DG102" s="10"/>
      <c r="DH102" s="11"/>
      <c r="DI102" s="10"/>
      <c r="DJ102" s="7"/>
      <c r="DK102" s="11"/>
      <c r="DL102" s="10"/>
      <c r="DM102" s="11"/>
      <c r="DN102" s="10"/>
      <c r="DO102" s="11"/>
      <c r="DP102" s="10"/>
      <c r="DQ102" s="7"/>
      <c r="DR102" s="7">
        <f t="shared" si="107"/>
        <v>0</v>
      </c>
      <c r="DS102" s="11"/>
      <c r="DT102" s="10"/>
      <c r="DU102" s="11"/>
      <c r="DV102" s="10"/>
      <c r="DW102" s="11"/>
      <c r="DX102" s="10"/>
      <c r="DY102" s="7"/>
      <c r="DZ102" s="11"/>
      <c r="EA102" s="10"/>
      <c r="EB102" s="11"/>
      <c r="EC102" s="10"/>
      <c r="ED102" s="11"/>
      <c r="EE102" s="10"/>
      <c r="EF102" s="7"/>
      <c r="EG102" s="7">
        <f t="shared" si="108"/>
        <v>0</v>
      </c>
    </row>
    <row r="103" spans="1:137" x14ac:dyDescent="0.25">
      <c r="A103" s="15">
        <v>7</v>
      </c>
      <c r="B103" s="15">
        <v>1</v>
      </c>
      <c r="C103" s="15"/>
      <c r="D103" s="6" t="s">
        <v>205</v>
      </c>
      <c r="E103" s="3" t="s">
        <v>206</v>
      </c>
      <c r="F103" s="6">
        <f t="shared" si="90"/>
        <v>0</v>
      </c>
      <c r="G103" s="6">
        <f t="shared" si="91"/>
        <v>2</v>
      </c>
      <c r="H103" s="6">
        <f t="shared" si="92"/>
        <v>15</v>
      </c>
      <c r="I103" s="6">
        <f t="shared" si="93"/>
        <v>8</v>
      </c>
      <c r="J103" s="6">
        <f t="shared" si="94"/>
        <v>7</v>
      </c>
      <c r="K103" s="6">
        <f t="shared" si="95"/>
        <v>0</v>
      </c>
      <c r="L103" s="6">
        <f t="shared" si="96"/>
        <v>0</v>
      </c>
      <c r="M103" s="6">
        <f t="shared" si="97"/>
        <v>0</v>
      </c>
      <c r="N103" s="6">
        <f t="shared" si="98"/>
        <v>0</v>
      </c>
      <c r="O103" s="7">
        <f t="shared" si="99"/>
        <v>3</v>
      </c>
      <c r="P103" s="7">
        <f t="shared" si="100"/>
        <v>0</v>
      </c>
      <c r="Q103" s="7">
        <v>1.1000000000000001</v>
      </c>
      <c r="R103" s="11"/>
      <c r="S103" s="10"/>
      <c r="T103" s="11"/>
      <c r="U103" s="10"/>
      <c r="V103" s="11"/>
      <c r="W103" s="10"/>
      <c r="X103" s="7"/>
      <c r="Y103" s="11"/>
      <c r="Z103" s="10"/>
      <c r="AA103" s="11"/>
      <c r="AB103" s="10"/>
      <c r="AC103" s="11"/>
      <c r="AD103" s="10"/>
      <c r="AE103" s="7"/>
      <c r="AF103" s="7">
        <f t="shared" si="101"/>
        <v>0</v>
      </c>
      <c r="AG103" s="11"/>
      <c r="AH103" s="10"/>
      <c r="AI103" s="11"/>
      <c r="AJ103" s="10"/>
      <c r="AK103" s="11"/>
      <c r="AL103" s="10"/>
      <c r="AM103" s="7"/>
      <c r="AN103" s="11"/>
      <c r="AO103" s="10"/>
      <c r="AP103" s="11"/>
      <c r="AQ103" s="10"/>
      <c r="AR103" s="11"/>
      <c r="AS103" s="10"/>
      <c r="AT103" s="7"/>
      <c r="AU103" s="7">
        <f t="shared" si="102"/>
        <v>0</v>
      </c>
      <c r="AV103" s="11">
        <v>8</v>
      </c>
      <c r="AW103" s="10" t="s">
        <v>59</v>
      </c>
      <c r="AX103" s="11">
        <v>7</v>
      </c>
      <c r="AY103" s="10" t="s">
        <v>59</v>
      </c>
      <c r="AZ103" s="11"/>
      <c r="BA103" s="10"/>
      <c r="BB103" s="7">
        <v>3</v>
      </c>
      <c r="BC103" s="11"/>
      <c r="BD103" s="10"/>
      <c r="BE103" s="11"/>
      <c r="BF103" s="10"/>
      <c r="BG103" s="11"/>
      <c r="BH103" s="10"/>
      <c r="BI103" s="7"/>
      <c r="BJ103" s="7">
        <f t="shared" si="103"/>
        <v>3</v>
      </c>
      <c r="BK103" s="11"/>
      <c r="BL103" s="10"/>
      <c r="BM103" s="11"/>
      <c r="BN103" s="10"/>
      <c r="BO103" s="11"/>
      <c r="BP103" s="10"/>
      <c r="BQ103" s="7"/>
      <c r="BR103" s="11"/>
      <c r="BS103" s="10"/>
      <c r="BT103" s="11"/>
      <c r="BU103" s="10"/>
      <c r="BV103" s="11"/>
      <c r="BW103" s="10"/>
      <c r="BX103" s="7"/>
      <c r="BY103" s="7">
        <f t="shared" si="104"/>
        <v>0</v>
      </c>
      <c r="BZ103" s="11"/>
      <c r="CA103" s="10"/>
      <c r="CB103" s="11"/>
      <c r="CC103" s="10"/>
      <c r="CD103" s="11"/>
      <c r="CE103" s="10"/>
      <c r="CF103" s="7"/>
      <c r="CG103" s="11"/>
      <c r="CH103" s="10"/>
      <c r="CI103" s="11"/>
      <c r="CJ103" s="10"/>
      <c r="CK103" s="11"/>
      <c r="CL103" s="10"/>
      <c r="CM103" s="7"/>
      <c r="CN103" s="7">
        <f t="shared" si="105"/>
        <v>0</v>
      </c>
      <c r="CO103" s="11"/>
      <c r="CP103" s="10"/>
      <c r="CQ103" s="11"/>
      <c r="CR103" s="10"/>
      <c r="CS103" s="11"/>
      <c r="CT103" s="10"/>
      <c r="CU103" s="7"/>
      <c r="CV103" s="11"/>
      <c r="CW103" s="10"/>
      <c r="CX103" s="11"/>
      <c r="CY103" s="10"/>
      <c r="CZ103" s="11"/>
      <c r="DA103" s="10"/>
      <c r="DB103" s="7"/>
      <c r="DC103" s="7">
        <f t="shared" si="106"/>
        <v>0</v>
      </c>
      <c r="DD103" s="11"/>
      <c r="DE103" s="10"/>
      <c r="DF103" s="11"/>
      <c r="DG103" s="10"/>
      <c r="DH103" s="11"/>
      <c r="DI103" s="10"/>
      <c r="DJ103" s="7"/>
      <c r="DK103" s="11"/>
      <c r="DL103" s="10"/>
      <c r="DM103" s="11"/>
      <c r="DN103" s="10"/>
      <c r="DO103" s="11"/>
      <c r="DP103" s="10"/>
      <c r="DQ103" s="7"/>
      <c r="DR103" s="7">
        <f t="shared" si="107"/>
        <v>0</v>
      </c>
      <c r="DS103" s="11"/>
      <c r="DT103" s="10"/>
      <c r="DU103" s="11"/>
      <c r="DV103" s="10"/>
      <c r="DW103" s="11"/>
      <c r="DX103" s="10"/>
      <c r="DY103" s="7"/>
      <c r="DZ103" s="11"/>
      <c r="EA103" s="10"/>
      <c r="EB103" s="11"/>
      <c r="EC103" s="10"/>
      <c r="ED103" s="11"/>
      <c r="EE103" s="10"/>
      <c r="EF103" s="7"/>
      <c r="EG103" s="7">
        <f t="shared" si="108"/>
        <v>0</v>
      </c>
    </row>
    <row r="104" spans="1:137" x14ac:dyDescent="0.25">
      <c r="A104" s="15">
        <v>7</v>
      </c>
      <c r="B104" s="15">
        <v>1</v>
      </c>
      <c r="C104" s="15"/>
      <c r="D104" s="6" t="s">
        <v>207</v>
      </c>
      <c r="E104" s="3" t="s">
        <v>208</v>
      </c>
      <c r="F104" s="6">
        <f t="shared" si="90"/>
        <v>0</v>
      </c>
      <c r="G104" s="6">
        <f t="shared" si="91"/>
        <v>2</v>
      </c>
      <c r="H104" s="6">
        <f t="shared" si="92"/>
        <v>15</v>
      </c>
      <c r="I104" s="6">
        <f t="shared" si="93"/>
        <v>8</v>
      </c>
      <c r="J104" s="6">
        <f t="shared" si="94"/>
        <v>7</v>
      </c>
      <c r="K104" s="6">
        <f t="shared" si="95"/>
        <v>0</v>
      </c>
      <c r="L104" s="6">
        <f t="shared" si="96"/>
        <v>0</v>
      </c>
      <c r="M104" s="6">
        <f t="shared" si="97"/>
        <v>0</v>
      </c>
      <c r="N104" s="6">
        <f t="shared" si="98"/>
        <v>0</v>
      </c>
      <c r="O104" s="7">
        <f t="shared" si="99"/>
        <v>3</v>
      </c>
      <c r="P104" s="7">
        <f t="shared" si="100"/>
        <v>0</v>
      </c>
      <c r="Q104" s="7">
        <v>0.73</v>
      </c>
      <c r="R104" s="11"/>
      <c r="S104" s="10"/>
      <c r="T104" s="11"/>
      <c r="U104" s="10"/>
      <c r="V104" s="11"/>
      <c r="W104" s="10"/>
      <c r="X104" s="7"/>
      <c r="Y104" s="11"/>
      <c r="Z104" s="10"/>
      <c r="AA104" s="11"/>
      <c r="AB104" s="10"/>
      <c r="AC104" s="11"/>
      <c r="AD104" s="10"/>
      <c r="AE104" s="7"/>
      <c r="AF104" s="7">
        <f t="shared" si="101"/>
        <v>0</v>
      </c>
      <c r="AG104" s="11"/>
      <c r="AH104" s="10"/>
      <c r="AI104" s="11"/>
      <c r="AJ104" s="10"/>
      <c r="AK104" s="11"/>
      <c r="AL104" s="10"/>
      <c r="AM104" s="7"/>
      <c r="AN104" s="11"/>
      <c r="AO104" s="10"/>
      <c r="AP104" s="11"/>
      <c r="AQ104" s="10"/>
      <c r="AR104" s="11"/>
      <c r="AS104" s="10"/>
      <c r="AT104" s="7"/>
      <c r="AU104" s="7">
        <f t="shared" si="102"/>
        <v>0</v>
      </c>
      <c r="AV104" s="11">
        <v>8</v>
      </c>
      <c r="AW104" s="10" t="s">
        <v>59</v>
      </c>
      <c r="AX104" s="11">
        <v>7</v>
      </c>
      <c r="AY104" s="10" t="s">
        <v>59</v>
      </c>
      <c r="AZ104" s="11"/>
      <c r="BA104" s="10"/>
      <c r="BB104" s="7">
        <v>3</v>
      </c>
      <c r="BC104" s="11"/>
      <c r="BD104" s="10"/>
      <c r="BE104" s="11"/>
      <c r="BF104" s="10"/>
      <c r="BG104" s="11"/>
      <c r="BH104" s="10"/>
      <c r="BI104" s="7"/>
      <c r="BJ104" s="7">
        <f t="shared" si="103"/>
        <v>3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/>
      <c r="BW104" s="10"/>
      <c r="BX104" s="7"/>
      <c r="BY104" s="7">
        <f t="shared" si="104"/>
        <v>0</v>
      </c>
      <c r="BZ104" s="11"/>
      <c r="CA104" s="10"/>
      <c r="CB104" s="11"/>
      <c r="CC104" s="10"/>
      <c r="CD104" s="11"/>
      <c r="CE104" s="10"/>
      <c r="CF104" s="7"/>
      <c r="CG104" s="11"/>
      <c r="CH104" s="10"/>
      <c r="CI104" s="11"/>
      <c r="CJ104" s="10"/>
      <c r="CK104" s="11"/>
      <c r="CL104" s="10"/>
      <c r="CM104" s="7"/>
      <c r="CN104" s="7">
        <f t="shared" si="105"/>
        <v>0</v>
      </c>
      <c r="CO104" s="11"/>
      <c r="CP104" s="10"/>
      <c r="CQ104" s="11"/>
      <c r="CR104" s="10"/>
      <c r="CS104" s="11"/>
      <c r="CT104" s="10"/>
      <c r="CU104" s="7"/>
      <c r="CV104" s="11"/>
      <c r="CW104" s="10"/>
      <c r="CX104" s="11"/>
      <c r="CY104" s="10"/>
      <c r="CZ104" s="11"/>
      <c r="DA104" s="10"/>
      <c r="DB104" s="7"/>
      <c r="DC104" s="7">
        <f t="shared" si="106"/>
        <v>0</v>
      </c>
      <c r="DD104" s="11"/>
      <c r="DE104" s="10"/>
      <c r="DF104" s="11"/>
      <c r="DG104" s="10"/>
      <c r="DH104" s="11"/>
      <c r="DI104" s="10"/>
      <c r="DJ104" s="7"/>
      <c r="DK104" s="11"/>
      <c r="DL104" s="10"/>
      <c r="DM104" s="11"/>
      <c r="DN104" s="10"/>
      <c r="DO104" s="11"/>
      <c r="DP104" s="10"/>
      <c r="DQ104" s="7"/>
      <c r="DR104" s="7">
        <f t="shared" si="107"/>
        <v>0</v>
      </c>
      <c r="DS104" s="11"/>
      <c r="DT104" s="10"/>
      <c r="DU104" s="11"/>
      <c r="DV104" s="10"/>
      <c r="DW104" s="11"/>
      <c r="DX104" s="10"/>
      <c r="DY104" s="7"/>
      <c r="DZ104" s="11"/>
      <c r="EA104" s="10"/>
      <c r="EB104" s="11"/>
      <c r="EC104" s="10"/>
      <c r="ED104" s="11"/>
      <c r="EE104" s="10"/>
      <c r="EF104" s="7"/>
      <c r="EG104" s="7">
        <f t="shared" si="108"/>
        <v>0</v>
      </c>
    </row>
    <row r="105" spans="1:137" x14ac:dyDescent="0.25">
      <c r="A105" s="15">
        <v>3</v>
      </c>
      <c r="B105" s="15">
        <v>1</v>
      </c>
      <c r="C105" s="15"/>
      <c r="D105" s="6" t="s">
        <v>209</v>
      </c>
      <c r="E105" s="3" t="s">
        <v>210</v>
      </c>
      <c r="F105" s="6">
        <f t="shared" si="90"/>
        <v>0</v>
      </c>
      <c r="G105" s="6">
        <f t="shared" si="91"/>
        <v>2</v>
      </c>
      <c r="H105" s="6">
        <f t="shared" si="92"/>
        <v>15</v>
      </c>
      <c r="I105" s="6">
        <f t="shared" si="93"/>
        <v>8</v>
      </c>
      <c r="J105" s="6">
        <f t="shared" si="94"/>
        <v>7</v>
      </c>
      <c r="K105" s="6">
        <f t="shared" si="95"/>
        <v>0</v>
      </c>
      <c r="L105" s="6">
        <f t="shared" si="96"/>
        <v>0</v>
      </c>
      <c r="M105" s="6">
        <f t="shared" si="97"/>
        <v>0</v>
      </c>
      <c r="N105" s="6">
        <f t="shared" si="98"/>
        <v>0</v>
      </c>
      <c r="O105" s="7">
        <f t="shared" si="99"/>
        <v>2</v>
      </c>
      <c r="P105" s="7">
        <f t="shared" si="100"/>
        <v>0</v>
      </c>
      <c r="Q105" s="7">
        <v>0.93</v>
      </c>
      <c r="R105" s="11">
        <v>8</v>
      </c>
      <c r="S105" s="10" t="s">
        <v>59</v>
      </c>
      <c r="T105" s="11">
        <v>7</v>
      </c>
      <c r="U105" s="10" t="s">
        <v>59</v>
      </c>
      <c r="V105" s="11"/>
      <c r="W105" s="10"/>
      <c r="X105" s="7">
        <v>2</v>
      </c>
      <c r="Y105" s="11"/>
      <c r="Z105" s="10"/>
      <c r="AA105" s="11"/>
      <c r="AB105" s="10"/>
      <c r="AC105" s="11"/>
      <c r="AD105" s="10"/>
      <c r="AE105" s="7"/>
      <c r="AF105" s="7">
        <f t="shared" si="101"/>
        <v>2</v>
      </c>
      <c r="AG105" s="11"/>
      <c r="AH105" s="10"/>
      <c r="AI105" s="11"/>
      <c r="AJ105" s="10"/>
      <c r="AK105" s="11"/>
      <c r="AL105" s="10"/>
      <c r="AM105" s="7"/>
      <c r="AN105" s="11"/>
      <c r="AO105" s="10"/>
      <c r="AP105" s="11"/>
      <c r="AQ105" s="10"/>
      <c r="AR105" s="11"/>
      <c r="AS105" s="10"/>
      <c r="AT105" s="7"/>
      <c r="AU105" s="7">
        <f t="shared" si="102"/>
        <v>0</v>
      </c>
      <c r="AV105" s="11"/>
      <c r="AW105" s="10"/>
      <c r="AX105" s="11"/>
      <c r="AY105" s="10"/>
      <c r="AZ105" s="11"/>
      <c r="BA105" s="10"/>
      <c r="BB105" s="7"/>
      <c r="BC105" s="11"/>
      <c r="BD105" s="10"/>
      <c r="BE105" s="11"/>
      <c r="BF105" s="10"/>
      <c r="BG105" s="11"/>
      <c r="BH105" s="10"/>
      <c r="BI105" s="7"/>
      <c r="BJ105" s="7">
        <f t="shared" si="103"/>
        <v>0</v>
      </c>
      <c r="BK105" s="11"/>
      <c r="BL105" s="10"/>
      <c r="BM105" s="11"/>
      <c r="BN105" s="10"/>
      <c r="BO105" s="11"/>
      <c r="BP105" s="10"/>
      <c r="BQ105" s="7"/>
      <c r="BR105" s="11"/>
      <c r="BS105" s="10"/>
      <c r="BT105" s="11"/>
      <c r="BU105" s="10"/>
      <c r="BV105" s="11"/>
      <c r="BW105" s="10"/>
      <c r="BX105" s="7"/>
      <c r="BY105" s="7">
        <f t="shared" si="104"/>
        <v>0</v>
      </c>
      <c r="BZ105" s="11"/>
      <c r="CA105" s="10"/>
      <c r="CB105" s="11"/>
      <c r="CC105" s="10"/>
      <c r="CD105" s="11"/>
      <c r="CE105" s="10"/>
      <c r="CF105" s="7"/>
      <c r="CG105" s="11"/>
      <c r="CH105" s="10"/>
      <c r="CI105" s="11"/>
      <c r="CJ105" s="10"/>
      <c r="CK105" s="11"/>
      <c r="CL105" s="10"/>
      <c r="CM105" s="7"/>
      <c r="CN105" s="7">
        <f t="shared" si="105"/>
        <v>0</v>
      </c>
      <c r="CO105" s="11"/>
      <c r="CP105" s="10"/>
      <c r="CQ105" s="11"/>
      <c r="CR105" s="10"/>
      <c r="CS105" s="11"/>
      <c r="CT105" s="10"/>
      <c r="CU105" s="7"/>
      <c r="CV105" s="11"/>
      <c r="CW105" s="10"/>
      <c r="CX105" s="11"/>
      <c r="CY105" s="10"/>
      <c r="CZ105" s="11"/>
      <c r="DA105" s="10"/>
      <c r="DB105" s="7"/>
      <c r="DC105" s="7">
        <f t="shared" si="106"/>
        <v>0</v>
      </c>
      <c r="DD105" s="11"/>
      <c r="DE105" s="10"/>
      <c r="DF105" s="11"/>
      <c r="DG105" s="10"/>
      <c r="DH105" s="11"/>
      <c r="DI105" s="10"/>
      <c r="DJ105" s="7"/>
      <c r="DK105" s="11"/>
      <c r="DL105" s="10"/>
      <c r="DM105" s="11"/>
      <c r="DN105" s="10"/>
      <c r="DO105" s="11"/>
      <c r="DP105" s="10"/>
      <c r="DQ105" s="7"/>
      <c r="DR105" s="7">
        <f t="shared" si="107"/>
        <v>0</v>
      </c>
      <c r="DS105" s="11"/>
      <c r="DT105" s="10"/>
      <c r="DU105" s="11"/>
      <c r="DV105" s="10"/>
      <c r="DW105" s="11"/>
      <c r="DX105" s="10"/>
      <c r="DY105" s="7"/>
      <c r="DZ105" s="11"/>
      <c r="EA105" s="10"/>
      <c r="EB105" s="11"/>
      <c r="EC105" s="10"/>
      <c r="ED105" s="11"/>
      <c r="EE105" s="10"/>
      <c r="EF105" s="7"/>
      <c r="EG105" s="7">
        <f t="shared" si="108"/>
        <v>0</v>
      </c>
    </row>
    <row r="106" spans="1:137" x14ac:dyDescent="0.25">
      <c r="A106" s="15">
        <v>3</v>
      </c>
      <c r="B106" s="15">
        <v>1</v>
      </c>
      <c r="C106" s="15"/>
      <c r="D106" s="6" t="s">
        <v>211</v>
      </c>
      <c r="E106" s="3" t="s">
        <v>212</v>
      </c>
      <c r="F106" s="6">
        <f t="shared" si="90"/>
        <v>0</v>
      </c>
      <c r="G106" s="6">
        <f t="shared" si="91"/>
        <v>2</v>
      </c>
      <c r="H106" s="6">
        <f t="shared" si="92"/>
        <v>15</v>
      </c>
      <c r="I106" s="6">
        <f t="shared" si="93"/>
        <v>8</v>
      </c>
      <c r="J106" s="6">
        <f t="shared" si="94"/>
        <v>7</v>
      </c>
      <c r="K106" s="6">
        <f t="shared" si="95"/>
        <v>0</v>
      </c>
      <c r="L106" s="6">
        <f t="shared" si="96"/>
        <v>0</v>
      </c>
      <c r="M106" s="6">
        <f t="shared" si="97"/>
        <v>0</v>
      </c>
      <c r="N106" s="6">
        <f t="shared" si="98"/>
        <v>0</v>
      </c>
      <c r="O106" s="7">
        <f t="shared" si="99"/>
        <v>2</v>
      </c>
      <c r="P106" s="7">
        <f t="shared" si="100"/>
        <v>0</v>
      </c>
      <c r="Q106" s="7">
        <v>0.53</v>
      </c>
      <c r="R106" s="11">
        <v>8</v>
      </c>
      <c r="S106" s="10" t="s">
        <v>59</v>
      </c>
      <c r="T106" s="11">
        <v>7</v>
      </c>
      <c r="U106" s="10" t="s">
        <v>59</v>
      </c>
      <c r="V106" s="11"/>
      <c r="W106" s="10"/>
      <c r="X106" s="7">
        <v>2</v>
      </c>
      <c r="Y106" s="11"/>
      <c r="Z106" s="10"/>
      <c r="AA106" s="11"/>
      <c r="AB106" s="10"/>
      <c r="AC106" s="11"/>
      <c r="AD106" s="10"/>
      <c r="AE106" s="7"/>
      <c r="AF106" s="7">
        <f t="shared" si="101"/>
        <v>2</v>
      </c>
      <c r="AG106" s="11"/>
      <c r="AH106" s="10"/>
      <c r="AI106" s="11"/>
      <c r="AJ106" s="10"/>
      <c r="AK106" s="11"/>
      <c r="AL106" s="10"/>
      <c r="AM106" s="7"/>
      <c r="AN106" s="11"/>
      <c r="AO106" s="10"/>
      <c r="AP106" s="11"/>
      <c r="AQ106" s="10"/>
      <c r="AR106" s="11"/>
      <c r="AS106" s="10"/>
      <c r="AT106" s="7"/>
      <c r="AU106" s="7">
        <f t="shared" si="102"/>
        <v>0</v>
      </c>
      <c r="AV106" s="11"/>
      <c r="AW106" s="10"/>
      <c r="AX106" s="11"/>
      <c r="AY106" s="10"/>
      <c r="AZ106" s="11"/>
      <c r="BA106" s="10"/>
      <c r="BB106" s="7"/>
      <c r="BC106" s="11"/>
      <c r="BD106" s="10"/>
      <c r="BE106" s="11"/>
      <c r="BF106" s="10"/>
      <c r="BG106" s="11"/>
      <c r="BH106" s="10"/>
      <c r="BI106" s="7"/>
      <c r="BJ106" s="7">
        <f t="shared" si="103"/>
        <v>0</v>
      </c>
      <c r="BK106" s="11"/>
      <c r="BL106" s="10"/>
      <c r="BM106" s="11"/>
      <c r="BN106" s="10"/>
      <c r="BO106" s="11"/>
      <c r="BP106" s="10"/>
      <c r="BQ106" s="7"/>
      <c r="BR106" s="11"/>
      <c r="BS106" s="10"/>
      <c r="BT106" s="11"/>
      <c r="BU106" s="10"/>
      <c r="BV106" s="11"/>
      <c r="BW106" s="10"/>
      <c r="BX106" s="7"/>
      <c r="BY106" s="7">
        <f t="shared" si="104"/>
        <v>0</v>
      </c>
      <c r="BZ106" s="11"/>
      <c r="CA106" s="10"/>
      <c r="CB106" s="11"/>
      <c r="CC106" s="10"/>
      <c r="CD106" s="11"/>
      <c r="CE106" s="10"/>
      <c r="CF106" s="7"/>
      <c r="CG106" s="11"/>
      <c r="CH106" s="10"/>
      <c r="CI106" s="11"/>
      <c r="CJ106" s="10"/>
      <c r="CK106" s="11"/>
      <c r="CL106" s="10"/>
      <c r="CM106" s="7"/>
      <c r="CN106" s="7">
        <f t="shared" si="105"/>
        <v>0</v>
      </c>
      <c r="CO106" s="11"/>
      <c r="CP106" s="10"/>
      <c r="CQ106" s="11"/>
      <c r="CR106" s="10"/>
      <c r="CS106" s="11"/>
      <c r="CT106" s="10"/>
      <c r="CU106" s="7"/>
      <c r="CV106" s="11"/>
      <c r="CW106" s="10"/>
      <c r="CX106" s="11"/>
      <c r="CY106" s="10"/>
      <c r="CZ106" s="11"/>
      <c r="DA106" s="10"/>
      <c r="DB106" s="7"/>
      <c r="DC106" s="7">
        <f t="shared" si="106"/>
        <v>0</v>
      </c>
      <c r="DD106" s="11"/>
      <c r="DE106" s="10"/>
      <c r="DF106" s="11"/>
      <c r="DG106" s="10"/>
      <c r="DH106" s="11"/>
      <c r="DI106" s="10"/>
      <c r="DJ106" s="7"/>
      <c r="DK106" s="11"/>
      <c r="DL106" s="10"/>
      <c r="DM106" s="11"/>
      <c r="DN106" s="10"/>
      <c r="DO106" s="11"/>
      <c r="DP106" s="10"/>
      <c r="DQ106" s="7"/>
      <c r="DR106" s="7">
        <f t="shared" si="107"/>
        <v>0</v>
      </c>
      <c r="DS106" s="11"/>
      <c r="DT106" s="10"/>
      <c r="DU106" s="11"/>
      <c r="DV106" s="10"/>
      <c r="DW106" s="11"/>
      <c r="DX106" s="10"/>
      <c r="DY106" s="7"/>
      <c r="DZ106" s="11"/>
      <c r="EA106" s="10"/>
      <c r="EB106" s="11"/>
      <c r="EC106" s="10"/>
      <c r="ED106" s="11"/>
      <c r="EE106" s="10"/>
      <c r="EF106" s="7"/>
      <c r="EG106" s="7">
        <f t="shared" si="108"/>
        <v>0</v>
      </c>
    </row>
    <row r="107" spans="1:137" x14ac:dyDescent="0.25">
      <c r="A107" s="15">
        <v>3</v>
      </c>
      <c r="B107" s="15">
        <v>1</v>
      </c>
      <c r="C107" s="15"/>
      <c r="D107" s="6" t="s">
        <v>213</v>
      </c>
      <c r="E107" s="3" t="s">
        <v>214</v>
      </c>
      <c r="F107" s="6">
        <f t="shared" si="90"/>
        <v>0</v>
      </c>
      <c r="G107" s="6">
        <f t="shared" si="91"/>
        <v>2</v>
      </c>
      <c r="H107" s="6">
        <f t="shared" si="92"/>
        <v>15</v>
      </c>
      <c r="I107" s="6">
        <f t="shared" si="93"/>
        <v>8</v>
      </c>
      <c r="J107" s="6">
        <f t="shared" si="94"/>
        <v>7</v>
      </c>
      <c r="K107" s="6">
        <f t="shared" si="95"/>
        <v>0</v>
      </c>
      <c r="L107" s="6">
        <f t="shared" si="96"/>
        <v>0</v>
      </c>
      <c r="M107" s="6">
        <f t="shared" si="97"/>
        <v>0</v>
      </c>
      <c r="N107" s="6">
        <f t="shared" si="98"/>
        <v>0</v>
      </c>
      <c r="O107" s="7">
        <f t="shared" si="99"/>
        <v>2</v>
      </c>
      <c r="P107" s="7">
        <f t="shared" si="100"/>
        <v>0</v>
      </c>
      <c r="Q107" s="7">
        <v>0.83</v>
      </c>
      <c r="R107" s="11">
        <v>8</v>
      </c>
      <c r="S107" s="10" t="s">
        <v>59</v>
      </c>
      <c r="T107" s="11">
        <v>7</v>
      </c>
      <c r="U107" s="10" t="s">
        <v>59</v>
      </c>
      <c r="V107" s="11"/>
      <c r="W107" s="10"/>
      <c r="X107" s="7">
        <v>2</v>
      </c>
      <c r="Y107" s="11"/>
      <c r="Z107" s="10"/>
      <c r="AA107" s="11"/>
      <c r="AB107" s="10"/>
      <c r="AC107" s="11"/>
      <c r="AD107" s="10"/>
      <c r="AE107" s="7"/>
      <c r="AF107" s="7">
        <f t="shared" si="101"/>
        <v>2</v>
      </c>
      <c r="AG107" s="11"/>
      <c r="AH107" s="10"/>
      <c r="AI107" s="11"/>
      <c r="AJ107" s="10"/>
      <c r="AK107" s="11"/>
      <c r="AL107" s="10"/>
      <c r="AM107" s="7"/>
      <c r="AN107" s="11"/>
      <c r="AO107" s="10"/>
      <c r="AP107" s="11"/>
      <c r="AQ107" s="10"/>
      <c r="AR107" s="11"/>
      <c r="AS107" s="10"/>
      <c r="AT107" s="7"/>
      <c r="AU107" s="7">
        <f t="shared" si="102"/>
        <v>0</v>
      </c>
      <c r="AV107" s="11"/>
      <c r="AW107" s="10"/>
      <c r="AX107" s="11"/>
      <c r="AY107" s="10"/>
      <c r="AZ107" s="11"/>
      <c r="BA107" s="10"/>
      <c r="BB107" s="7"/>
      <c r="BC107" s="11"/>
      <c r="BD107" s="10"/>
      <c r="BE107" s="11"/>
      <c r="BF107" s="10"/>
      <c r="BG107" s="11"/>
      <c r="BH107" s="10"/>
      <c r="BI107" s="7"/>
      <c r="BJ107" s="7">
        <f t="shared" si="103"/>
        <v>0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7"/>
      <c r="BY107" s="7">
        <f t="shared" si="104"/>
        <v>0</v>
      </c>
      <c r="BZ107" s="11"/>
      <c r="CA107" s="10"/>
      <c r="CB107" s="11"/>
      <c r="CC107" s="10"/>
      <c r="CD107" s="11"/>
      <c r="CE107" s="10"/>
      <c r="CF107" s="7"/>
      <c r="CG107" s="11"/>
      <c r="CH107" s="10"/>
      <c r="CI107" s="11"/>
      <c r="CJ107" s="10"/>
      <c r="CK107" s="11"/>
      <c r="CL107" s="10"/>
      <c r="CM107" s="7"/>
      <c r="CN107" s="7">
        <f t="shared" si="105"/>
        <v>0</v>
      </c>
      <c r="CO107" s="11"/>
      <c r="CP107" s="10"/>
      <c r="CQ107" s="11"/>
      <c r="CR107" s="10"/>
      <c r="CS107" s="11"/>
      <c r="CT107" s="10"/>
      <c r="CU107" s="7"/>
      <c r="CV107" s="11"/>
      <c r="CW107" s="10"/>
      <c r="CX107" s="11"/>
      <c r="CY107" s="10"/>
      <c r="CZ107" s="11"/>
      <c r="DA107" s="10"/>
      <c r="DB107" s="7"/>
      <c r="DC107" s="7">
        <f t="shared" si="106"/>
        <v>0</v>
      </c>
      <c r="DD107" s="11"/>
      <c r="DE107" s="10"/>
      <c r="DF107" s="11"/>
      <c r="DG107" s="10"/>
      <c r="DH107" s="11"/>
      <c r="DI107" s="10"/>
      <c r="DJ107" s="7"/>
      <c r="DK107" s="11"/>
      <c r="DL107" s="10"/>
      <c r="DM107" s="11"/>
      <c r="DN107" s="10"/>
      <c r="DO107" s="11"/>
      <c r="DP107" s="10"/>
      <c r="DQ107" s="7"/>
      <c r="DR107" s="7">
        <f t="shared" si="107"/>
        <v>0</v>
      </c>
      <c r="DS107" s="11"/>
      <c r="DT107" s="10"/>
      <c r="DU107" s="11"/>
      <c r="DV107" s="10"/>
      <c r="DW107" s="11"/>
      <c r="DX107" s="10"/>
      <c r="DY107" s="7"/>
      <c r="DZ107" s="11"/>
      <c r="EA107" s="10"/>
      <c r="EB107" s="11"/>
      <c r="EC107" s="10"/>
      <c r="ED107" s="11"/>
      <c r="EE107" s="10"/>
      <c r="EF107" s="7"/>
      <c r="EG107" s="7">
        <f t="shared" si="108"/>
        <v>0</v>
      </c>
    </row>
    <row r="108" spans="1:137" x14ac:dyDescent="0.25">
      <c r="A108" s="15">
        <v>5</v>
      </c>
      <c r="B108" s="15">
        <v>1</v>
      </c>
      <c r="C108" s="15"/>
      <c r="D108" s="6" t="s">
        <v>215</v>
      </c>
      <c r="E108" s="3" t="s">
        <v>216</v>
      </c>
      <c r="F108" s="6">
        <f t="shared" si="90"/>
        <v>0</v>
      </c>
      <c r="G108" s="6">
        <f t="shared" si="91"/>
        <v>2</v>
      </c>
      <c r="H108" s="6">
        <f t="shared" si="92"/>
        <v>15</v>
      </c>
      <c r="I108" s="6">
        <f t="shared" si="93"/>
        <v>8</v>
      </c>
      <c r="J108" s="6">
        <f t="shared" si="94"/>
        <v>7</v>
      </c>
      <c r="K108" s="6">
        <f t="shared" si="95"/>
        <v>0</v>
      </c>
      <c r="L108" s="6">
        <f t="shared" si="96"/>
        <v>0</v>
      </c>
      <c r="M108" s="6">
        <f t="shared" si="97"/>
        <v>0</v>
      </c>
      <c r="N108" s="6">
        <f t="shared" si="98"/>
        <v>0</v>
      </c>
      <c r="O108" s="7">
        <f t="shared" si="99"/>
        <v>2</v>
      </c>
      <c r="P108" s="7">
        <f t="shared" si="100"/>
        <v>0</v>
      </c>
      <c r="Q108" s="7">
        <v>0.94</v>
      </c>
      <c r="R108" s="11"/>
      <c r="S108" s="10"/>
      <c r="T108" s="11"/>
      <c r="U108" s="10"/>
      <c r="V108" s="11"/>
      <c r="W108" s="10"/>
      <c r="X108" s="7"/>
      <c r="Y108" s="11"/>
      <c r="Z108" s="10"/>
      <c r="AA108" s="11"/>
      <c r="AB108" s="10"/>
      <c r="AC108" s="11"/>
      <c r="AD108" s="10"/>
      <c r="AE108" s="7"/>
      <c r="AF108" s="7">
        <f t="shared" si="101"/>
        <v>0</v>
      </c>
      <c r="AG108" s="11">
        <v>8</v>
      </c>
      <c r="AH108" s="10" t="s">
        <v>59</v>
      </c>
      <c r="AI108" s="11">
        <v>7</v>
      </c>
      <c r="AJ108" s="10" t="s">
        <v>59</v>
      </c>
      <c r="AK108" s="11"/>
      <c r="AL108" s="10"/>
      <c r="AM108" s="7">
        <v>2</v>
      </c>
      <c r="AN108" s="11"/>
      <c r="AO108" s="10"/>
      <c r="AP108" s="11"/>
      <c r="AQ108" s="10"/>
      <c r="AR108" s="11"/>
      <c r="AS108" s="10"/>
      <c r="AT108" s="7"/>
      <c r="AU108" s="7">
        <f t="shared" si="102"/>
        <v>2</v>
      </c>
      <c r="AV108" s="11"/>
      <c r="AW108" s="10"/>
      <c r="AX108" s="11"/>
      <c r="AY108" s="10"/>
      <c r="AZ108" s="11"/>
      <c r="BA108" s="10"/>
      <c r="BB108" s="7"/>
      <c r="BC108" s="11"/>
      <c r="BD108" s="10"/>
      <c r="BE108" s="11"/>
      <c r="BF108" s="10"/>
      <c r="BG108" s="11"/>
      <c r="BH108" s="10"/>
      <c r="BI108" s="7"/>
      <c r="BJ108" s="7">
        <f t="shared" si="103"/>
        <v>0</v>
      </c>
      <c r="BK108" s="11"/>
      <c r="BL108" s="10"/>
      <c r="BM108" s="11"/>
      <c r="BN108" s="10"/>
      <c r="BO108" s="11"/>
      <c r="BP108" s="10"/>
      <c r="BQ108" s="7"/>
      <c r="BR108" s="11"/>
      <c r="BS108" s="10"/>
      <c r="BT108" s="11"/>
      <c r="BU108" s="10"/>
      <c r="BV108" s="11"/>
      <c r="BW108" s="10"/>
      <c r="BX108" s="7"/>
      <c r="BY108" s="7">
        <f t="shared" si="104"/>
        <v>0</v>
      </c>
      <c r="BZ108" s="11"/>
      <c r="CA108" s="10"/>
      <c r="CB108" s="11"/>
      <c r="CC108" s="10"/>
      <c r="CD108" s="11"/>
      <c r="CE108" s="10"/>
      <c r="CF108" s="7"/>
      <c r="CG108" s="11"/>
      <c r="CH108" s="10"/>
      <c r="CI108" s="11"/>
      <c r="CJ108" s="10"/>
      <c r="CK108" s="11"/>
      <c r="CL108" s="10"/>
      <c r="CM108" s="7"/>
      <c r="CN108" s="7">
        <f t="shared" si="105"/>
        <v>0</v>
      </c>
      <c r="CO108" s="11"/>
      <c r="CP108" s="10"/>
      <c r="CQ108" s="11"/>
      <c r="CR108" s="10"/>
      <c r="CS108" s="11"/>
      <c r="CT108" s="10"/>
      <c r="CU108" s="7"/>
      <c r="CV108" s="11"/>
      <c r="CW108" s="10"/>
      <c r="CX108" s="11"/>
      <c r="CY108" s="10"/>
      <c r="CZ108" s="11"/>
      <c r="DA108" s="10"/>
      <c r="DB108" s="7"/>
      <c r="DC108" s="7">
        <f t="shared" si="106"/>
        <v>0</v>
      </c>
      <c r="DD108" s="11"/>
      <c r="DE108" s="10"/>
      <c r="DF108" s="11"/>
      <c r="DG108" s="10"/>
      <c r="DH108" s="11"/>
      <c r="DI108" s="10"/>
      <c r="DJ108" s="7"/>
      <c r="DK108" s="11"/>
      <c r="DL108" s="10"/>
      <c r="DM108" s="11"/>
      <c r="DN108" s="10"/>
      <c r="DO108" s="11"/>
      <c r="DP108" s="10"/>
      <c r="DQ108" s="7"/>
      <c r="DR108" s="7">
        <f t="shared" si="107"/>
        <v>0</v>
      </c>
      <c r="DS108" s="11"/>
      <c r="DT108" s="10"/>
      <c r="DU108" s="11"/>
      <c r="DV108" s="10"/>
      <c r="DW108" s="11"/>
      <c r="DX108" s="10"/>
      <c r="DY108" s="7"/>
      <c r="DZ108" s="11"/>
      <c r="EA108" s="10"/>
      <c r="EB108" s="11"/>
      <c r="EC108" s="10"/>
      <c r="ED108" s="11"/>
      <c r="EE108" s="10"/>
      <c r="EF108" s="7"/>
      <c r="EG108" s="7">
        <f t="shared" si="108"/>
        <v>0</v>
      </c>
    </row>
    <row r="109" spans="1:137" x14ac:dyDescent="0.25">
      <c r="A109" s="15">
        <v>5</v>
      </c>
      <c r="B109" s="15">
        <v>1</v>
      </c>
      <c r="C109" s="15"/>
      <c r="D109" s="6" t="s">
        <v>217</v>
      </c>
      <c r="E109" s="3" t="s">
        <v>218</v>
      </c>
      <c r="F109" s="6">
        <f t="shared" si="90"/>
        <v>0</v>
      </c>
      <c r="G109" s="6">
        <f t="shared" si="91"/>
        <v>2</v>
      </c>
      <c r="H109" s="6">
        <f t="shared" si="92"/>
        <v>15</v>
      </c>
      <c r="I109" s="6">
        <f t="shared" si="93"/>
        <v>8</v>
      </c>
      <c r="J109" s="6">
        <f t="shared" si="94"/>
        <v>7</v>
      </c>
      <c r="K109" s="6">
        <f t="shared" si="95"/>
        <v>0</v>
      </c>
      <c r="L109" s="6">
        <f t="shared" si="96"/>
        <v>0</v>
      </c>
      <c r="M109" s="6">
        <f t="shared" si="97"/>
        <v>0</v>
      </c>
      <c r="N109" s="6">
        <f t="shared" si="98"/>
        <v>0</v>
      </c>
      <c r="O109" s="7">
        <f t="shared" si="99"/>
        <v>2</v>
      </c>
      <c r="P109" s="7">
        <f t="shared" si="100"/>
        <v>0</v>
      </c>
      <c r="Q109" s="7">
        <v>0.94</v>
      </c>
      <c r="R109" s="11"/>
      <c r="S109" s="10"/>
      <c r="T109" s="11"/>
      <c r="U109" s="10"/>
      <c r="V109" s="11"/>
      <c r="W109" s="10"/>
      <c r="X109" s="7"/>
      <c r="Y109" s="11"/>
      <c r="Z109" s="10"/>
      <c r="AA109" s="11"/>
      <c r="AB109" s="10"/>
      <c r="AC109" s="11"/>
      <c r="AD109" s="10"/>
      <c r="AE109" s="7"/>
      <c r="AF109" s="7">
        <f t="shared" si="101"/>
        <v>0</v>
      </c>
      <c r="AG109" s="11">
        <v>8</v>
      </c>
      <c r="AH109" s="10" t="s">
        <v>59</v>
      </c>
      <c r="AI109" s="11">
        <v>7</v>
      </c>
      <c r="AJ109" s="10" t="s">
        <v>59</v>
      </c>
      <c r="AK109" s="11"/>
      <c r="AL109" s="10"/>
      <c r="AM109" s="7">
        <v>2</v>
      </c>
      <c r="AN109" s="11"/>
      <c r="AO109" s="10"/>
      <c r="AP109" s="11"/>
      <c r="AQ109" s="10"/>
      <c r="AR109" s="11"/>
      <c r="AS109" s="10"/>
      <c r="AT109" s="7"/>
      <c r="AU109" s="7">
        <f t="shared" si="102"/>
        <v>2</v>
      </c>
      <c r="AV109" s="11"/>
      <c r="AW109" s="10"/>
      <c r="AX109" s="11"/>
      <c r="AY109" s="10"/>
      <c r="AZ109" s="11"/>
      <c r="BA109" s="10"/>
      <c r="BB109" s="7"/>
      <c r="BC109" s="11"/>
      <c r="BD109" s="10"/>
      <c r="BE109" s="11"/>
      <c r="BF109" s="10"/>
      <c r="BG109" s="11"/>
      <c r="BH109" s="10"/>
      <c r="BI109" s="7"/>
      <c r="BJ109" s="7">
        <f t="shared" si="103"/>
        <v>0</v>
      </c>
      <c r="BK109" s="11"/>
      <c r="BL109" s="10"/>
      <c r="BM109" s="11"/>
      <c r="BN109" s="10"/>
      <c r="BO109" s="11"/>
      <c r="BP109" s="10"/>
      <c r="BQ109" s="7"/>
      <c r="BR109" s="11"/>
      <c r="BS109" s="10"/>
      <c r="BT109" s="11"/>
      <c r="BU109" s="10"/>
      <c r="BV109" s="11"/>
      <c r="BW109" s="10"/>
      <c r="BX109" s="7"/>
      <c r="BY109" s="7">
        <f t="shared" si="104"/>
        <v>0</v>
      </c>
      <c r="BZ109" s="11"/>
      <c r="CA109" s="10"/>
      <c r="CB109" s="11"/>
      <c r="CC109" s="10"/>
      <c r="CD109" s="11"/>
      <c r="CE109" s="10"/>
      <c r="CF109" s="7"/>
      <c r="CG109" s="11"/>
      <c r="CH109" s="10"/>
      <c r="CI109" s="11"/>
      <c r="CJ109" s="10"/>
      <c r="CK109" s="11"/>
      <c r="CL109" s="10"/>
      <c r="CM109" s="7"/>
      <c r="CN109" s="7">
        <f t="shared" si="105"/>
        <v>0</v>
      </c>
      <c r="CO109" s="11"/>
      <c r="CP109" s="10"/>
      <c r="CQ109" s="11"/>
      <c r="CR109" s="10"/>
      <c r="CS109" s="11"/>
      <c r="CT109" s="10"/>
      <c r="CU109" s="7"/>
      <c r="CV109" s="11"/>
      <c r="CW109" s="10"/>
      <c r="CX109" s="11"/>
      <c r="CY109" s="10"/>
      <c r="CZ109" s="11"/>
      <c r="DA109" s="10"/>
      <c r="DB109" s="7"/>
      <c r="DC109" s="7">
        <f t="shared" si="106"/>
        <v>0</v>
      </c>
      <c r="DD109" s="11"/>
      <c r="DE109" s="10"/>
      <c r="DF109" s="11"/>
      <c r="DG109" s="10"/>
      <c r="DH109" s="11"/>
      <c r="DI109" s="10"/>
      <c r="DJ109" s="7"/>
      <c r="DK109" s="11"/>
      <c r="DL109" s="10"/>
      <c r="DM109" s="11"/>
      <c r="DN109" s="10"/>
      <c r="DO109" s="11"/>
      <c r="DP109" s="10"/>
      <c r="DQ109" s="7"/>
      <c r="DR109" s="7">
        <f t="shared" si="107"/>
        <v>0</v>
      </c>
      <c r="DS109" s="11"/>
      <c r="DT109" s="10"/>
      <c r="DU109" s="11"/>
      <c r="DV109" s="10"/>
      <c r="DW109" s="11"/>
      <c r="DX109" s="10"/>
      <c r="DY109" s="7"/>
      <c r="DZ109" s="11"/>
      <c r="EA109" s="10"/>
      <c r="EB109" s="11"/>
      <c r="EC109" s="10"/>
      <c r="ED109" s="11"/>
      <c r="EE109" s="10"/>
      <c r="EF109" s="7"/>
      <c r="EG109" s="7">
        <f t="shared" si="108"/>
        <v>0</v>
      </c>
    </row>
    <row r="110" spans="1:137" x14ac:dyDescent="0.25">
      <c r="A110" s="15">
        <v>5</v>
      </c>
      <c r="B110" s="15">
        <v>1</v>
      </c>
      <c r="C110" s="15"/>
      <c r="D110" s="6" t="s">
        <v>219</v>
      </c>
      <c r="E110" s="3" t="s">
        <v>220</v>
      </c>
      <c r="F110" s="6">
        <f t="shared" si="90"/>
        <v>0</v>
      </c>
      <c r="G110" s="6">
        <f t="shared" si="91"/>
        <v>2</v>
      </c>
      <c r="H110" s="6">
        <f t="shared" si="92"/>
        <v>15</v>
      </c>
      <c r="I110" s="6">
        <f t="shared" si="93"/>
        <v>8</v>
      </c>
      <c r="J110" s="6">
        <f t="shared" si="94"/>
        <v>7</v>
      </c>
      <c r="K110" s="6">
        <f t="shared" si="95"/>
        <v>0</v>
      </c>
      <c r="L110" s="6">
        <f t="shared" si="96"/>
        <v>0</v>
      </c>
      <c r="M110" s="6">
        <f t="shared" si="97"/>
        <v>0</v>
      </c>
      <c r="N110" s="6">
        <f t="shared" si="98"/>
        <v>0</v>
      </c>
      <c r="O110" s="7">
        <f t="shared" si="99"/>
        <v>2</v>
      </c>
      <c r="P110" s="7">
        <f t="shared" si="100"/>
        <v>0</v>
      </c>
      <c r="Q110" s="7">
        <v>0.9</v>
      </c>
      <c r="R110" s="11"/>
      <c r="S110" s="10"/>
      <c r="T110" s="11"/>
      <c r="U110" s="10"/>
      <c r="V110" s="11"/>
      <c r="W110" s="10"/>
      <c r="X110" s="7"/>
      <c r="Y110" s="11"/>
      <c r="Z110" s="10"/>
      <c r="AA110" s="11"/>
      <c r="AB110" s="10"/>
      <c r="AC110" s="11"/>
      <c r="AD110" s="10"/>
      <c r="AE110" s="7"/>
      <c r="AF110" s="7">
        <f t="shared" si="101"/>
        <v>0</v>
      </c>
      <c r="AG110" s="11">
        <v>8</v>
      </c>
      <c r="AH110" s="10" t="s">
        <v>59</v>
      </c>
      <c r="AI110" s="11">
        <v>7</v>
      </c>
      <c r="AJ110" s="10" t="s">
        <v>59</v>
      </c>
      <c r="AK110" s="11"/>
      <c r="AL110" s="10"/>
      <c r="AM110" s="7">
        <v>2</v>
      </c>
      <c r="AN110" s="11"/>
      <c r="AO110" s="10"/>
      <c r="AP110" s="11"/>
      <c r="AQ110" s="10"/>
      <c r="AR110" s="11"/>
      <c r="AS110" s="10"/>
      <c r="AT110" s="7"/>
      <c r="AU110" s="7">
        <f t="shared" si="102"/>
        <v>2</v>
      </c>
      <c r="AV110" s="11"/>
      <c r="AW110" s="10"/>
      <c r="AX110" s="11"/>
      <c r="AY110" s="10"/>
      <c r="AZ110" s="11"/>
      <c r="BA110" s="10"/>
      <c r="BB110" s="7"/>
      <c r="BC110" s="11"/>
      <c r="BD110" s="10"/>
      <c r="BE110" s="11"/>
      <c r="BF110" s="10"/>
      <c r="BG110" s="11"/>
      <c r="BH110" s="10"/>
      <c r="BI110" s="7"/>
      <c r="BJ110" s="7">
        <f t="shared" si="103"/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7"/>
      <c r="BY110" s="7">
        <f t="shared" si="104"/>
        <v>0</v>
      </c>
      <c r="BZ110" s="11"/>
      <c r="CA110" s="10"/>
      <c r="CB110" s="11"/>
      <c r="CC110" s="10"/>
      <c r="CD110" s="11"/>
      <c r="CE110" s="10"/>
      <c r="CF110" s="7"/>
      <c r="CG110" s="11"/>
      <c r="CH110" s="10"/>
      <c r="CI110" s="11"/>
      <c r="CJ110" s="10"/>
      <c r="CK110" s="11"/>
      <c r="CL110" s="10"/>
      <c r="CM110" s="7"/>
      <c r="CN110" s="7">
        <f t="shared" si="105"/>
        <v>0</v>
      </c>
      <c r="CO110" s="11"/>
      <c r="CP110" s="10"/>
      <c r="CQ110" s="11"/>
      <c r="CR110" s="10"/>
      <c r="CS110" s="11"/>
      <c r="CT110" s="10"/>
      <c r="CU110" s="7"/>
      <c r="CV110" s="11"/>
      <c r="CW110" s="10"/>
      <c r="CX110" s="11"/>
      <c r="CY110" s="10"/>
      <c r="CZ110" s="11"/>
      <c r="DA110" s="10"/>
      <c r="DB110" s="7"/>
      <c r="DC110" s="7">
        <f t="shared" si="106"/>
        <v>0</v>
      </c>
      <c r="DD110" s="11"/>
      <c r="DE110" s="10"/>
      <c r="DF110" s="11"/>
      <c r="DG110" s="10"/>
      <c r="DH110" s="11"/>
      <c r="DI110" s="10"/>
      <c r="DJ110" s="7"/>
      <c r="DK110" s="11"/>
      <c r="DL110" s="10"/>
      <c r="DM110" s="11"/>
      <c r="DN110" s="10"/>
      <c r="DO110" s="11"/>
      <c r="DP110" s="10"/>
      <c r="DQ110" s="7"/>
      <c r="DR110" s="7">
        <f t="shared" si="107"/>
        <v>0</v>
      </c>
      <c r="DS110" s="11"/>
      <c r="DT110" s="10"/>
      <c r="DU110" s="11"/>
      <c r="DV110" s="10"/>
      <c r="DW110" s="11"/>
      <c r="DX110" s="10"/>
      <c r="DY110" s="7"/>
      <c r="DZ110" s="11"/>
      <c r="EA110" s="10"/>
      <c r="EB110" s="11"/>
      <c r="EC110" s="10"/>
      <c r="ED110" s="11"/>
      <c r="EE110" s="10"/>
      <c r="EF110" s="7"/>
      <c r="EG110" s="7">
        <f t="shared" si="108"/>
        <v>0</v>
      </c>
    </row>
    <row r="111" spans="1:137" x14ac:dyDescent="0.25">
      <c r="A111" s="15">
        <v>12</v>
      </c>
      <c r="B111" s="15">
        <v>1</v>
      </c>
      <c r="C111" s="15"/>
      <c r="D111" s="6" t="s">
        <v>221</v>
      </c>
      <c r="E111" s="3" t="s">
        <v>222</v>
      </c>
      <c r="F111" s="6">
        <f t="shared" si="90"/>
        <v>0</v>
      </c>
      <c r="G111" s="6">
        <f t="shared" si="91"/>
        <v>2</v>
      </c>
      <c r="H111" s="6">
        <f t="shared" si="92"/>
        <v>15</v>
      </c>
      <c r="I111" s="6">
        <f t="shared" si="93"/>
        <v>8</v>
      </c>
      <c r="J111" s="6">
        <f t="shared" si="94"/>
        <v>7</v>
      </c>
      <c r="K111" s="6">
        <f t="shared" si="95"/>
        <v>0</v>
      </c>
      <c r="L111" s="6">
        <f t="shared" si="96"/>
        <v>0</v>
      </c>
      <c r="M111" s="6">
        <f t="shared" si="97"/>
        <v>0</v>
      </c>
      <c r="N111" s="6">
        <f t="shared" si="98"/>
        <v>0</v>
      </c>
      <c r="O111" s="7">
        <f t="shared" si="99"/>
        <v>2</v>
      </c>
      <c r="P111" s="7">
        <f t="shared" si="100"/>
        <v>0</v>
      </c>
      <c r="Q111" s="7">
        <v>0.7</v>
      </c>
      <c r="R111" s="11"/>
      <c r="S111" s="10"/>
      <c r="T111" s="11"/>
      <c r="U111" s="10"/>
      <c r="V111" s="11"/>
      <c r="W111" s="10"/>
      <c r="X111" s="7"/>
      <c r="Y111" s="11"/>
      <c r="Z111" s="10"/>
      <c r="AA111" s="11"/>
      <c r="AB111" s="10"/>
      <c r="AC111" s="11"/>
      <c r="AD111" s="10"/>
      <c r="AE111" s="7"/>
      <c r="AF111" s="7">
        <f t="shared" si="101"/>
        <v>0</v>
      </c>
      <c r="AG111" s="11"/>
      <c r="AH111" s="10"/>
      <c r="AI111" s="11"/>
      <c r="AJ111" s="10"/>
      <c r="AK111" s="11"/>
      <c r="AL111" s="10"/>
      <c r="AM111" s="7"/>
      <c r="AN111" s="11"/>
      <c r="AO111" s="10"/>
      <c r="AP111" s="11"/>
      <c r="AQ111" s="10"/>
      <c r="AR111" s="11"/>
      <c r="AS111" s="10"/>
      <c r="AT111" s="7"/>
      <c r="AU111" s="7">
        <f t="shared" si="102"/>
        <v>0</v>
      </c>
      <c r="AV111" s="11"/>
      <c r="AW111" s="10"/>
      <c r="AX111" s="11"/>
      <c r="AY111" s="10"/>
      <c r="AZ111" s="11"/>
      <c r="BA111" s="10"/>
      <c r="BB111" s="7"/>
      <c r="BC111" s="11"/>
      <c r="BD111" s="10"/>
      <c r="BE111" s="11"/>
      <c r="BF111" s="10"/>
      <c r="BG111" s="11"/>
      <c r="BH111" s="10"/>
      <c r="BI111" s="7"/>
      <c r="BJ111" s="7">
        <f t="shared" si="103"/>
        <v>0</v>
      </c>
      <c r="BK111" s="11"/>
      <c r="BL111" s="10"/>
      <c r="BM111" s="11"/>
      <c r="BN111" s="10"/>
      <c r="BO111" s="11"/>
      <c r="BP111" s="10"/>
      <c r="BQ111" s="7"/>
      <c r="BR111" s="11"/>
      <c r="BS111" s="10"/>
      <c r="BT111" s="11"/>
      <c r="BU111" s="10"/>
      <c r="BV111" s="11"/>
      <c r="BW111" s="10"/>
      <c r="BX111" s="7"/>
      <c r="BY111" s="7">
        <f t="shared" si="104"/>
        <v>0</v>
      </c>
      <c r="BZ111" s="11"/>
      <c r="CA111" s="10"/>
      <c r="CB111" s="11"/>
      <c r="CC111" s="10"/>
      <c r="CD111" s="11"/>
      <c r="CE111" s="10"/>
      <c r="CF111" s="7"/>
      <c r="CG111" s="11"/>
      <c r="CH111" s="10"/>
      <c r="CI111" s="11"/>
      <c r="CJ111" s="10"/>
      <c r="CK111" s="11"/>
      <c r="CL111" s="10"/>
      <c r="CM111" s="7"/>
      <c r="CN111" s="7">
        <f t="shared" si="105"/>
        <v>0</v>
      </c>
      <c r="CO111" s="11">
        <v>8</v>
      </c>
      <c r="CP111" s="10" t="s">
        <v>59</v>
      </c>
      <c r="CQ111" s="11">
        <v>7</v>
      </c>
      <c r="CR111" s="10" t="s">
        <v>59</v>
      </c>
      <c r="CS111" s="11"/>
      <c r="CT111" s="10"/>
      <c r="CU111" s="7">
        <v>2</v>
      </c>
      <c r="CV111" s="11"/>
      <c r="CW111" s="10"/>
      <c r="CX111" s="11"/>
      <c r="CY111" s="10"/>
      <c r="CZ111" s="11"/>
      <c r="DA111" s="10"/>
      <c r="DB111" s="7"/>
      <c r="DC111" s="7">
        <f t="shared" si="106"/>
        <v>2</v>
      </c>
      <c r="DD111" s="11"/>
      <c r="DE111" s="10"/>
      <c r="DF111" s="11"/>
      <c r="DG111" s="10"/>
      <c r="DH111" s="11"/>
      <c r="DI111" s="10"/>
      <c r="DJ111" s="7"/>
      <c r="DK111" s="11"/>
      <c r="DL111" s="10"/>
      <c r="DM111" s="11"/>
      <c r="DN111" s="10"/>
      <c r="DO111" s="11"/>
      <c r="DP111" s="10"/>
      <c r="DQ111" s="7"/>
      <c r="DR111" s="7">
        <f t="shared" si="107"/>
        <v>0</v>
      </c>
      <c r="DS111" s="11"/>
      <c r="DT111" s="10"/>
      <c r="DU111" s="11"/>
      <c r="DV111" s="10"/>
      <c r="DW111" s="11"/>
      <c r="DX111" s="10"/>
      <c r="DY111" s="7"/>
      <c r="DZ111" s="11"/>
      <c r="EA111" s="10"/>
      <c r="EB111" s="11"/>
      <c r="EC111" s="10"/>
      <c r="ED111" s="11"/>
      <c r="EE111" s="10"/>
      <c r="EF111" s="7"/>
      <c r="EG111" s="7">
        <f t="shared" si="108"/>
        <v>0</v>
      </c>
    </row>
    <row r="112" spans="1:137" x14ac:dyDescent="0.25">
      <c r="A112" s="15">
        <v>12</v>
      </c>
      <c r="B112" s="15">
        <v>1</v>
      </c>
      <c r="C112" s="15"/>
      <c r="D112" s="6" t="s">
        <v>223</v>
      </c>
      <c r="E112" s="3" t="s">
        <v>224</v>
      </c>
      <c r="F112" s="6">
        <f t="shared" si="90"/>
        <v>0</v>
      </c>
      <c r="G112" s="6">
        <f t="shared" si="91"/>
        <v>2</v>
      </c>
      <c r="H112" s="6">
        <f t="shared" si="92"/>
        <v>15</v>
      </c>
      <c r="I112" s="6">
        <f t="shared" si="93"/>
        <v>8</v>
      </c>
      <c r="J112" s="6">
        <f t="shared" si="94"/>
        <v>7</v>
      </c>
      <c r="K112" s="6">
        <f t="shared" si="95"/>
        <v>0</v>
      </c>
      <c r="L112" s="6">
        <f t="shared" si="96"/>
        <v>0</v>
      </c>
      <c r="M112" s="6">
        <f t="shared" si="97"/>
        <v>0</v>
      </c>
      <c r="N112" s="6">
        <f t="shared" si="98"/>
        <v>0</v>
      </c>
      <c r="O112" s="7">
        <f t="shared" si="99"/>
        <v>2</v>
      </c>
      <c r="P112" s="7">
        <f t="shared" si="100"/>
        <v>0</v>
      </c>
      <c r="Q112" s="7">
        <v>0.63</v>
      </c>
      <c r="R112" s="11"/>
      <c r="S112" s="10"/>
      <c r="T112" s="11"/>
      <c r="U112" s="10"/>
      <c r="V112" s="11"/>
      <c r="W112" s="10"/>
      <c r="X112" s="7"/>
      <c r="Y112" s="11"/>
      <c r="Z112" s="10"/>
      <c r="AA112" s="11"/>
      <c r="AB112" s="10"/>
      <c r="AC112" s="11"/>
      <c r="AD112" s="10"/>
      <c r="AE112" s="7"/>
      <c r="AF112" s="7">
        <f t="shared" si="101"/>
        <v>0</v>
      </c>
      <c r="AG112" s="11"/>
      <c r="AH112" s="10"/>
      <c r="AI112" s="11"/>
      <c r="AJ112" s="10"/>
      <c r="AK112" s="11"/>
      <c r="AL112" s="10"/>
      <c r="AM112" s="7"/>
      <c r="AN112" s="11"/>
      <c r="AO112" s="10"/>
      <c r="AP112" s="11"/>
      <c r="AQ112" s="10"/>
      <c r="AR112" s="11"/>
      <c r="AS112" s="10"/>
      <c r="AT112" s="7"/>
      <c r="AU112" s="7">
        <f t="shared" si="102"/>
        <v>0</v>
      </c>
      <c r="AV112" s="11"/>
      <c r="AW112" s="10"/>
      <c r="AX112" s="11"/>
      <c r="AY112" s="10"/>
      <c r="AZ112" s="11"/>
      <c r="BA112" s="10"/>
      <c r="BB112" s="7"/>
      <c r="BC112" s="11"/>
      <c r="BD112" s="10"/>
      <c r="BE112" s="11"/>
      <c r="BF112" s="10"/>
      <c r="BG112" s="11"/>
      <c r="BH112" s="10"/>
      <c r="BI112" s="7"/>
      <c r="BJ112" s="7">
        <f t="shared" si="103"/>
        <v>0</v>
      </c>
      <c r="BK112" s="11"/>
      <c r="BL112" s="10"/>
      <c r="BM112" s="11"/>
      <c r="BN112" s="10"/>
      <c r="BO112" s="11"/>
      <c r="BP112" s="10"/>
      <c r="BQ112" s="7"/>
      <c r="BR112" s="11"/>
      <c r="BS112" s="10"/>
      <c r="BT112" s="11"/>
      <c r="BU112" s="10"/>
      <c r="BV112" s="11"/>
      <c r="BW112" s="10"/>
      <c r="BX112" s="7"/>
      <c r="BY112" s="7">
        <f t="shared" si="104"/>
        <v>0</v>
      </c>
      <c r="BZ112" s="11"/>
      <c r="CA112" s="10"/>
      <c r="CB112" s="11"/>
      <c r="CC112" s="10"/>
      <c r="CD112" s="11"/>
      <c r="CE112" s="10"/>
      <c r="CF112" s="7"/>
      <c r="CG112" s="11"/>
      <c r="CH112" s="10"/>
      <c r="CI112" s="11"/>
      <c r="CJ112" s="10"/>
      <c r="CK112" s="11"/>
      <c r="CL112" s="10"/>
      <c r="CM112" s="7"/>
      <c r="CN112" s="7">
        <f t="shared" si="105"/>
        <v>0</v>
      </c>
      <c r="CO112" s="11">
        <v>8</v>
      </c>
      <c r="CP112" s="10" t="s">
        <v>59</v>
      </c>
      <c r="CQ112" s="11">
        <v>7</v>
      </c>
      <c r="CR112" s="10" t="s">
        <v>59</v>
      </c>
      <c r="CS112" s="11"/>
      <c r="CT112" s="10"/>
      <c r="CU112" s="7">
        <v>2</v>
      </c>
      <c r="CV112" s="11"/>
      <c r="CW112" s="10"/>
      <c r="CX112" s="11"/>
      <c r="CY112" s="10"/>
      <c r="CZ112" s="11"/>
      <c r="DA112" s="10"/>
      <c r="DB112" s="7"/>
      <c r="DC112" s="7">
        <f t="shared" si="106"/>
        <v>2</v>
      </c>
      <c r="DD112" s="11"/>
      <c r="DE112" s="10"/>
      <c r="DF112" s="11"/>
      <c r="DG112" s="10"/>
      <c r="DH112" s="11"/>
      <c r="DI112" s="10"/>
      <c r="DJ112" s="7"/>
      <c r="DK112" s="11"/>
      <c r="DL112" s="10"/>
      <c r="DM112" s="11"/>
      <c r="DN112" s="10"/>
      <c r="DO112" s="11"/>
      <c r="DP112" s="10"/>
      <c r="DQ112" s="7"/>
      <c r="DR112" s="7">
        <f t="shared" si="107"/>
        <v>0</v>
      </c>
      <c r="DS112" s="11"/>
      <c r="DT112" s="10"/>
      <c r="DU112" s="11"/>
      <c r="DV112" s="10"/>
      <c r="DW112" s="11"/>
      <c r="DX112" s="10"/>
      <c r="DY112" s="7"/>
      <c r="DZ112" s="11"/>
      <c r="EA112" s="10"/>
      <c r="EB112" s="11"/>
      <c r="EC112" s="10"/>
      <c r="ED112" s="11"/>
      <c r="EE112" s="10"/>
      <c r="EF112" s="7"/>
      <c r="EG112" s="7">
        <f t="shared" si="108"/>
        <v>0</v>
      </c>
    </row>
    <row r="113" spans="1:137" x14ac:dyDescent="0.25">
      <c r="A113" s="15">
        <v>12</v>
      </c>
      <c r="B113" s="15">
        <v>1</v>
      </c>
      <c r="C113" s="15"/>
      <c r="D113" s="6" t="s">
        <v>225</v>
      </c>
      <c r="E113" s="3" t="s">
        <v>226</v>
      </c>
      <c r="F113" s="6">
        <f t="shared" si="90"/>
        <v>0</v>
      </c>
      <c r="G113" s="6">
        <f t="shared" si="91"/>
        <v>2</v>
      </c>
      <c r="H113" s="6">
        <f t="shared" si="92"/>
        <v>15</v>
      </c>
      <c r="I113" s="6">
        <f t="shared" si="93"/>
        <v>8</v>
      </c>
      <c r="J113" s="6">
        <f t="shared" si="94"/>
        <v>7</v>
      </c>
      <c r="K113" s="6">
        <f t="shared" si="95"/>
        <v>0</v>
      </c>
      <c r="L113" s="6">
        <f t="shared" si="96"/>
        <v>0</v>
      </c>
      <c r="M113" s="6">
        <f t="shared" si="97"/>
        <v>0</v>
      </c>
      <c r="N113" s="6">
        <f t="shared" si="98"/>
        <v>0</v>
      </c>
      <c r="O113" s="7">
        <f t="shared" si="99"/>
        <v>2</v>
      </c>
      <c r="P113" s="7">
        <f t="shared" si="100"/>
        <v>0</v>
      </c>
      <c r="Q113" s="7">
        <v>1.17</v>
      </c>
      <c r="R113" s="11"/>
      <c r="S113" s="10"/>
      <c r="T113" s="11"/>
      <c r="U113" s="10"/>
      <c r="V113" s="11"/>
      <c r="W113" s="10"/>
      <c r="X113" s="7"/>
      <c r="Y113" s="11"/>
      <c r="Z113" s="10"/>
      <c r="AA113" s="11"/>
      <c r="AB113" s="10"/>
      <c r="AC113" s="11"/>
      <c r="AD113" s="10"/>
      <c r="AE113" s="7"/>
      <c r="AF113" s="7">
        <f t="shared" si="101"/>
        <v>0</v>
      </c>
      <c r="AG113" s="11"/>
      <c r="AH113" s="10"/>
      <c r="AI113" s="11"/>
      <c r="AJ113" s="10"/>
      <c r="AK113" s="11"/>
      <c r="AL113" s="10"/>
      <c r="AM113" s="7"/>
      <c r="AN113" s="11"/>
      <c r="AO113" s="10"/>
      <c r="AP113" s="11"/>
      <c r="AQ113" s="10"/>
      <c r="AR113" s="11"/>
      <c r="AS113" s="10"/>
      <c r="AT113" s="7"/>
      <c r="AU113" s="7">
        <f t="shared" si="102"/>
        <v>0</v>
      </c>
      <c r="AV113" s="11"/>
      <c r="AW113" s="10"/>
      <c r="AX113" s="11"/>
      <c r="AY113" s="10"/>
      <c r="AZ113" s="11"/>
      <c r="BA113" s="10"/>
      <c r="BB113" s="7"/>
      <c r="BC113" s="11"/>
      <c r="BD113" s="10"/>
      <c r="BE113" s="11"/>
      <c r="BF113" s="10"/>
      <c r="BG113" s="11"/>
      <c r="BH113" s="10"/>
      <c r="BI113" s="7"/>
      <c r="BJ113" s="7">
        <f t="shared" si="103"/>
        <v>0</v>
      </c>
      <c r="BK113" s="11"/>
      <c r="BL113" s="10"/>
      <c r="BM113" s="11"/>
      <c r="BN113" s="10"/>
      <c r="BO113" s="11"/>
      <c r="BP113" s="10"/>
      <c r="BQ113" s="7"/>
      <c r="BR113" s="11"/>
      <c r="BS113" s="10"/>
      <c r="BT113" s="11"/>
      <c r="BU113" s="10"/>
      <c r="BV113" s="11"/>
      <c r="BW113" s="10"/>
      <c r="BX113" s="7"/>
      <c r="BY113" s="7">
        <f t="shared" si="104"/>
        <v>0</v>
      </c>
      <c r="BZ113" s="11"/>
      <c r="CA113" s="10"/>
      <c r="CB113" s="11"/>
      <c r="CC113" s="10"/>
      <c r="CD113" s="11"/>
      <c r="CE113" s="10"/>
      <c r="CF113" s="7"/>
      <c r="CG113" s="11"/>
      <c r="CH113" s="10"/>
      <c r="CI113" s="11"/>
      <c r="CJ113" s="10"/>
      <c r="CK113" s="11"/>
      <c r="CL113" s="10"/>
      <c r="CM113" s="7"/>
      <c r="CN113" s="7">
        <f t="shared" si="105"/>
        <v>0</v>
      </c>
      <c r="CO113" s="11">
        <v>8</v>
      </c>
      <c r="CP113" s="10" t="s">
        <v>59</v>
      </c>
      <c r="CQ113" s="11">
        <v>7</v>
      </c>
      <c r="CR113" s="10" t="s">
        <v>59</v>
      </c>
      <c r="CS113" s="11"/>
      <c r="CT113" s="10"/>
      <c r="CU113" s="7">
        <v>2</v>
      </c>
      <c r="CV113" s="11"/>
      <c r="CW113" s="10"/>
      <c r="CX113" s="11"/>
      <c r="CY113" s="10"/>
      <c r="CZ113" s="11"/>
      <c r="DA113" s="10"/>
      <c r="DB113" s="7"/>
      <c r="DC113" s="7">
        <f t="shared" si="106"/>
        <v>2</v>
      </c>
      <c r="DD113" s="11"/>
      <c r="DE113" s="10"/>
      <c r="DF113" s="11"/>
      <c r="DG113" s="10"/>
      <c r="DH113" s="11"/>
      <c r="DI113" s="10"/>
      <c r="DJ113" s="7"/>
      <c r="DK113" s="11"/>
      <c r="DL113" s="10"/>
      <c r="DM113" s="11"/>
      <c r="DN113" s="10"/>
      <c r="DO113" s="11"/>
      <c r="DP113" s="10"/>
      <c r="DQ113" s="7"/>
      <c r="DR113" s="7">
        <f t="shared" si="107"/>
        <v>0</v>
      </c>
      <c r="DS113" s="11"/>
      <c r="DT113" s="10"/>
      <c r="DU113" s="11"/>
      <c r="DV113" s="10"/>
      <c r="DW113" s="11"/>
      <c r="DX113" s="10"/>
      <c r="DY113" s="7"/>
      <c r="DZ113" s="11"/>
      <c r="EA113" s="10"/>
      <c r="EB113" s="11"/>
      <c r="EC113" s="10"/>
      <c r="ED113" s="11"/>
      <c r="EE113" s="10"/>
      <c r="EF113" s="7"/>
      <c r="EG113" s="7">
        <f t="shared" si="108"/>
        <v>0</v>
      </c>
    </row>
    <row r="114" spans="1:137" x14ac:dyDescent="0.25">
      <c r="A114" s="15">
        <v>13</v>
      </c>
      <c r="B114" s="15">
        <v>1</v>
      </c>
      <c r="C114" s="15"/>
      <c r="D114" s="6" t="s">
        <v>227</v>
      </c>
      <c r="E114" s="3" t="s">
        <v>228</v>
      </c>
      <c r="F114" s="6">
        <f t="shared" si="90"/>
        <v>0</v>
      </c>
      <c r="G114" s="6">
        <f t="shared" si="91"/>
        <v>2</v>
      </c>
      <c r="H114" s="6">
        <f t="shared" si="92"/>
        <v>15</v>
      </c>
      <c r="I114" s="6">
        <f t="shared" si="93"/>
        <v>8</v>
      </c>
      <c r="J114" s="6">
        <f t="shared" si="94"/>
        <v>7</v>
      </c>
      <c r="K114" s="6">
        <f t="shared" si="95"/>
        <v>0</v>
      </c>
      <c r="L114" s="6">
        <f t="shared" si="96"/>
        <v>0</v>
      </c>
      <c r="M114" s="6">
        <f t="shared" si="97"/>
        <v>0</v>
      </c>
      <c r="N114" s="6">
        <f t="shared" si="98"/>
        <v>0</v>
      </c>
      <c r="O114" s="7">
        <f t="shared" si="99"/>
        <v>2</v>
      </c>
      <c r="P114" s="7">
        <f t="shared" si="100"/>
        <v>0</v>
      </c>
      <c r="Q114" s="7">
        <v>1.07</v>
      </c>
      <c r="R114" s="11"/>
      <c r="S114" s="10"/>
      <c r="T114" s="11"/>
      <c r="U114" s="10"/>
      <c r="V114" s="11"/>
      <c r="W114" s="10"/>
      <c r="X114" s="7"/>
      <c r="Y114" s="11"/>
      <c r="Z114" s="10"/>
      <c r="AA114" s="11"/>
      <c r="AB114" s="10"/>
      <c r="AC114" s="11"/>
      <c r="AD114" s="10"/>
      <c r="AE114" s="7"/>
      <c r="AF114" s="7">
        <f t="shared" si="101"/>
        <v>0</v>
      </c>
      <c r="AG114" s="11"/>
      <c r="AH114" s="10"/>
      <c r="AI114" s="11"/>
      <c r="AJ114" s="10"/>
      <c r="AK114" s="11"/>
      <c r="AL114" s="10"/>
      <c r="AM114" s="7"/>
      <c r="AN114" s="11"/>
      <c r="AO114" s="10"/>
      <c r="AP114" s="11"/>
      <c r="AQ114" s="10"/>
      <c r="AR114" s="11"/>
      <c r="AS114" s="10"/>
      <c r="AT114" s="7"/>
      <c r="AU114" s="7">
        <f t="shared" si="102"/>
        <v>0</v>
      </c>
      <c r="AV114" s="11"/>
      <c r="AW114" s="10"/>
      <c r="AX114" s="11"/>
      <c r="AY114" s="10"/>
      <c r="AZ114" s="11"/>
      <c r="BA114" s="10"/>
      <c r="BB114" s="7"/>
      <c r="BC114" s="11"/>
      <c r="BD114" s="10"/>
      <c r="BE114" s="11"/>
      <c r="BF114" s="10"/>
      <c r="BG114" s="11"/>
      <c r="BH114" s="10"/>
      <c r="BI114" s="7"/>
      <c r="BJ114" s="7">
        <f t="shared" si="103"/>
        <v>0</v>
      </c>
      <c r="BK114" s="11"/>
      <c r="BL114" s="10"/>
      <c r="BM114" s="11"/>
      <c r="BN114" s="10"/>
      <c r="BO114" s="11"/>
      <c r="BP114" s="10"/>
      <c r="BQ114" s="7"/>
      <c r="BR114" s="11"/>
      <c r="BS114" s="10"/>
      <c r="BT114" s="11"/>
      <c r="BU114" s="10"/>
      <c r="BV114" s="11"/>
      <c r="BW114" s="10"/>
      <c r="BX114" s="7"/>
      <c r="BY114" s="7">
        <f t="shared" si="104"/>
        <v>0</v>
      </c>
      <c r="BZ114" s="11"/>
      <c r="CA114" s="10"/>
      <c r="CB114" s="11"/>
      <c r="CC114" s="10"/>
      <c r="CD114" s="11"/>
      <c r="CE114" s="10"/>
      <c r="CF114" s="7"/>
      <c r="CG114" s="11"/>
      <c r="CH114" s="10"/>
      <c r="CI114" s="11"/>
      <c r="CJ114" s="10"/>
      <c r="CK114" s="11"/>
      <c r="CL114" s="10"/>
      <c r="CM114" s="7"/>
      <c r="CN114" s="7">
        <f t="shared" si="105"/>
        <v>0</v>
      </c>
      <c r="CO114" s="11">
        <v>8</v>
      </c>
      <c r="CP114" s="10" t="s">
        <v>59</v>
      </c>
      <c r="CQ114" s="11">
        <v>7</v>
      </c>
      <c r="CR114" s="10" t="s">
        <v>59</v>
      </c>
      <c r="CS114" s="11"/>
      <c r="CT114" s="10"/>
      <c r="CU114" s="7">
        <v>2</v>
      </c>
      <c r="CV114" s="11"/>
      <c r="CW114" s="10"/>
      <c r="CX114" s="11"/>
      <c r="CY114" s="10"/>
      <c r="CZ114" s="11"/>
      <c r="DA114" s="10"/>
      <c r="DB114" s="7"/>
      <c r="DC114" s="7">
        <f t="shared" si="106"/>
        <v>2</v>
      </c>
      <c r="DD114" s="11"/>
      <c r="DE114" s="10"/>
      <c r="DF114" s="11"/>
      <c r="DG114" s="10"/>
      <c r="DH114" s="11"/>
      <c r="DI114" s="10"/>
      <c r="DJ114" s="7"/>
      <c r="DK114" s="11"/>
      <c r="DL114" s="10"/>
      <c r="DM114" s="11"/>
      <c r="DN114" s="10"/>
      <c r="DO114" s="11"/>
      <c r="DP114" s="10"/>
      <c r="DQ114" s="7"/>
      <c r="DR114" s="7">
        <f t="shared" si="107"/>
        <v>0</v>
      </c>
      <c r="DS114" s="11"/>
      <c r="DT114" s="10"/>
      <c r="DU114" s="11"/>
      <c r="DV114" s="10"/>
      <c r="DW114" s="11"/>
      <c r="DX114" s="10"/>
      <c r="DY114" s="7"/>
      <c r="DZ114" s="11"/>
      <c r="EA114" s="10"/>
      <c r="EB114" s="11"/>
      <c r="EC114" s="10"/>
      <c r="ED114" s="11"/>
      <c r="EE114" s="10"/>
      <c r="EF114" s="7"/>
      <c r="EG114" s="7">
        <f t="shared" si="108"/>
        <v>0</v>
      </c>
    </row>
    <row r="115" spans="1:137" x14ac:dyDescent="0.25">
      <c r="A115" s="15">
        <v>13</v>
      </c>
      <c r="B115" s="15">
        <v>1</v>
      </c>
      <c r="C115" s="15"/>
      <c r="D115" s="6" t="s">
        <v>229</v>
      </c>
      <c r="E115" s="3" t="s">
        <v>230</v>
      </c>
      <c r="F115" s="6">
        <f t="shared" ref="F115:F143" si="109">COUNTIF(R115:EE115,"e")</f>
        <v>0</v>
      </c>
      <c r="G115" s="6">
        <f t="shared" ref="G115:G143" si="110">COUNTIF(R115:EE115,"z")</f>
        <v>2</v>
      </c>
      <c r="H115" s="6">
        <f t="shared" ref="H115:H143" si="111">SUM(I115:N115)</f>
        <v>15</v>
      </c>
      <c r="I115" s="6">
        <f t="shared" ref="I115:I143" si="112">R115+AG115+AV115+BK115+BZ115+CO115+DD115+DS115</f>
        <v>8</v>
      </c>
      <c r="J115" s="6">
        <f t="shared" ref="J115:J143" si="113">T115+AI115+AX115+BM115+CB115+CQ115+DF115+DU115</f>
        <v>7</v>
      </c>
      <c r="K115" s="6">
        <f t="shared" ref="K115:K143" si="114">V115+AK115+AZ115+BO115+CD115+CS115+DH115+DW115</f>
        <v>0</v>
      </c>
      <c r="L115" s="6">
        <f t="shared" ref="L115:L143" si="115">Y115+AN115+BC115+BR115+CG115+CV115+DK115+DZ115</f>
        <v>0</v>
      </c>
      <c r="M115" s="6">
        <f t="shared" ref="M115:M143" si="116">AA115+AP115+BE115+BT115+CI115+CX115+DM115+EB115</f>
        <v>0</v>
      </c>
      <c r="N115" s="6">
        <f t="shared" ref="N115:N143" si="117">AC115+AR115+BG115+BV115+CK115+CZ115+DO115+ED115</f>
        <v>0</v>
      </c>
      <c r="O115" s="7">
        <f t="shared" ref="O115:O143" si="118">AF115+AU115+BJ115+BY115+CN115+DC115+DR115+EG115</f>
        <v>2</v>
      </c>
      <c r="P115" s="7">
        <f t="shared" ref="P115:P143" si="119">AE115+AT115+BI115+BX115+CM115+DB115+DQ115+EF115</f>
        <v>0</v>
      </c>
      <c r="Q115" s="7">
        <v>0.77</v>
      </c>
      <c r="R115" s="11"/>
      <c r="S115" s="10"/>
      <c r="T115" s="11"/>
      <c r="U115" s="10"/>
      <c r="V115" s="11"/>
      <c r="W115" s="10"/>
      <c r="X115" s="7"/>
      <c r="Y115" s="11"/>
      <c r="Z115" s="10"/>
      <c r="AA115" s="11"/>
      <c r="AB115" s="10"/>
      <c r="AC115" s="11"/>
      <c r="AD115" s="10"/>
      <c r="AE115" s="7"/>
      <c r="AF115" s="7">
        <f t="shared" ref="AF115:AF143" si="120">X115+AE115</f>
        <v>0</v>
      </c>
      <c r="AG115" s="11"/>
      <c r="AH115" s="10"/>
      <c r="AI115" s="11"/>
      <c r="AJ115" s="10"/>
      <c r="AK115" s="11"/>
      <c r="AL115" s="10"/>
      <c r="AM115" s="7"/>
      <c r="AN115" s="11"/>
      <c r="AO115" s="10"/>
      <c r="AP115" s="11"/>
      <c r="AQ115" s="10"/>
      <c r="AR115" s="11"/>
      <c r="AS115" s="10"/>
      <c r="AT115" s="7"/>
      <c r="AU115" s="7">
        <f t="shared" ref="AU115:AU143" si="121">AM115+AT115</f>
        <v>0</v>
      </c>
      <c r="AV115" s="11"/>
      <c r="AW115" s="10"/>
      <c r="AX115" s="11"/>
      <c r="AY115" s="10"/>
      <c r="AZ115" s="11"/>
      <c r="BA115" s="10"/>
      <c r="BB115" s="7"/>
      <c r="BC115" s="11"/>
      <c r="BD115" s="10"/>
      <c r="BE115" s="11"/>
      <c r="BF115" s="10"/>
      <c r="BG115" s="11"/>
      <c r="BH115" s="10"/>
      <c r="BI115" s="7"/>
      <c r="BJ115" s="7">
        <f t="shared" ref="BJ115:BJ143" si="122">BB115+BI115</f>
        <v>0</v>
      </c>
      <c r="BK115" s="11"/>
      <c r="BL115" s="10"/>
      <c r="BM115" s="11"/>
      <c r="BN115" s="10"/>
      <c r="BO115" s="11"/>
      <c r="BP115" s="10"/>
      <c r="BQ115" s="7"/>
      <c r="BR115" s="11"/>
      <c r="BS115" s="10"/>
      <c r="BT115" s="11"/>
      <c r="BU115" s="10"/>
      <c r="BV115" s="11"/>
      <c r="BW115" s="10"/>
      <c r="BX115" s="7"/>
      <c r="BY115" s="7">
        <f t="shared" ref="BY115:BY143" si="123">BQ115+BX115</f>
        <v>0</v>
      </c>
      <c r="BZ115" s="11"/>
      <c r="CA115" s="10"/>
      <c r="CB115" s="11"/>
      <c r="CC115" s="10"/>
      <c r="CD115" s="11"/>
      <c r="CE115" s="10"/>
      <c r="CF115" s="7"/>
      <c r="CG115" s="11"/>
      <c r="CH115" s="10"/>
      <c r="CI115" s="11"/>
      <c r="CJ115" s="10"/>
      <c r="CK115" s="11"/>
      <c r="CL115" s="10"/>
      <c r="CM115" s="7"/>
      <c r="CN115" s="7">
        <f t="shared" ref="CN115:CN143" si="124">CF115+CM115</f>
        <v>0</v>
      </c>
      <c r="CO115" s="11">
        <v>8</v>
      </c>
      <c r="CP115" s="10" t="s">
        <v>59</v>
      </c>
      <c r="CQ115" s="11">
        <v>7</v>
      </c>
      <c r="CR115" s="10" t="s">
        <v>59</v>
      </c>
      <c r="CS115" s="11"/>
      <c r="CT115" s="10"/>
      <c r="CU115" s="7">
        <v>2</v>
      </c>
      <c r="CV115" s="11"/>
      <c r="CW115" s="10"/>
      <c r="CX115" s="11"/>
      <c r="CY115" s="10"/>
      <c r="CZ115" s="11"/>
      <c r="DA115" s="10"/>
      <c r="DB115" s="7"/>
      <c r="DC115" s="7">
        <f t="shared" ref="DC115:DC143" si="125">CU115+DB115</f>
        <v>2</v>
      </c>
      <c r="DD115" s="11"/>
      <c r="DE115" s="10"/>
      <c r="DF115" s="11"/>
      <c r="DG115" s="10"/>
      <c r="DH115" s="11"/>
      <c r="DI115" s="10"/>
      <c r="DJ115" s="7"/>
      <c r="DK115" s="11"/>
      <c r="DL115" s="10"/>
      <c r="DM115" s="11"/>
      <c r="DN115" s="10"/>
      <c r="DO115" s="11"/>
      <c r="DP115" s="10"/>
      <c r="DQ115" s="7"/>
      <c r="DR115" s="7">
        <f t="shared" ref="DR115:DR143" si="126">DJ115+DQ115</f>
        <v>0</v>
      </c>
      <c r="DS115" s="11"/>
      <c r="DT115" s="10"/>
      <c r="DU115" s="11"/>
      <c r="DV115" s="10"/>
      <c r="DW115" s="11"/>
      <c r="DX115" s="10"/>
      <c r="DY115" s="7"/>
      <c r="DZ115" s="11"/>
      <c r="EA115" s="10"/>
      <c r="EB115" s="11"/>
      <c r="EC115" s="10"/>
      <c r="ED115" s="11"/>
      <c r="EE115" s="10"/>
      <c r="EF115" s="7"/>
      <c r="EG115" s="7">
        <f t="shared" ref="EG115:EG143" si="127">DY115+EF115</f>
        <v>0</v>
      </c>
    </row>
    <row r="116" spans="1:137" x14ac:dyDescent="0.25">
      <c r="A116" s="15">
        <v>13</v>
      </c>
      <c r="B116" s="15">
        <v>1</v>
      </c>
      <c r="C116" s="15"/>
      <c r="D116" s="6" t="s">
        <v>231</v>
      </c>
      <c r="E116" s="3" t="s">
        <v>232</v>
      </c>
      <c r="F116" s="6">
        <f t="shared" si="109"/>
        <v>0</v>
      </c>
      <c r="G116" s="6">
        <f t="shared" si="110"/>
        <v>2</v>
      </c>
      <c r="H116" s="6">
        <f t="shared" si="111"/>
        <v>15</v>
      </c>
      <c r="I116" s="6">
        <f t="shared" si="112"/>
        <v>8</v>
      </c>
      <c r="J116" s="6">
        <f t="shared" si="113"/>
        <v>7</v>
      </c>
      <c r="K116" s="6">
        <f t="shared" si="114"/>
        <v>0</v>
      </c>
      <c r="L116" s="6">
        <f t="shared" si="115"/>
        <v>0</v>
      </c>
      <c r="M116" s="6">
        <f t="shared" si="116"/>
        <v>0</v>
      </c>
      <c r="N116" s="6">
        <f t="shared" si="117"/>
        <v>0</v>
      </c>
      <c r="O116" s="7">
        <f t="shared" si="118"/>
        <v>2</v>
      </c>
      <c r="P116" s="7">
        <f t="shared" si="119"/>
        <v>0</v>
      </c>
      <c r="Q116" s="7">
        <v>0.93</v>
      </c>
      <c r="R116" s="11"/>
      <c r="S116" s="10"/>
      <c r="T116" s="11"/>
      <c r="U116" s="10"/>
      <c r="V116" s="11"/>
      <c r="W116" s="10"/>
      <c r="X116" s="7"/>
      <c r="Y116" s="11"/>
      <c r="Z116" s="10"/>
      <c r="AA116" s="11"/>
      <c r="AB116" s="10"/>
      <c r="AC116" s="11"/>
      <c r="AD116" s="10"/>
      <c r="AE116" s="7"/>
      <c r="AF116" s="7">
        <f t="shared" si="120"/>
        <v>0</v>
      </c>
      <c r="AG116" s="11"/>
      <c r="AH116" s="10"/>
      <c r="AI116" s="11"/>
      <c r="AJ116" s="10"/>
      <c r="AK116" s="11"/>
      <c r="AL116" s="10"/>
      <c r="AM116" s="7"/>
      <c r="AN116" s="11"/>
      <c r="AO116" s="10"/>
      <c r="AP116" s="11"/>
      <c r="AQ116" s="10"/>
      <c r="AR116" s="11"/>
      <c r="AS116" s="10"/>
      <c r="AT116" s="7"/>
      <c r="AU116" s="7">
        <f t="shared" si="121"/>
        <v>0</v>
      </c>
      <c r="AV116" s="11"/>
      <c r="AW116" s="10"/>
      <c r="AX116" s="11"/>
      <c r="AY116" s="10"/>
      <c r="AZ116" s="11"/>
      <c r="BA116" s="10"/>
      <c r="BB116" s="7"/>
      <c r="BC116" s="11"/>
      <c r="BD116" s="10"/>
      <c r="BE116" s="11"/>
      <c r="BF116" s="10"/>
      <c r="BG116" s="11"/>
      <c r="BH116" s="10"/>
      <c r="BI116" s="7"/>
      <c r="BJ116" s="7">
        <f t="shared" si="122"/>
        <v>0</v>
      </c>
      <c r="BK116" s="11"/>
      <c r="BL116" s="10"/>
      <c r="BM116" s="11"/>
      <c r="BN116" s="10"/>
      <c r="BO116" s="11"/>
      <c r="BP116" s="10"/>
      <c r="BQ116" s="7"/>
      <c r="BR116" s="11"/>
      <c r="BS116" s="10"/>
      <c r="BT116" s="11"/>
      <c r="BU116" s="10"/>
      <c r="BV116" s="11"/>
      <c r="BW116" s="10"/>
      <c r="BX116" s="7"/>
      <c r="BY116" s="7">
        <f t="shared" si="123"/>
        <v>0</v>
      </c>
      <c r="BZ116" s="11"/>
      <c r="CA116" s="10"/>
      <c r="CB116" s="11"/>
      <c r="CC116" s="10"/>
      <c r="CD116" s="11"/>
      <c r="CE116" s="10"/>
      <c r="CF116" s="7"/>
      <c r="CG116" s="11"/>
      <c r="CH116" s="10"/>
      <c r="CI116" s="11"/>
      <c r="CJ116" s="10"/>
      <c r="CK116" s="11"/>
      <c r="CL116" s="10"/>
      <c r="CM116" s="7"/>
      <c r="CN116" s="7">
        <f t="shared" si="124"/>
        <v>0</v>
      </c>
      <c r="CO116" s="11">
        <v>8</v>
      </c>
      <c r="CP116" s="10" t="s">
        <v>59</v>
      </c>
      <c r="CQ116" s="11">
        <v>7</v>
      </c>
      <c r="CR116" s="10" t="s">
        <v>59</v>
      </c>
      <c r="CS116" s="11"/>
      <c r="CT116" s="10"/>
      <c r="CU116" s="7">
        <v>2</v>
      </c>
      <c r="CV116" s="11"/>
      <c r="CW116" s="10"/>
      <c r="CX116" s="11"/>
      <c r="CY116" s="10"/>
      <c r="CZ116" s="11"/>
      <c r="DA116" s="10"/>
      <c r="DB116" s="7"/>
      <c r="DC116" s="7">
        <f t="shared" si="125"/>
        <v>2</v>
      </c>
      <c r="DD116" s="11"/>
      <c r="DE116" s="10"/>
      <c r="DF116" s="11"/>
      <c r="DG116" s="10"/>
      <c r="DH116" s="11"/>
      <c r="DI116" s="10"/>
      <c r="DJ116" s="7"/>
      <c r="DK116" s="11"/>
      <c r="DL116" s="10"/>
      <c r="DM116" s="11"/>
      <c r="DN116" s="10"/>
      <c r="DO116" s="11"/>
      <c r="DP116" s="10"/>
      <c r="DQ116" s="7"/>
      <c r="DR116" s="7">
        <f t="shared" si="126"/>
        <v>0</v>
      </c>
      <c r="DS116" s="11"/>
      <c r="DT116" s="10"/>
      <c r="DU116" s="11"/>
      <c r="DV116" s="10"/>
      <c r="DW116" s="11"/>
      <c r="DX116" s="10"/>
      <c r="DY116" s="7"/>
      <c r="DZ116" s="11"/>
      <c r="EA116" s="10"/>
      <c r="EB116" s="11"/>
      <c r="EC116" s="10"/>
      <c r="ED116" s="11"/>
      <c r="EE116" s="10"/>
      <c r="EF116" s="7"/>
      <c r="EG116" s="7">
        <f t="shared" si="127"/>
        <v>0</v>
      </c>
    </row>
    <row r="117" spans="1:137" x14ac:dyDescent="0.25">
      <c r="A117" s="15">
        <v>14</v>
      </c>
      <c r="B117" s="15">
        <v>1</v>
      </c>
      <c r="C117" s="15"/>
      <c r="D117" s="6" t="s">
        <v>233</v>
      </c>
      <c r="E117" s="3" t="s">
        <v>234</v>
      </c>
      <c r="F117" s="6">
        <f t="shared" si="109"/>
        <v>0</v>
      </c>
      <c r="G117" s="6">
        <f t="shared" si="110"/>
        <v>2</v>
      </c>
      <c r="H117" s="6">
        <f t="shared" si="111"/>
        <v>15</v>
      </c>
      <c r="I117" s="6">
        <f t="shared" si="112"/>
        <v>8</v>
      </c>
      <c r="J117" s="6">
        <f t="shared" si="113"/>
        <v>7</v>
      </c>
      <c r="K117" s="6">
        <f t="shared" si="114"/>
        <v>0</v>
      </c>
      <c r="L117" s="6">
        <f t="shared" si="115"/>
        <v>0</v>
      </c>
      <c r="M117" s="6">
        <f t="shared" si="116"/>
        <v>0</v>
      </c>
      <c r="N117" s="6">
        <f t="shared" si="117"/>
        <v>0</v>
      </c>
      <c r="O117" s="7">
        <f t="shared" si="118"/>
        <v>2</v>
      </c>
      <c r="P117" s="7">
        <f t="shared" si="119"/>
        <v>0</v>
      </c>
      <c r="Q117" s="7">
        <v>1.07</v>
      </c>
      <c r="R117" s="11"/>
      <c r="S117" s="10"/>
      <c r="T117" s="11"/>
      <c r="U117" s="10"/>
      <c r="V117" s="11"/>
      <c r="W117" s="10"/>
      <c r="X117" s="7"/>
      <c r="Y117" s="11"/>
      <c r="Z117" s="10"/>
      <c r="AA117" s="11"/>
      <c r="AB117" s="10"/>
      <c r="AC117" s="11"/>
      <c r="AD117" s="10"/>
      <c r="AE117" s="7"/>
      <c r="AF117" s="7">
        <f t="shared" si="120"/>
        <v>0</v>
      </c>
      <c r="AG117" s="11"/>
      <c r="AH117" s="10"/>
      <c r="AI117" s="11"/>
      <c r="AJ117" s="10"/>
      <c r="AK117" s="11"/>
      <c r="AL117" s="10"/>
      <c r="AM117" s="7"/>
      <c r="AN117" s="11"/>
      <c r="AO117" s="10"/>
      <c r="AP117" s="11"/>
      <c r="AQ117" s="10"/>
      <c r="AR117" s="11"/>
      <c r="AS117" s="10"/>
      <c r="AT117" s="7"/>
      <c r="AU117" s="7">
        <f t="shared" si="121"/>
        <v>0</v>
      </c>
      <c r="AV117" s="11"/>
      <c r="AW117" s="10"/>
      <c r="AX117" s="11"/>
      <c r="AY117" s="10"/>
      <c r="AZ117" s="11"/>
      <c r="BA117" s="10"/>
      <c r="BB117" s="7"/>
      <c r="BC117" s="11"/>
      <c r="BD117" s="10"/>
      <c r="BE117" s="11"/>
      <c r="BF117" s="10"/>
      <c r="BG117" s="11"/>
      <c r="BH117" s="10"/>
      <c r="BI117" s="7"/>
      <c r="BJ117" s="7">
        <f t="shared" si="122"/>
        <v>0</v>
      </c>
      <c r="BK117" s="11"/>
      <c r="BL117" s="10"/>
      <c r="BM117" s="11"/>
      <c r="BN117" s="10"/>
      <c r="BO117" s="11"/>
      <c r="BP117" s="10"/>
      <c r="BQ117" s="7"/>
      <c r="BR117" s="11"/>
      <c r="BS117" s="10"/>
      <c r="BT117" s="11"/>
      <c r="BU117" s="10"/>
      <c r="BV117" s="11"/>
      <c r="BW117" s="10"/>
      <c r="BX117" s="7"/>
      <c r="BY117" s="7">
        <f t="shared" si="123"/>
        <v>0</v>
      </c>
      <c r="BZ117" s="11"/>
      <c r="CA117" s="10"/>
      <c r="CB117" s="11"/>
      <c r="CC117" s="10"/>
      <c r="CD117" s="11"/>
      <c r="CE117" s="10"/>
      <c r="CF117" s="7"/>
      <c r="CG117" s="11"/>
      <c r="CH117" s="10"/>
      <c r="CI117" s="11"/>
      <c r="CJ117" s="10"/>
      <c r="CK117" s="11"/>
      <c r="CL117" s="10"/>
      <c r="CM117" s="7"/>
      <c r="CN117" s="7">
        <f t="shared" si="124"/>
        <v>0</v>
      </c>
      <c r="CO117" s="11">
        <v>8</v>
      </c>
      <c r="CP117" s="10" t="s">
        <v>59</v>
      </c>
      <c r="CQ117" s="11">
        <v>7</v>
      </c>
      <c r="CR117" s="10" t="s">
        <v>59</v>
      </c>
      <c r="CS117" s="11"/>
      <c r="CT117" s="10"/>
      <c r="CU117" s="7">
        <v>2</v>
      </c>
      <c r="CV117" s="11"/>
      <c r="CW117" s="10"/>
      <c r="CX117" s="11"/>
      <c r="CY117" s="10"/>
      <c r="CZ117" s="11"/>
      <c r="DA117" s="10"/>
      <c r="DB117" s="7"/>
      <c r="DC117" s="7">
        <f t="shared" si="125"/>
        <v>2</v>
      </c>
      <c r="DD117" s="11"/>
      <c r="DE117" s="10"/>
      <c r="DF117" s="11"/>
      <c r="DG117" s="10"/>
      <c r="DH117" s="11"/>
      <c r="DI117" s="10"/>
      <c r="DJ117" s="7"/>
      <c r="DK117" s="11"/>
      <c r="DL117" s="10"/>
      <c r="DM117" s="11"/>
      <c r="DN117" s="10"/>
      <c r="DO117" s="11"/>
      <c r="DP117" s="10"/>
      <c r="DQ117" s="7"/>
      <c r="DR117" s="7">
        <f t="shared" si="126"/>
        <v>0</v>
      </c>
      <c r="DS117" s="11"/>
      <c r="DT117" s="10"/>
      <c r="DU117" s="11"/>
      <c r="DV117" s="10"/>
      <c r="DW117" s="11"/>
      <c r="DX117" s="10"/>
      <c r="DY117" s="7"/>
      <c r="DZ117" s="11"/>
      <c r="EA117" s="10"/>
      <c r="EB117" s="11"/>
      <c r="EC117" s="10"/>
      <c r="ED117" s="11"/>
      <c r="EE117" s="10"/>
      <c r="EF117" s="7"/>
      <c r="EG117" s="7">
        <f t="shared" si="127"/>
        <v>0</v>
      </c>
    </row>
    <row r="118" spans="1:137" x14ac:dyDescent="0.25">
      <c r="A118" s="15">
        <v>14</v>
      </c>
      <c r="B118" s="15">
        <v>1</v>
      </c>
      <c r="C118" s="15"/>
      <c r="D118" s="6" t="s">
        <v>235</v>
      </c>
      <c r="E118" s="3" t="s">
        <v>236</v>
      </c>
      <c r="F118" s="6">
        <f t="shared" si="109"/>
        <v>0</v>
      </c>
      <c r="G118" s="6">
        <f t="shared" si="110"/>
        <v>2</v>
      </c>
      <c r="H118" s="6">
        <f t="shared" si="111"/>
        <v>15</v>
      </c>
      <c r="I118" s="6">
        <f t="shared" si="112"/>
        <v>8</v>
      </c>
      <c r="J118" s="6">
        <f t="shared" si="113"/>
        <v>7</v>
      </c>
      <c r="K118" s="6">
        <f t="shared" si="114"/>
        <v>0</v>
      </c>
      <c r="L118" s="6">
        <f t="shared" si="115"/>
        <v>0</v>
      </c>
      <c r="M118" s="6">
        <f t="shared" si="116"/>
        <v>0</v>
      </c>
      <c r="N118" s="6">
        <f t="shared" si="117"/>
        <v>0</v>
      </c>
      <c r="O118" s="7">
        <f t="shared" si="118"/>
        <v>2</v>
      </c>
      <c r="P118" s="7">
        <f t="shared" si="119"/>
        <v>0</v>
      </c>
      <c r="Q118" s="7">
        <v>1.07</v>
      </c>
      <c r="R118" s="11"/>
      <c r="S118" s="10"/>
      <c r="T118" s="11"/>
      <c r="U118" s="10"/>
      <c r="V118" s="11"/>
      <c r="W118" s="10"/>
      <c r="X118" s="7"/>
      <c r="Y118" s="11"/>
      <c r="Z118" s="10"/>
      <c r="AA118" s="11"/>
      <c r="AB118" s="10"/>
      <c r="AC118" s="11"/>
      <c r="AD118" s="10"/>
      <c r="AE118" s="7"/>
      <c r="AF118" s="7">
        <f t="shared" si="120"/>
        <v>0</v>
      </c>
      <c r="AG118" s="11"/>
      <c r="AH118" s="10"/>
      <c r="AI118" s="11"/>
      <c r="AJ118" s="10"/>
      <c r="AK118" s="11"/>
      <c r="AL118" s="10"/>
      <c r="AM118" s="7"/>
      <c r="AN118" s="11"/>
      <c r="AO118" s="10"/>
      <c r="AP118" s="11"/>
      <c r="AQ118" s="10"/>
      <c r="AR118" s="11"/>
      <c r="AS118" s="10"/>
      <c r="AT118" s="7"/>
      <c r="AU118" s="7">
        <f t="shared" si="121"/>
        <v>0</v>
      </c>
      <c r="AV118" s="11"/>
      <c r="AW118" s="10"/>
      <c r="AX118" s="11"/>
      <c r="AY118" s="10"/>
      <c r="AZ118" s="11"/>
      <c r="BA118" s="10"/>
      <c r="BB118" s="7"/>
      <c r="BC118" s="11"/>
      <c r="BD118" s="10"/>
      <c r="BE118" s="11"/>
      <c r="BF118" s="10"/>
      <c r="BG118" s="11"/>
      <c r="BH118" s="10"/>
      <c r="BI118" s="7"/>
      <c r="BJ118" s="7">
        <f t="shared" si="122"/>
        <v>0</v>
      </c>
      <c r="BK118" s="11"/>
      <c r="BL118" s="10"/>
      <c r="BM118" s="11"/>
      <c r="BN118" s="10"/>
      <c r="BO118" s="11"/>
      <c r="BP118" s="10"/>
      <c r="BQ118" s="7"/>
      <c r="BR118" s="11"/>
      <c r="BS118" s="10"/>
      <c r="BT118" s="11"/>
      <c r="BU118" s="10"/>
      <c r="BV118" s="11"/>
      <c r="BW118" s="10"/>
      <c r="BX118" s="7"/>
      <c r="BY118" s="7">
        <f t="shared" si="123"/>
        <v>0</v>
      </c>
      <c r="BZ118" s="11"/>
      <c r="CA118" s="10"/>
      <c r="CB118" s="11"/>
      <c r="CC118" s="10"/>
      <c r="CD118" s="11"/>
      <c r="CE118" s="10"/>
      <c r="CF118" s="7"/>
      <c r="CG118" s="11"/>
      <c r="CH118" s="10"/>
      <c r="CI118" s="11"/>
      <c r="CJ118" s="10"/>
      <c r="CK118" s="11"/>
      <c r="CL118" s="10"/>
      <c r="CM118" s="7"/>
      <c r="CN118" s="7">
        <f t="shared" si="124"/>
        <v>0</v>
      </c>
      <c r="CO118" s="11">
        <v>8</v>
      </c>
      <c r="CP118" s="10" t="s">
        <v>59</v>
      </c>
      <c r="CQ118" s="11">
        <v>7</v>
      </c>
      <c r="CR118" s="10" t="s">
        <v>59</v>
      </c>
      <c r="CS118" s="11"/>
      <c r="CT118" s="10"/>
      <c r="CU118" s="7">
        <v>2</v>
      </c>
      <c r="CV118" s="11"/>
      <c r="CW118" s="10"/>
      <c r="CX118" s="11"/>
      <c r="CY118" s="10"/>
      <c r="CZ118" s="11"/>
      <c r="DA118" s="10"/>
      <c r="DB118" s="7"/>
      <c r="DC118" s="7">
        <f t="shared" si="125"/>
        <v>2</v>
      </c>
      <c r="DD118" s="11"/>
      <c r="DE118" s="10"/>
      <c r="DF118" s="11"/>
      <c r="DG118" s="10"/>
      <c r="DH118" s="11"/>
      <c r="DI118" s="10"/>
      <c r="DJ118" s="7"/>
      <c r="DK118" s="11"/>
      <c r="DL118" s="10"/>
      <c r="DM118" s="11"/>
      <c r="DN118" s="10"/>
      <c r="DO118" s="11"/>
      <c r="DP118" s="10"/>
      <c r="DQ118" s="7"/>
      <c r="DR118" s="7">
        <f t="shared" si="126"/>
        <v>0</v>
      </c>
      <c r="DS118" s="11"/>
      <c r="DT118" s="10"/>
      <c r="DU118" s="11"/>
      <c r="DV118" s="10"/>
      <c r="DW118" s="11"/>
      <c r="DX118" s="10"/>
      <c r="DY118" s="7"/>
      <c r="DZ118" s="11"/>
      <c r="EA118" s="10"/>
      <c r="EB118" s="11"/>
      <c r="EC118" s="10"/>
      <c r="ED118" s="11"/>
      <c r="EE118" s="10"/>
      <c r="EF118" s="7"/>
      <c r="EG118" s="7">
        <f t="shared" si="127"/>
        <v>0</v>
      </c>
    </row>
    <row r="119" spans="1:137" x14ac:dyDescent="0.25">
      <c r="A119" s="15">
        <v>14</v>
      </c>
      <c r="B119" s="15">
        <v>1</v>
      </c>
      <c r="C119" s="15"/>
      <c r="D119" s="6" t="s">
        <v>237</v>
      </c>
      <c r="E119" s="3" t="s">
        <v>238</v>
      </c>
      <c r="F119" s="6">
        <f t="shared" si="109"/>
        <v>0</v>
      </c>
      <c r="G119" s="6">
        <f t="shared" si="110"/>
        <v>2</v>
      </c>
      <c r="H119" s="6">
        <f t="shared" si="111"/>
        <v>15</v>
      </c>
      <c r="I119" s="6">
        <f t="shared" si="112"/>
        <v>8</v>
      </c>
      <c r="J119" s="6">
        <f t="shared" si="113"/>
        <v>0</v>
      </c>
      <c r="K119" s="6">
        <f t="shared" si="114"/>
        <v>0</v>
      </c>
      <c r="L119" s="6">
        <f t="shared" si="115"/>
        <v>7</v>
      </c>
      <c r="M119" s="6">
        <f t="shared" si="116"/>
        <v>0</v>
      </c>
      <c r="N119" s="6">
        <f t="shared" si="117"/>
        <v>0</v>
      </c>
      <c r="O119" s="7">
        <f t="shared" si="118"/>
        <v>2</v>
      </c>
      <c r="P119" s="7">
        <f t="shared" si="119"/>
        <v>1</v>
      </c>
      <c r="Q119" s="7">
        <v>0.46</v>
      </c>
      <c r="R119" s="11"/>
      <c r="S119" s="10"/>
      <c r="T119" s="11"/>
      <c r="U119" s="10"/>
      <c r="V119" s="11"/>
      <c r="W119" s="10"/>
      <c r="X119" s="7"/>
      <c r="Y119" s="11"/>
      <c r="Z119" s="10"/>
      <c r="AA119" s="11"/>
      <c r="AB119" s="10"/>
      <c r="AC119" s="11"/>
      <c r="AD119" s="10"/>
      <c r="AE119" s="7"/>
      <c r="AF119" s="7">
        <f t="shared" si="120"/>
        <v>0</v>
      </c>
      <c r="AG119" s="11"/>
      <c r="AH119" s="10"/>
      <c r="AI119" s="11"/>
      <c r="AJ119" s="10"/>
      <c r="AK119" s="11"/>
      <c r="AL119" s="10"/>
      <c r="AM119" s="7"/>
      <c r="AN119" s="11"/>
      <c r="AO119" s="10"/>
      <c r="AP119" s="11"/>
      <c r="AQ119" s="10"/>
      <c r="AR119" s="11"/>
      <c r="AS119" s="10"/>
      <c r="AT119" s="7"/>
      <c r="AU119" s="7">
        <f t="shared" si="121"/>
        <v>0</v>
      </c>
      <c r="AV119" s="11"/>
      <c r="AW119" s="10"/>
      <c r="AX119" s="11"/>
      <c r="AY119" s="10"/>
      <c r="AZ119" s="11"/>
      <c r="BA119" s="10"/>
      <c r="BB119" s="7"/>
      <c r="BC119" s="11"/>
      <c r="BD119" s="10"/>
      <c r="BE119" s="11"/>
      <c r="BF119" s="10"/>
      <c r="BG119" s="11"/>
      <c r="BH119" s="10"/>
      <c r="BI119" s="7"/>
      <c r="BJ119" s="7">
        <f t="shared" si="122"/>
        <v>0</v>
      </c>
      <c r="BK119" s="11"/>
      <c r="BL119" s="10"/>
      <c r="BM119" s="11"/>
      <c r="BN119" s="10"/>
      <c r="BO119" s="11"/>
      <c r="BP119" s="10"/>
      <c r="BQ119" s="7"/>
      <c r="BR119" s="11"/>
      <c r="BS119" s="10"/>
      <c r="BT119" s="11"/>
      <c r="BU119" s="10"/>
      <c r="BV119" s="11"/>
      <c r="BW119" s="10"/>
      <c r="BX119" s="7"/>
      <c r="BY119" s="7">
        <f t="shared" si="123"/>
        <v>0</v>
      </c>
      <c r="BZ119" s="11"/>
      <c r="CA119" s="10"/>
      <c r="CB119" s="11"/>
      <c r="CC119" s="10"/>
      <c r="CD119" s="11"/>
      <c r="CE119" s="10"/>
      <c r="CF119" s="7"/>
      <c r="CG119" s="11"/>
      <c r="CH119" s="10"/>
      <c r="CI119" s="11"/>
      <c r="CJ119" s="10"/>
      <c r="CK119" s="11"/>
      <c r="CL119" s="10"/>
      <c r="CM119" s="7"/>
      <c r="CN119" s="7">
        <f t="shared" si="124"/>
        <v>0</v>
      </c>
      <c r="CO119" s="11">
        <v>8</v>
      </c>
      <c r="CP119" s="10" t="s">
        <v>59</v>
      </c>
      <c r="CQ119" s="11"/>
      <c r="CR119" s="10"/>
      <c r="CS119" s="11"/>
      <c r="CT119" s="10"/>
      <c r="CU119" s="7">
        <v>1</v>
      </c>
      <c r="CV119" s="11">
        <v>7</v>
      </c>
      <c r="CW119" s="10" t="s">
        <v>59</v>
      </c>
      <c r="CX119" s="11"/>
      <c r="CY119" s="10"/>
      <c r="CZ119" s="11"/>
      <c r="DA119" s="10"/>
      <c r="DB119" s="7">
        <v>1</v>
      </c>
      <c r="DC119" s="7">
        <f t="shared" si="125"/>
        <v>2</v>
      </c>
      <c r="DD119" s="11"/>
      <c r="DE119" s="10"/>
      <c r="DF119" s="11"/>
      <c r="DG119" s="10"/>
      <c r="DH119" s="11"/>
      <c r="DI119" s="10"/>
      <c r="DJ119" s="7"/>
      <c r="DK119" s="11"/>
      <c r="DL119" s="10"/>
      <c r="DM119" s="11"/>
      <c r="DN119" s="10"/>
      <c r="DO119" s="11"/>
      <c r="DP119" s="10"/>
      <c r="DQ119" s="7"/>
      <c r="DR119" s="7">
        <f t="shared" si="126"/>
        <v>0</v>
      </c>
      <c r="DS119" s="11"/>
      <c r="DT119" s="10"/>
      <c r="DU119" s="11"/>
      <c r="DV119" s="10"/>
      <c r="DW119" s="11"/>
      <c r="DX119" s="10"/>
      <c r="DY119" s="7"/>
      <c r="DZ119" s="11"/>
      <c r="EA119" s="10"/>
      <c r="EB119" s="11"/>
      <c r="EC119" s="10"/>
      <c r="ED119" s="11"/>
      <c r="EE119" s="10"/>
      <c r="EF119" s="7"/>
      <c r="EG119" s="7">
        <f t="shared" si="127"/>
        <v>0</v>
      </c>
    </row>
    <row r="120" spans="1:137" x14ac:dyDescent="0.25">
      <c r="A120" s="15">
        <v>14</v>
      </c>
      <c r="B120" s="15">
        <v>1</v>
      </c>
      <c r="C120" s="15"/>
      <c r="D120" s="6" t="s">
        <v>239</v>
      </c>
      <c r="E120" s="3" t="s">
        <v>240</v>
      </c>
      <c r="F120" s="6">
        <f t="shared" si="109"/>
        <v>0</v>
      </c>
      <c r="G120" s="6">
        <f t="shared" si="110"/>
        <v>2</v>
      </c>
      <c r="H120" s="6">
        <f t="shared" si="111"/>
        <v>30</v>
      </c>
      <c r="I120" s="6">
        <f t="shared" si="112"/>
        <v>15</v>
      </c>
      <c r="J120" s="6">
        <f t="shared" si="113"/>
        <v>15</v>
      </c>
      <c r="K120" s="6">
        <f t="shared" si="114"/>
        <v>0</v>
      </c>
      <c r="L120" s="6">
        <f t="shared" si="115"/>
        <v>0</v>
      </c>
      <c r="M120" s="6">
        <f t="shared" si="116"/>
        <v>0</v>
      </c>
      <c r="N120" s="6">
        <f t="shared" si="117"/>
        <v>0</v>
      </c>
      <c r="O120" s="7">
        <f t="shared" si="118"/>
        <v>2</v>
      </c>
      <c r="P120" s="7">
        <f t="shared" si="119"/>
        <v>0</v>
      </c>
      <c r="Q120" s="7">
        <v>1.07</v>
      </c>
      <c r="R120" s="11"/>
      <c r="S120" s="10"/>
      <c r="T120" s="11"/>
      <c r="U120" s="10"/>
      <c r="V120" s="11"/>
      <c r="W120" s="10"/>
      <c r="X120" s="7"/>
      <c r="Y120" s="11"/>
      <c r="Z120" s="10"/>
      <c r="AA120" s="11"/>
      <c r="AB120" s="10"/>
      <c r="AC120" s="11"/>
      <c r="AD120" s="10"/>
      <c r="AE120" s="7"/>
      <c r="AF120" s="7">
        <f t="shared" si="120"/>
        <v>0</v>
      </c>
      <c r="AG120" s="11"/>
      <c r="AH120" s="10"/>
      <c r="AI120" s="11"/>
      <c r="AJ120" s="10"/>
      <c r="AK120" s="11"/>
      <c r="AL120" s="10"/>
      <c r="AM120" s="7"/>
      <c r="AN120" s="11"/>
      <c r="AO120" s="10"/>
      <c r="AP120" s="11"/>
      <c r="AQ120" s="10"/>
      <c r="AR120" s="11"/>
      <c r="AS120" s="10"/>
      <c r="AT120" s="7"/>
      <c r="AU120" s="7">
        <f t="shared" si="121"/>
        <v>0</v>
      </c>
      <c r="AV120" s="11"/>
      <c r="AW120" s="10"/>
      <c r="AX120" s="11"/>
      <c r="AY120" s="10"/>
      <c r="AZ120" s="11"/>
      <c r="BA120" s="10"/>
      <c r="BB120" s="7"/>
      <c r="BC120" s="11"/>
      <c r="BD120" s="10"/>
      <c r="BE120" s="11"/>
      <c r="BF120" s="10"/>
      <c r="BG120" s="11"/>
      <c r="BH120" s="10"/>
      <c r="BI120" s="7"/>
      <c r="BJ120" s="7">
        <f t="shared" si="122"/>
        <v>0</v>
      </c>
      <c r="BK120" s="11"/>
      <c r="BL120" s="10"/>
      <c r="BM120" s="11"/>
      <c r="BN120" s="10"/>
      <c r="BO120" s="11"/>
      <c r="BP120" s="10"/>
      <c r="BQ120" s="7"/>
      <c r="BR120" s="11"/>
      <c r="BS120" s="10"/>
      <c r="BT120" s="11"/>
      <c r="BU120" s="10"/>
      <c r="BV120" s="11"/>
      <c r="BW120" s="10"/>
      <c r="BX120" s="7"/>
      <c r="BY120" s="7">
        <f t="shared" si="123"/>
        <v>0</v>
      </c>
      <c r="BZ120" s="11"/>
      <c r="CA120" s="10"/>
      <c r="CB120" s="11"/>
      <c r="CC120" s="10"/>
      <c r="CD120" s="11"/>
      <c r="CE120" s="10"/>
      <c r="CF120" s="7"/>
      <c r="CG120" s="11"/>
      <c r="CH120" s="10"/>
      <c r="CI120" s="11"/>
      <c r="CJ120" s="10"/>
      <c r="CK120" s="11"/>
      <c r="CL120" s="10"/>
      <c r="CM120" s="7"/>
      <c r="CN120" s="7">
        <f t="shared" si="124"/>
        <v>0</v>
      </c>
      <c r="CO120" s="11">
        <v>15</v>
      </c>
      <c r="CP120" s="10" t="s">
        <v>59</v>
      </c>
      <c r="CQ120" s="11">
        <v>15</v>
      </c>
      <c r="CR120" s="10" t="s">
        <v>59</v>
      </c>
      <c r="CS120" s="11"/>
      <c r="CT120" s="10"/>
      <c r="CU120" s="7">
        <v>2</v>
      </c>
      <c r="CV120" s="11"/>
      <c r="CW120" s="10"/>
      <c r="CX120" s="11"/>
      <c r="CY120" s="10"/>
      <c r="CZ120" s="11"/>
      <c r="DA120" s="10"/>
      <c r="DB120" s="7"/>
      <c r="DC120" s="7">
        <f t="shared" si="125"/>
        <v>2</v>
      </c>
      <c r="DD120" s="11"/>
      <c r="DE120" s="10"/>
      <c r="DF120" s="11"/>
      <c r="DG120" s="10"/>
      <c r="DH120" s="11"/>
      <c r="DI120" s="10"/>
      <c r="DJ120" s="7"/>
      <c r="DK120" s="11"/>
      <c r="DL120" s="10"/>
      <c r="DM120" s="11"/>
      <c r="DN120" s="10"/>
      <c r="DO120" s="11"/>
      <c r="DP120" s="10"/>
      <c r="DQ120" s="7"/>
      <c r="DR120" s="7">
        <f t="shared" si="126"/>
        <v>0</v>
      </c>
      <c r="DS120" s="11"/>
      <c r="DT120" s="10"/>
      <c r="DU120" s="11"/>
      <c r="DV120" s="10"/>
      <c r="DW120" s="11"/>
      <c r="DX120" s="10"/>
      <c r="DY120" s="7"/>
      <c r="DZ120" s="11"/>
      <c r="EA120" s="10"/>
      <c r="EB120" s="11"/>
      <c r="EC120" s="10"/>
      <c r="ED120" s="11"/>
      <c r="EE120" s="10"/>
      <c r="EF120" s="7"/>
      <c r="EG120" s="7">
        <f t="shared" si="127"/>
        <v>0</v>
      </c>
    </row>
    <row r="121" spans="1:137" x14ac:dyDescent="0.25">
      <c r="A121" s="15">
        <v>14</v>
      </c>
      <c r="B121" s="15">
        <v>1</v>
      </c>
      <c r="C121" s="15"/>
      <c r="D121" s="6" t="s">
        <v>241</v>
      </c>
      <c r="E121" s="3" t="s">
        <v>242</v>
      </c>
      <c r="F121" s="6">
        <f t="shared" si="109"/>
        <v>0</v>
      </c>
      <c r="G121" s="6">
        <f t="shared" si="110"/>
        <v>2</v>
      </c>
      <c r="H121" s="6">
        <f t="shared" si="111"/>
        <v>30</v>
      </c>
      <c r="I121" s="6">
        <f t="shared" si="112"/>
        <v>15</v>
      </c>
      <c r="J121" s="6">
        <f t="shared" si="113"/>
        <v>15</v>
      </c>
      <c r="K121" s="6">
        <f t="shared" si="114"/>
        <v>0</v>
      </c>
      <c r="L121" s="6">
        <f t="shared" si="115"/>
        <v>0</v>
      </c>
      <c r="M121" s="6">
        <f t="shared" si="116"/>
        <v>0</v>
      </c>
      <c r="N121" s="6">
        <f t="shared" si="117"/>
        <v>0</v>
      </c>
      <c r="O121" s="7">
        <f t="shared" si="118"/>
        <v>2</v>
      </c>
      <c r="P121" s="7">
        <f t="shared" si="119"/>
        <v>0</v>
      </c>
      <c r="Q121" s="7">
        <v>1.24</v>
      </c>
      <c r="R121" s="11"/>
      <c r="S121" s="10"/>
      <c r="T121" s="11"/>
      <c r="U121" s="10"/>
      <c r="V121" s="11"/>
      <c r="W121" s="10"/>
      <c r="X121" s="7"/>
      <c r="Y121" s="11"/>
      <c r="Z121" s="10"/>
      <c r="AA121" s="11"/>
      <c r="AB121" s="10"/>
      <c r="AC121" s="11"/>
      <c r="AD121" s="10"/>
      <c r="AE121" s="7"/>
      <c r="AF121" s="7">
        <f t="shared" si="120"/>
        <v>0</v>
      </c>
      <c r="AG121" s="11"/>
      <c r="AH121" s="10"/>
      <c r="AI121" s="11"/>
      <c r="AJ121" s="10"/>
      <c r="AK121" s="11"/>
      <c r="AL121" s="10"/>
      <c r="AM121" s="7"/>
      <c r="AN121" s="11"/>
      <c r="AO121" s="10"/>
      <c r="AP121" s="11"/>
      <c r="AQ121" s="10"/>
      <c r="AR121" s="11"/>
      <c r="AS121" s="10"/>
      <c r="AT121" s="7"/>
      <c r="AU121" s="7">
        <f t="shared" si="121"/>
        <v>0</v>
      </c>
      <c r="AV121" s="11"/>
      <c r="AW121" s="10"/>
      <c r="AX121" s="11"/>
      <c r="AY121" s="10"/>
      <c r="AZ121" s="11"/>
      <c r="BA121" s="10"/>
      <c r="BB121" s="7"/>
      <c r="BC121" s="11"/>
      <c r="BD121" s="10"/>
      <c r="BE121" s="11"/>
      <c r="BF121" s="10"/>
      <c r="BG121" s="11"/>
      <c r="BH121" s="10"/>
      <c r="BI121" s="7"/>
      <c r="BJ121" s="7">
        <f t="shared" si="122"/>
        <v>0</v>
      </c>
      <c r="BK121" s="11"/>
      <c r="BL121" s="10"/>
      <c r="BM121" s="11"/>
      <c r="BN121" s="10"/>
      <c r="BO121" s="11"/>
      <c r="BP121" s="10"/>
      <c r="BQ121" s="7"/>
      <c r="BR121" s="11"/>
      <c r="BS121" s="10"/>
      <c r="BT121" s="11"/>
      <c r="BU121" s="10"/>
      <c r="BV121" s="11"/>
      <c r="BW121" s="10"/>
      <c r="BX121" s="7"/>
      <c r="BY121" s="7">
        <f t="shared" si="123"/>
        <v>0</v>
      </c>
      <c r="BZ121" s="11"/>
      <c r="CA121" s="10"/>
      <c r="CB121" s="11"/>
      <c r="CC121" s="10"/>
      <c r="CD121" s="11"/>
      <c r="CE121" s="10"/>
      <c r="CF121" s="7"/>
      <c r="CG121" s="11"/>
      <c r="CH121" s="10"/>
      <c r="CI121" s="11"/>
      <c r="CJ121" s="10"/>
      <c r="CK121" s="11"/>
      <c r="CL121" s="10"/>
      <c r="CM121" s="7"/>
      <c r="CN121" s="7">
        <f t="shared" si="124"/>
        <v>0</v>
      </c>
      <c r="CO121" s="11">
        <v>15</v>
      </c>
      <c r="CP121" s="10" t="s">
        <v>59</v>
      </c>
      <c r="CQ121" s="11">
        <v>15</v>
      </c>
      <c r="CR121" s="10" t="s">
        <v>59</v>
      </c>
      <c r="CS121" s="11"/>
      <c r="CT121" s="10"/>
      <c r="CU121" s="7">
        <v>2</v>
      </c>
      <c r="CV121" s="11"/>
      <c r="CW121" s="10"/>
      <c r="CX121" s="11"/>
      <c r="CY121" s="10"/>
      <c r="CZ121" s="11"/>
      <c r="DA121" s="10"/>
      <c r="DB121" s="7"/>
      <c r="DC121" s="7">
        <f t="shared" si="125"/>
        <v>2</v>
      </c>
      <c r="DD121" s="11"/>
      <c r="DE121" s="10"/>
      <c r="DF121" s="11"/>
      <c r="DG121" s="10"/>
      <c r="DH121" s="11"/>
      <c r="DI121" s="10"/>
      <c r="DJ121" s="7"/>
      <c r="DK121" s="11"/>
      <c r="DL121" s="10"/>
      <c r="DM121" s="11"/>
      <c r="DN121" s="10"/>
      <c r="DO121" s="11"/>
      <c r="DP121" s="10"/>
      <c r="DQ121" s="7"/>
      <c r="DR121" s="7">
        <f t="shared" si="126"/>
        <v>0</v>
      </c>
      <c r="DS121" s="11"/>
      <c r="DT121" s="10"/>
      <c r="DU121" s="11"/>
      <c r="DV121" s="10"/>
      <c r="DW121" s="11"/>
      <c r="DX121" s="10"/>
      <c r="DY121" s="7"/>
      <c r="DZ121" s="11"/>
      <c r="EA121" s="10"/>
      <c r="EB121" s="11"/>
      <c r="EC121" s="10"/>
      <c r="ED121" s="11"/>
      <c r="EE121" s="10"/>
      <c r="EF121" s="7"/>
      <c r="EG121" s="7">
        <f t="shared" si="127"/>
        <v>0</v>
      </c>
    </row>
    <row r="122" spans="1:137" x14ac:dyDescent="0.25">
      <c r="A122" s="15">
        <v>11</v>
      </c>
      <c r="B122" s="15">
        <v>1</v>
      </c>
      <c r="C122" s="15"/>
      <c r="D122" s="6" t="s">
        <v>243</v>
      </c>
      <c r="E122" s="3" t="s">
        <v>244</v>
      </c>
      <c r="F122" s="6">
        <f t="shared" si="109"/>
        <v>0</v>
      </c>
      <c r="G122" s="6">
        <f t="shared" si="110"/>
        <v>2</v>
      </c>
      <c r="H122" s="6">
        <f t="shared" si="111"/>
        <v>15</v>
      </c>
      <c r="I122" s="6">
        <f t="shared" si="112"/>
        <v>8</v>
      </c>
      <c r="J122" s="6">
        <f t="shared" si="113"/>
        <v>7</v>
      </c>
      <c r="K122" s="6">
        <f t="shared" si="114"/>
        <v>0</v>
      </c>
      <c r="L122" s="6">
        <f t="shared" si="115"/>
        <v>0</v>
      </c>
      <c r="M122" s="6">
        <f t="shared" si="116"/>
        <v>0</v>
      </c>
      <c r="N122" s="6">
        <f t="shared" si="117"/>
        <v>0</v>
      </c>
      <c r="O122" s="7">
        <f t="shared" si="118"/>
        <v>3</v>
      </c>
      <c r="P122" s="7">
        <f t="shared" si="119"/>
        <v>0</v>
      </c>
      <c r="Q122" s="7">
        <v>0.87</v>
      </c>
      <c r="R122" s="11"/>
      <c r="S122" s="10"/>
      <c r="T122" s="11"/>
      <c r="U122" s="10"/>
      <c r="V122" s="11"/>
      <c r="W122" s="10"/>
      <c r="X122" s="7"/>
      <c r="Y122" s="11"/>
      <c r="Z122" s="10"/>
      <c r="AA122" s="11"/>
      <c r="AB122" s="10"/>
      <c r="AC122" s="11"/>
      <c r="AD122" s="10"/>
      <c r="AE122" s="7"/>
      <c r="AF122" s="7">
        <f t="shared" si="120"/>
        <v>0</v>
      </c>
      <c r="AG122" s="11"/>
      <c r="AH122" s="10"/>
      <c r="AI122" s="11"/>
      <c r="AJ122" s="10"/>
      <c r="AK122" s="11"/>
      <c r="AL122" s="10"/>
      <c r="AM122" s="7"/>
      <c r="AN122" s="11"/>
      <c r="AO122" s="10"/>
      <c r="AP122" s="11"/>
      <c r="AQ122" s="10"/>
      <c r="AR122" s="11"/>
      <c r="AS122" s="10"/>
      <c r="AT122" s="7"/>
      <c r="AU122" s="7">
        <f t="shared" si="121"/>
        <v>0</v>
      </c>
      <c r="AV122" s="11"/>
      <c r="AW122" s="10"/>
      <c r="AX122" s="11"/>
      <c r="AY122" s="10"/>
      <c r="AZ122" s="11"/>
      <c r="BA122" s="10"/>
      <c r="BB122" s="7"/>
      <c r="BC122" s="11"/>
      <c r="BD122" s="10"/>
      <c r="BE122" s="11"/>
      <c r="BF122" s="10"/>
      <c r="BG122" s="11"/>
      <c r="BH122" s="10"/>
      <c r="BI122" s="7"/>
      <c r="BJ122" s="7">
        <f t="shared" si="122"/>
        <v>0</v>
      </c>
      <c r="BK122" s="11"/>
      <c r="BL122" s="10"/>
      <c r="BM122" s="11"/>
      <c r="BN122" s="10"/>
      <c r="BO122" s="11"/>
      <c r="BP122" s="10"/>
      <c r="BQ122" s="7"/>
      <c r="BR122" s="11"/>
      <c r="BS122" s="10"/>
      <c r="BT122" s="11"/>
      <c r="BU122" s="10"/>
      <c r="BV122" s="11"/>
      <c r="BW122" s="10"/>
      <c r="BX122" s="7"/>
      <c r="BY122" s="7">
        <f t="shared" si="123"/>
        <v>0</v>
      </c>
      <c r="BZ122" s="11">
        <v>8</v>
      </c>
      <c r="CA122" s="10" t="s">
        <v>59</v>
      </c>
      <c r="CB122" s="11">
        <v>7</v>
      </c>
      <c r="CC122" s="10" t="s">
        <v>59</v>
      </c>
      <c r="CD122" s="11"/>
      <c r="CE122" s="10"/>
      <c r="CF122" s="7">
        <v>3</v>
      </c>
      <c r="CG122" s="11"/>
      <c r="CH122" s="10"/>
      <c r="CI122" s="11"/>
      <c r="CJ122" s="10"/>
      <c r="CK122" s="11"/>
      <c r="CL122" s="10"/>
      <c r="CM122" s="7"/>
      <c r="CN122" s="7">
        <f t="shared" si="124"/>
        <v>3</v>
      </c>
      <c r="CO122" s="11"/>
      <c r="CP122" s="10"/>
      <c r="CQ122" s="11"/>
      <c r="CR122" s="10"/>
      <c r="CS122" s="11"/>
      <c r="CT122" s="10"/>
      <c r="CU122" s="7"/>
      <c r="CV122" s="11"/>
      <c r="CW122" s="10"/>
      <c r="CX122" s="11"/>
      <c r="CY122" s="10"/>
      <c r="CZ122" s="11"/>
      <c r="DA122" s="10"/>
      <c r="DB122" s="7"/>
      <c r="DC122" s="7">
        <f t="shared" si="125"/>
        <v>0</v>
      </c>
      <c r="DD122" s="11"/>
      <c r="DE122" s="10"/>
      <c r="DF122" s="11"/>
      <c r="DG122" s="10"/>
      <c r="DH122" s="11"/>
      <c r="DI122" s="10"/>
      <c r="DJ122" s="7"/>
      <c r="DK122" s="11"/>
      <c r="DL122" s="10"/>
      <c r="DM122" s="11"/>
      <c r="DN122" s="10"/>
      <c r="DO122" s="11"/>
      <c r="DP122" s="10"/>
      <c r="DQ122" s="7"/>
      <c r="DR122" s="7">
        <f t="shared" si="126"/>
        <v>0</v>
      </c>
      <c r="DS122" s="11"/>
      <c r="DT122" s="10"/>
      <c r="DU122" s="11"/>
      <c r="DV122" s="10"/>
      <c r="DW122" s="11"/>
      <c r="DX122" s="10"/>
      <c r="DY122" s="7"/>
      <c r="DZ122" s="11"/>
      <c r="EA122" s="10"/>
      <c r="EB122" s="11"/>
      <c r="EC122" s="10"/>
      <c r="ED122" s="11"/>
      <c r="EE122" s="10"/>
      <c r="EF122" s="7"/>
      <c r="EG122" s="7">
        <f t="shared" si="127"/>
        <v>0</v>
      </c>
    </row>
    <row r="123" spans="1:137" x14ac:dyDescent="0.25">
      <c r="A123" s="15">
        <v>11</v>
      </c>
      <c r="B123" s="15">
        <v>1</v>
      </c>
      <c r="C123" s="15"/>
      <c r="D123" s="6" t="s">
        <v>245</v>
      </c>
      <c r="E123" s="3" t="s">
        <v>246</v>
      </c>
      <c r="F123" s="6">
        <f t="shared" si="109"/>
        <v>0</v>
      </c>
      <c r="G123" s="6">
        <f t="shared" si="110"/>
        <v>2</v>
      </c>
      <c r="H123" s="6">
        <f t="shared" si="111"/>
        <v>15</v>
      </c>
      <c r="I123" s="6">
        <f t="shared" si="112"/>
        <v>8</v>
      </c>
      <c r="J123" s="6">
        <f t="shared" si="113"/>
        <v>0</v>
      </c>
      <c r="K123" s="6">
        <f t="shared" si="114"/>
        <v>0</v>
      </c>
      <c r="L123" s="6">
        <f t="shared" si="115"/>
        <v>7</v>
      </c>
      <c r="M123" s="6">
        <f t="shared" si="116"/>
        <v>0</v>
      </c>
      <c r="N123" s="6">
        <f t="shared" si="117"/>
        <v>0</v>
      </c>
      <c r="O123" s="7">
        <f t="shared" si="118"/>
        <v>3</v>
      </c>
      <c r="P123" s="7">
        <f t="shared" si="119"/>
        <v>2</v>
      </c>
      <c r="Q123" s="7">
        <v>0.87</v>
      </c>
      <c r="R123" s="11"/>
      <c r="S123" s="10"/>
      <c r="T123" s="11"/>
      <c r="U123" s="10"/>
      <c r="V123" s="11"/>
      <c r="W123" s="10"/>
      <c r="X123" s="7"/>
      <c r="Y123" s="11"/>
      <c r="Z123" s="10"/>
      <c r="AA123" s="11"/>
      <c r="AB123" s="10"/>
      <c r="AC123" s="11"/>
      <c r="AD123" s="10"/>
      <c r="AE123" s="7"/>
      <c r="AF123" s="7">
        <f t="shared" si="120"/>
        <v>0</v>
      </c>
      <c r="AG123" s="11"/>
      <c r="AH123" s="10"/>
      <c r="AI123" s="11"/>
      <c r="AJ123" s="10"/>
      <c r="AK123" s="11"/>
      <c r="AL123" s="10"/>
      <c r="AM123" s="7"/>
      <c r="AN123" s="11"/>
      <c r="AO123" s="10"/>
      <c r="AP123" s="11"/>
      <c r="AQ123" s="10"/>
      <c r="AR123" s="11"/>
      <c r="AS123" s="10"/>
      <c r="AT123" s="7"/>
      <c r="AU123" s="7">
        <f t="shared" si="121"/>
        <v>0</v>
      </c>
      <c r="AV123" s="11"/>
      <c r="AW123" s="10"/>
      <c r="AX123" s="11"/>
      <c r="AY123" s="10"/>
      <c r="AZ123" s="11"/>
      <c r="BA123" s="10"/>
      <c r="BB123" s="7"/>
      <c r="BC123" s="11"/>
      <c r="BD123" s="10"/>
      <c r="BE123" s="11"/>
      <c r="BF123" s="10"/>
      <c r="BG123" s="11"/>
      <c r="BH123" s="10"/>
      <c r="BI123" s="7"/>
      <c r="BJ123" s="7">
        <f t="shared" si="122"/>
        <v>0</v>
      </c>
      <c r="BK123" s="11"/>
      <c r="BL123" s="10"/>
      <c r="BM123" s="11"/>
      <c r="BN123" s="10"/>
      <c r="BO123" s="11"/>
      <c r="BP123" s="10"/>
      <c r="BQ123" s="7"/>
      <c r="BR123" s="11"/>
      <c r="BS123" s="10"/>
      <c r="BT123" s="11"/>
      <c r="BU123" s="10"/>
      <c r="BV123" s="11"/>
      <c r="BW123" s="10"/>
      <c r="BX123" s="7"/>
      <c r="BY123" s="7">
        <f t="shared" si="123"/>
        <v>0</v>
      </c>
      <c r="BZ123" s="11">
        <v>8</v>
      </c>
      <c r="CA123" s="10" t="s">
        <v>59</v>
      </c>
      <c r="CB123" s="11"/>
      <c r="CC123" s="10"/>
      <c r="CD123" s="11"/>
      <c r="CE123" s="10"/>
      <c r="CF123" s="7">
        <v>1</v>
      </c>
      <c r="CG123" s="11">
        <v>7</v>
      </c>
      <c r="CH123" s="10" t="s">
        <v>59</v>
      </c>
      <c r="CI123" s="11"/>
      <c r="CJ123" s="10"/>
      <c r="CK123" s="11"/>
      <c r="CL123" s="10"/>
      <c r="CM123" s="7">
        <v>2</v>
      </c>
      <c r="CN123" s="7">
        <f t="shared" si="124"/>
        <v>3</v>
      </c>
      <c r="CO123" s="11"/>
      <c r="CP123" s="10"/>
      <c r="CQ123" s="11"/>
      <c r="CR123" s="10"/>
      <c r="CS123" s="11"/>
      <c r="CT123" s="10"/>
      <c r="CU123" s="7"/>
      <c r="CV123" s="11"/>
      <c r="CW123" s="10"/>
      <c r="CX123" s="11"/>
      <c r="CY123" s="10"/>
      <c r="CZ123" s="11"/>
      <c r="DA123" s="10"/>
      <c r="DB123" s="7"/>
      <c r="DC123" s="7">
        <f t="shared" si="125"/>
        <v>0</v>
      </c>
      <c r="DD123" s="11"/>
      <c r="DE123" s="10"/>
      <c r="DF123" s="11"/>
      <c r="DG123" s="10"/>
      <c r="DH123" s="11"/>
      <c r="DI123" s="10"/>
      <c r="DJ123" s="7"/>
      <c r="DK123" s="11"/>
      <c r="DL123" s="10"/>
      <c r="DM123" s="11"/>
      <c r="DN123" s="10"/>
      <c r="DO123" s="11"/>
      <c r="DP123" s="10"/>
      <c r="DQ123" s="7"/>
      <c r="DR123" s="7">
        <f t="shared" si="126"/>
        <v>0</v>
      </c>
      <c r="DS123" s="11"/>
      <c r="DT123" s="10"/>
      <c r="DU123" s="11"/>
      <c r="DV123" s="10"/>
      <c r="DW123" s="11"/>
      <c r="DX123" s="10"/>
      <c r="DY123" s="7"/>
      <c r="DZ123" s="11"/>
      <c r="EA123" s="10"/>
      <c r="EB123" s="11"/>
      <c r="EC123" s="10"/>
      <c r="ED123" s="11"/>
      <c r="EE123" s="10"/>
      <c r="EF123" s="7"/>
      <c r="EG123" s="7">
        <f t="shared" si="127"/>
        <v>0</v>
      </c>
    </row>
    <row r="124" spans="1:137" x14ac:dyDescent="0.25">
      <c r="A124" s="15">
        <v>11</v>
      </c>
      <c r="B124" s="15">
        <v>1</v>
      </c>
      <c r="C124" s="15"/>
      <c r="D124" s="6" t="s">
        <v>247</v>
      </c>
      <c r="E124" s="3" t="s">
        <v>248</v>
      </c>
      <c r="F124" s="6">
        <f t="shared" si="109"/>
        <v>0</v>
      </c>
      <c r="G124" s="6">
        <f t="shared" si="110"/>
        <v>2</v>
      </c>
      <c r="H124" s="6">
        <f t="shared" si="111"/>
        <v>15</v>
      </c>
      <c r="I124" s="6">
        <f t="shared" si="112"/>
        <v>8</v>
      </c>
      <c r="J124" s="6">
        <f t="shared" si="113"/>
        <v>0</v>
      </c>
      <c r="K124" s="6">
        <f t="shared" si="114"/>
        <v>0</v>
      </c>
      <c r="L124" s="6">
        <f t="shared" si="115"/>
        <v>7</v>
      </c>
      <c r="M124" s="6">
        <f t="shared" si="116"/>
        <v>0</v>
      </c>
      <c r="N124" s="6">
        <f t="shared" si="117"/>
        <v>0</v>
      </c>
      <c r="O124" s="7">
        <f t="shared" si="118"/>
        <v>3</v>
      </c>
      <c r="P124" s="7">
        <f t="shared" si="119"/>
        <v>2</v>
      </c>
      <c r="Q124" s="7">
        <v>0.87</v>
      </c>
      <c r="R124" s="11"/>
      <c r="S124" s="10"/>
      <c r="T124" s="11"/>
      <c r="U124" s="10"/>
      <c r="V124" s="11"/>
      <c r="W124" s="10"/>
      <c r="X124" s="7"/>
      <c r="Y124" s="11"/>
      <c r="Z124" s="10"/>
      <c r="AA124" s="11"/>
      <c r="AB124" s="10"/>
      <c r="AC124" s="11"/>
      <c r="AD124" s="10"/>
      <c r="AE124" s="7"/>
      <c r="AF124" s="7">
        <f t="shared" si="120"/>
        <v>0</v>
      </c>
      <c r="AG124" s="11"/>
      <c r="AH124" s="10"/>
      <c r="AI124" s="11"/>
      <c r="AJ124" s="10"/>
      <c r="AK124" s="11"/>
      <c r="AL124" s="10"/>
      <c r="AM124" s="7"/>
      <c r="AN124" s="11"/>
      <c r="AO124" s="10"/>
      <c r="AP124" s="11"/>
      <c r="AQ124" s="10"/>
      <c r="AR124" s="11"/>
      <c r="AS124" s="10"/>
      <c r="AT124" s="7"/>
      <c r="AU124" s="7">
        <f t="shared" si="121"/>
        <v>0</v>
      </c>
      <c r="AV124" s="11"/>
      <c r="AW124" s="10"/>
      <c r="AX124" s="11"/>
      <c r="AY124" s="10"/>
      <c r="AZ124" s="11"/>
      <c r="BA124" s="10"/>
      <c r="BB124" s="7"/>
      <c r="BC124" s="11"/>
      <c r="BD124" s="10"/>
      <c r="BE124" s="11"/>
      <c r="BF124" s="10"/>
      <c r="BG124" s="11"/>
      <c r="BH124" s="10"/>
      <c r="BI124" s="7"/>
      <c r="BJ124" s="7">
        <f t="shared" si="122"/>
        <v>0</v>
      </c>
      <c r="BK124" s="11"/>
      <c r="BL124" s="10"/>
      <c r="BM124" s="11"/>
      <c r="BN124" s="10"/>
      <c r="BO124" s="11"/>
      <c r="BP124" s="10"/>
      <c r="BQ124" s="7"/>
      <c r="BR124" s="11"/>
      <c r="BS124" s="10"/>
      <c r="BT124" s="11"/>
      <c r="BU124" s="10"/>
      <c r="BV124" s="11"/>
      <c r="BW124" s="10"/>
      <c r="BX124" s="7"/>
      <c r="BY124" s="7">
        <f t="shared" si="123"/>
        <v>0</v>
      </c>
      <c r="BZ124" s="11">
        <v>8</v>
      </c>
      <c r="CA124" s="10" t="s">
        <v>59</v>
      </c>
      <c r="CB124" s="11"/>
      <c r="CC124" s="10"/>
      <c r="CD124" s="11"/>
      <c r="CE124" s="10"/>
      <c r="CF124" s="7">
        <v>1</v>
      </c>
      <c r="CG124" s="11">
        <v>7</v>
      </c>
      <c r="CH124" s="10" t="s">
        <v>59</v>
      </c>
      <c r="CI124" s="11"/>
      <c r="CJ124" s="10"/>
      <c r="CK124" s="11"/>
      <c r="CL124" s="10"/>
      <c r="CM124" s="7">
        <v>2</v>
      </c>
      <c r="CN124" s="7">
        <f t="shared" si="124"/>
        <v>3</v>
      </c>
      <c r="CO124" s="11"/>
      <c r="CP124" s="10"/>
      <c r="CQ124" s="11"/>
      <c r="CR124" s="10"/>
      <c r="CS124" s="11"/>
      <c r="CT124" s="10"/>
      <c r="CU124" s="7"/>
      <c r="CV124" s="11"/>
      <c r="CW124" s="10"/>
      <c r="CX124" s="11"/>
      <c r="CY124" s="10"/>
      <c r="CZ124" s="11"/>
      <c r="DA124" s="10"/>
      <c r="DB124" s="7"/>
      <c r="DC124" s="7">
        <f t="shared" si="125"/>
        <v>0</v>
      </c>
      <c r="DD124" s="11"/>
      <c r="DE124" s="10"/>
      <c r="DF124" s="11"/>
      <c r="DG124" s="10"/>
      <c r="DH124" s="11"/>
      <c r="DI124" s="10"/>
      <c r="DJ124" s="7"/>
      <c r="DK124" s="11"/>
      <c r="DL124" s="10"/>
      <c r="DM124" s="11"/>
      <c r="DN124" s="10"/>
      <c r="DO124" s="11"/>
      <c r="DP124" s="10"/>
      <c r="DQ124" s="7"/>
      <c r="DR124" s="7">
        <f t="shared" si="126"/>
        <v>0</v>
      </c>
      <c r="DS124" s="11"/>
      <c r="DT124" s="10"/>
      <c r="DU124" s="11"/>
      <c r="DV124" s="10"/>
      <c r="DW124" s="11"/>
      <c r="DX124" s="10"/>
      <c r="DY124" s="7"/>
      <c r="DZ124" s="11"/>
      <c r="EA124" s="10"/>
      <c r="EB124" s="11"/>
      <c r="EC124" s="10"/>
      <c r="ED124" s="11"/>
      <c r="EE124" s="10"/>
      <c r="EF124" s="7"/>
      <c r="EG124" s="7">
        <f t="shared" si="127"/>
        <v>0</v>
      </c>
    </row>
    <row r="125" spans="1:137" x14ac:dyDescent="0.25">
      <c r="A125" s="15">
        <v>11</v>
      </c>
      <c r="B125" s="15">
        <v>1</v>
      </c>
      <c r="C125" s="15"/>
      <c r="D125" s="6" t="s">
        <v>249</v>
      </c>
      <c r="E125" s="3" t="s">
        <v>250</v>
      </c>
      <c r="F125" s="6">
        <f t="shared" si="109"/>
        <v>0</v>
      </c>
      <c r="G125" s="6">
        <f t="shared" si="110"/>
        <v>2</v>
      </c>
      <c r="H125" s="6">
        <f t="shared" si="111"/>
        <v>15</v>
      </c>
      <c r="I125" s="6">
        <f t="shared" si="112"/>
        <v>8</v>
      </c>
      <c r="J125" s="6">
        <f t="shared" si="113"/>
        <v>7</v>
      </c>
      <c r="K125" s="6">
        <f t="shared" si="114"/>
        <v>0</v>
      </c>
      <c r="L125" s="6">
        <f t="shared" si="115"/>
        <v>0</v>
      </c>
      <c r="M125" s="6">
        <f t="shared" si="116"/>
        <v>0</v>
      </c>
      <c r="N125" s="6">
        <f t="shared" si="117"/>
        <v>0</v>
      </c>
      <c r="O125" s="7">
        <f t="shared" si="118"/>
        <v>3</v>
      </c>
      <c r="P125" s="7">
        <f t="shared" si="119"/>
        <v>0</v>
      </c>
      <c r="Q125" s="7">
        <v>0.87</v>
      </c>
      <c r="R125" s="11"/>
      <c r="S125" s="10"/>
      <c r="T125" s="11"/>
      <c r="U125" s="10"/>
      <c r="V125" s="11"/>
      <c r="W125" s="10"/>
      <c r="X125" s="7"/>
      <c r="Y125" s="11"/>
      <c r="Z125" s="10"/>
      <c r="AA125" s="11"/>
      <c r="AB125" s="10"/>
      <c r="AC125" s="11"/>
      <c r="AD125" s="10"/>
      <c r="AE125" s="7"/>
      <c r="AF125" s="7">
        <f t="shared" si="120"/>
        <v>0</v>
      </c>
      <c r="AG125" s="11"/>
      <c r="AH125" s="10"/>
      <c r="AI125" s="11"/>
      <c r="AJ125" s="10"/>
      <c r="AK125" s="11"/>
      <c r="AL125" s="10"/>
      <c r="AM125" s="7"/>
      <c r="AN125" s="11"/>
      <c r="AO125" s="10"/>
      <c r="AP125" s="11"/>
      <c r="AQ125" s="10"/>
      <c r="AR125" s="11"/>
      <c r="AS125" s="10"/>
      <c r="AT125" s="7"/>
      <c r="AU125" s="7">
        <f t="shared" si="121"/>
        <v>0</v>
      </c>
      <c r="AV125" s="11"/>
      <c r="AW125" s="10"/>
      <c r="AX125" s="11"/>
      <c r="AY125" s="10"/>
      <c r="AZ125" s="11"/>
      <c r="BA125" s="10"/>
      <c r="BB125" s="7"/>
      <c r="BC125" s="11"/>
      <c r="BD125" s="10"/>
      <c r="BE125" s="11"/>
      <c r="BF125" s="10"/>
      <c r="BG125" s="11"/>
      <c r="BH125" s="10"/>
      <c r="BI125" s="7"/>
      <c r="BJ125" s="7">
        <f t="shared" si="122"/>
        <v>0</v>
      </c>
      <c r="BK125" s="11"/>
      <c r="BL125" s="10"/>
      <c r="BM125" s="11"/>
      <c r="BN125" s="10"/>
      <c r="BO125" s="11"/>
      <c r="BP125" s="10"/>
      <c r="BQ125" s="7"/>
      <c r="BR125" s="11"/>
      <c r="BS125" s="10"/>
      <c r="BT125" s="11"/>
      <c r="BU125" s="10"/>
      <c r="BV125" s="11"/>
      <c r="BW125" s="10"/>
      <c r="BX125" s="7"/>
      <c r="BY125" s="7">
        <f t="shared" si="123"/>
        <v>0</v>
      </c>
      <c r="BZ125" s="11">
        <v>8</v>
      </c>
      <c r="CA125" s="10" t="s">
        <v>59</v>
      </c>
      <c r="CB125" s="11">
        <v>7</v>
      </c>
      <c r="CC125" s="10" t="s">
        <v>59</v>
      </c>
      <c r="CD125" s="11"/>
      <c r="CE125" s="10"/>
      <c r="CF125" s="7">
        <v>3</v>
      </c>
      <c r="CG125" s="11"/>
      <c r="CH125" s="10"/>
      <c r="CI125" s="11"/>
      <c r="CJ125" s="10"/>
      <c r="CK125" s="11"/>
      <c r="CL125" s="10"/>
      <c r="CM125" s="7"/>
      <c r="CN125" s="7">
        <f t="shared" si="124"/>
        <v>3</v>
      </c>
      <c r="CO125" s="11"/>
      <c r="CP125" s="10"/>
      <c r="CQ125" s="11"/>
      <c r="CR125" s="10"/>
      <c r="CS125" s="11"/>
      <c r="CT125" s="10"/>
      <c r="CU125" s="7"/>
      <c r="CV125" s="11"/>
      <c r="CW125" s="10"/>
      <c r="CX125" s="11"/>
      <c r="CY125" s="10"/>
      <c r="CZ125" s="11"/>
      <c r="DA125" s="10"/>
      <c r="DB125" s="7"/>
      <c r="DC125" s="7">
        <f t="shared" si="125"/>
        <v>0</v>
      </c>
      <c r="DD125" s="11"/>
      <c r="DE125" s="10"/>
      <c r="DF125" s="11"/>
      <c r="DG125" s="10"/>
      <c r="DH125" s="11"/>
      <c r="DI125" s="10"/>
      <c r="DJ125" s="7"/>
      <c r="DK125" s="11"/>
      <c r="DL125" s="10"/>
      <c r="DM125" s="11"/>
      <c r="DN125" s="10"/>
      <c r="DO125" s="11"/>
      <c r="DP125" s="10"/>
      <c r="DQ125" s="7"/>
      <c r="DR125" s="7">
        <f t="shared" si="126"/>
        <v>0</v>
      </c>
      <c r="DS125" s="11"/>
      <c r="DT125" s="10"/>
      <c r="DU125" s="11"/>
      <c r="DV125" s="10"/>
      <c r="DW125" s="11"/>
      <c r="DX125" s="10"/>
      <c r="DY125" s="7"/>
      <c r="DZ125" s="11"/>
      <c r="EA125" s="10"/>
      <c r="EB125" s="11"/>
      <c r="EC125" s="10"/>
      <c r="ED125" s="11"/>
      <c r="EE125" s="10"/>
      <c r="EF125" s="7"/>
      <c r="EG125" s="7">
        <f t="shared" si="127"/>
        <v>0</v>
      </c>
    </row>
    <row r="126" spans="1:137" x14ac:dyDescent="0.25">
      <c r="A126" s="15">
        <v>16</v>
      </c>
      <c r="B126" s="15">
        <v>2</v>
      </c>
      <c r="C126" s="15"/>
      <c r="D126" s="6" t="s">
        <v>251</v>
      </c>
      <c r="E126" s="3" t="s">
        <v>252</v>
      </c>
      <c r="F126" s="6">
        <f t="shared" si="109"/>
        <v>0</v>
      </c>
      <c r="G126" s="6">
        <f t="shared" si="110"/>
        <v>2</v>
      </c>
      <c r="H126" s="6">
        <f t="shared" si="111"/>
        <v>15</v>
      </c>
      <c r="I126" s="6">
        <f t="shared" si="112"/>
        <v>8</v>
      </c>
      <c r="J126" s="6">
        <f t="shared" si="113"/>
        <v>7</v>
      </c>
      <c r="K126" s="6">
        <f t="shared" si="114"/>
        <v>0</v>
      </c>
      <c r="L126" s="6">
        <f t="shared" si="115"/>
        <v>0</v>
      </c>
      <c r="M126" s="6">
        <f t="shared" si="116"/>
        <v>0</v>
      </c>
      <c r="N126" s="6">
        <f t="shared" si="117"/>
        <v>0</v>
      </c>
      <c r="O126" s="7">
        <f t="shared" si="118"/>
        <v>2</v>
      </c>
      <c r="P126" s="7">
        <f t="shared" si="119"/>
        <v>0</v>
      </c>
      <c r="Q126" s="7">
        <v>0.7</v>
      </c>
      <c r="R126" s="11"/>
      <c r="S126" s="10"/>
      <c r="T126" s="11"/>
      <c r="U126" s="10"/>
      <c r="V126" s="11"/>
      <c r="W126" s="10"/>
      <c r="X126" s="7"/>
      <c r="Y126" s="11"/>
      <c r="Z126" s="10"/>
      <c r="AA126" s="11"/>
      <c r="AB126" s="10"/>
      <c r="AC126" s="11"/>
      <c r="AD126" s="10"/>
      <c r="AE126" s="7"/>
      <c r="AF126" s="7">
        <f t="shared" si="120"/>
        <v>0</v>
      </c>
      <c r="AG126" s="11"/>
      <c r="AH126" s="10"/>
      <c r="AI126" s="11"/>
      <c r="AJ126" s="10"/>
      <c r="AK126" s="11"/>
      <c r="AL126" s="10"/>
      <c r="AM126" s="7"/>
      <c r="AN126" s="11"/>
      <c r="AO126" s="10"/>
      <c r="AP126" s="11"/>
      <c r="AQ126" s="10"/>
      <c r="AR126" s="11"/>
      <c r="AS126" s="10"/>
      <c r="AT126" s="7"/>
      <c r="AU126" s="7">
        <f t="shared" si="121"/>
        <v>0</v>
      </c>
      <c r="AV126" s="11"/>
      <c r="AW126" s="10"/>
      <c r="AX126" s="11"/>
      <c r="AY126" s="10"/>
      <c r="AZ126" s="11"/>
      <c r="BA126" s="10"/>
      <c r="BB126" s="7"/>
      <c r="BC126" s="11"/>
      <c r="BD126" s="10"/>
      <c r="BE126" s="11"/>
      <c r="BF126" s="10"/>
      <c r="BG126" s="11"/>
      <c r="BH126" s="10"/>
      <c r="BI126" s="7"/>
      <c r="BJ126" s="7">
        <f t="shared" si="122"/>
        <v>0</v>
      </c>
      <c r="BK126" s="11"/>
      <c r="BL126" s="10"/>
      <c r="BM126" s="11"/>
      <c r="BN126" s="10"/>
      <c r="BO126" s="11"/>
      <c r="BP126" s="10"/>
      <c r="BQ126" s="7"/>
      <c r="BR126" s="11"/>
      <c r="BS126" s="10"/>
      <c r="BT126" s="11"/>
      <c r="BU126" s="10"/>
      <c r="BV126" s="11"/>
      <c r="BW126" s="10"/>
      <c r="BX126" s="7"/>
      <c r="BY126" s="7">
        <f t="shared" si="123"/>
        <v>0</v>
      </c>
      <c r="BZ126" s="11"/>
      <c r="CA126" s="10"/>
      <c r="CB126" s="11"/>
      <c r="CC126" s="10"/>
      <c r="CD126" s="11"/>
      <c r="CE126" s="10"/>
      <c r="CF126" s="7"/>
      <c r="CG126" s="11"/>
      <c r="CH126" s="10"/>
      <c r="CI126" s="11"/>
      <c r="CJ126" s="10"/>
      <c r="CK126" s="11"/>
      <c r="CL126" s="10"/>
      <c r="CM126" s="7"/>
      <c r="CN126" s="7">
        <f t="shared" si="124"/>
        <v>0</v>
      </c>
      <c r="CO126" s="11"/>
      <c r="CP126" s="10"/>
      <c r="CQ126" s="11"/>
      <c r="CR126" s="10"/>
      <c r="CS126" s="11"/>
      <c r="CT126" s="10"/>
      <c r="CU126" s="7"/>
      <c r="CV126" s="11"/>
      <c r="CW126" s="10"/>
      <c r="CX126" s="11"/>
      <c r="CY126" s="10"/>
      <c r="CZ126" s="11"/>
      <c r="DA126" s="10"/>
      <c r="DB126" s="7"/>
      <c r="DC126" s="7">
        <f t="shared" si="125"/>
        <v>0</v>
      </c>
      <c r="DD126" s="11">
        <v>8</v>
      </c>
      <c r="DE126" s="10" t="s">
        <v>59</v>
      </c>
      <c r="DF126" s="11">
        <v>7</v>
      </c>
      <c r="DG126" s="10" t="s">
        <v>59</v>
      </c>
      <c r="DH126" s="11"/>
      <c r="DI126" s="10"/>
      <c r="DJ126" s="7">
        <v>2</v>
      </c>
      <c r="DK126" s="11"/>
      <c r="DL126" s="10"/>
      <c r="DM126" s="11"/>
      <c r="DN126" s="10"/>
      <c r="DO126" s="11"/>
      <c r="DP126" s="10"/>
      <c r="DQ126" s="7"/>
      <c r="DR126" s="7">
        <f t="shared" si="126"/>
        <v>2</v>
      </c>
      <c r="DS126" s="11"/>
      <c r="DT126" s="10"/>
      <c r="DU126" s="11"/>
      <c r="DV126" s="10"/>
      <c r="DW126" s="11"/>
      <c r="DX126" s="10"/>
      <c r="DY126" s="7"/>
      <c r="DZ126" s="11"/>
      <c r="EA126" s="10"/>
      <c r="EB126" s="11"/>
      <c r="EC126" s="10"/>
      <c r="ED126" s="11"/>
      <c r="EE126" s="10"/>
      <c r="EF126" s="7"/>
      <c r="EG126" s="7">
        <f t="shared" si="127"/>
        <v>0</v>
      </c>
    </row>
    <row r="127" spans="1:137" x14ac:dyDescent="0.25">
      <c r="A127" s="15">
        <v>16</v>
      </c>
      <c r="B127" s="15">
        <v>2</v>
      </c>
      <c r="C127" s="15"/>
      <c r="D127" s="6" t="s">
        <v>253</v>
      </c>
      <c r="E127" s="3" t="s">
        <v>254</v>
      </c>
      <c r="F127" s="6">
        <f t="shared" si="109"/>
        <v>0</v>
      </c>
      <c r="G127" s="6">
        <f t="shared" si="110"/>
        <v>2</v>
      </c>
      <c r="H127" s="6">
        <f t="shared" si="111"/>
        <v>15</v>
      </c>
      <c r="I127" s="6">
        <f t="shared" si="112"/>
        <v>8</v>
      </c>
      <c r="J127" s="6">
        <f t="shared" si="113"/>
        <v>7</v>
      </c>
      <c r="K127" s="6">
        <f t="shared" si="114"/>
        <v>0</v>
      </c>
      <c r="L127" s="6">
        <f t="shared" si="115"/>
        <v>0</v>
      </c>
      <c r="M127" s="6">
        <f t="shared" si="116"/>
        <v>0</v>
      </c>
      <c r="N127" s="6">
        <f t="shared" si="117"/>
        <v>0</v>
      </c>
      <c r="O127" s="7">
        <f t="shared" si="118"/>
        <v>2</v>
      </c>
      <c r="P127" s="7">
        <f t="shared" si="119"/>
        <v>0</v>
      </c>
      <c r="Q127" s="7">
        <v>0.63</v>
      </c>
      <c r="R127" s="11"/>
      <c r="S127" s="10"/>
      <c r="T127" s="11"/>
      <c r="U127" s="10"/>
      <c r="V127" s="11"/>
      <c r="W127" s="10"/>
      <c r="X127" s="7"/>
      <c r="Y127" s="11"/>
      <c r="Z127" s="10"/>
      <c r="AA127" s="11"/>
      <c r="AB127" s="10"/>
      <c r="AC127" s="11"/>
      <c r="AD127" s="10"/>
      <c r="AE127" s="7"/>
      <c r="AF127" s="7">
        <f t="shared" si="120"/>
        <v>0</v>
      </c>
      <c r="AG127" s="11"/>
      <c r="AH127" s="10"/>
      <c r="AI127" s="11"/>
      <c r="AJ127" s="10"/>
      <c r="AK127" s="11"/>
      <c r="AL127" s="10"/>
      <c r="AM127" s="7"/>
      <c r="AN127" s="11"/>
      <c r="AO127" s="10"/>
      <c r="AP127" s="11"/>
      <c r="AQ127" s="10"/>
      <c r="AR127" s="11"/>
      <c r="AS127" s="10"/>
      <c r="AT127" s="7"/>
      <c r="AU127" s="7">
        <f t="shared" si="121"/>
        <v>0</v>
      </c>
      <c r="AV127" s="11"/>
      <c r="AW127" s="10"/>
      <c r="AX127" s="11"/>
      <c r="AY127" s="10"/>
      <c r="AZ127" s="11"/>
      <c r="BA127" s="10"/>
      <c r="BB127" s="7"/>
      <c r="BC127" s="11"/>
      <c r="BD127" s="10"/>
      <c r="BE127" s="11"/>
      <c r="BF127" s="10"/>
      <c r="BG127" s="11"/>
      <c r="BH127" s="10"/>
      <c r="BI127" s="7"/>
      <c r="BJ127" s="7">
        <f t="shared" si="122"/>
        <v>0</v>
      </c>
      <c r="BK127" s="11"/>
      <c r="BL127" s="10"/>
      <c r="BM127" s="11"/>
      <c r="BN127" s="10"/>
      <c r="BO127" s="11"/>
      <c r="BP127" s="10"/>
      <c r="BQ127" s="7"/>
      <c r="BR127" s="11"/>
      <c r="BS127" s="10"/>
      <c r="BT127" s="11"/>
      <c r="BU127" s="10"/>
      <c r="BV127" s="11"/>
      <c r="BW127" s="10"/>
      <c r="BX127" s="7"/>
      <c r="BY127" s="7">
        <f t="shared" si="123"/>
        <v>0</v>
      </c>
      <c r="BZ127" s="11"/>
      <c r="CA127" s="10"/>
      <c r="CB127" s="11"/>
      <c r="CC127" s="10"/>
      <c r="CD127" s="11"/>
      <c r="CE127" s="10"/>
      <c r="CF127" s="7"/>
      <c r="CG127" s="11"/>
      <c r="CH127" s="10"/>
      <c r="CI127" s="11"/>
      <c r="CJ127" s="10"/>
      <c r="CK127" s="11"/>
      <c r="CL127" s="10"/>
      <c r="CM127" s="7"/>
      <c r="CN127" s="7">
        <f t="shared" si="124"/>
        <v>0</v>
      </c>
      <c r="CO127" s="11"/>
      <c r="CP127" s="10"/>
      <c r="CQ127" s="11"/>
      <c r="CR127" s="10"/>
      <c r="CS127" s="11"/>
      <c r="CT127" s="10"/>
      <c r="CU127" s="7"/>
      <c r="CV127" s="11"/>
      <c r="CW127" s="10"/>
      <c r="CX127" s="11"/>
      <c r="CY127" s="10"/>
      <c r="CZ127" s="11"/>
      <c r="DA127" s="10"/>
      <c r="DB127" s="7"/>
      <c r="DC127" s="7">
        <f t="shared" si="125"/>
        <v>0</v>
      </c>
      <c r="DD127" s="11">
        <v>8</v>
      </c>
      <c r="DE127" s="10" t="s">
        <v>59</v>
      </c>
      <c r="DF127" s="11">
        <v>7</v>
      </c>
      <c r="DG127" s="10" t="s">
        <v>59</v>
      </c>
      <c r="DH127" s="11"/>
      <c r="DI127" s="10"/>
      <c r="DJ127" s="7">
        <v>2</v>
      </c>
      <c r="DK127" s="11"/>
      <c r="DL127" s="10"/>
      <c r="DM127" s="11"/>
      <c r="DN127" s="10"/>
      <c r="DO127" s="11"/>
      <c r="DP127" s="10"/>
      <c r="DQ127" s="7"/>
      <c r="DR127" s="7">
        <f t="shared" si="126"/>
        <v>2</v>
      </c>
      <c r="DS127" s="11"/>
      <c r="DT127" s="10"/>
      <c r="DU127" s="11"/>
      <c r="DV127" s="10"/>
      <c r="DW127" s="11"/>
      <c r="DX127" s="10"/>
      <c r="DY127" s="7"/>
      <c r="DZ127" s="11"/>
      <c r="EA127" s="10"/>
      <c r="EB127" s="11"/>
      <c r="EC127" s="10"/>
      <c r="ED127" s="11"/>
      <c r="EE127" s="10"/>
      <c r="EF127" s="7"/>
      <c r="EG127" s="7">
        <f t="shared" si="127"/>
        <v>0</v>
      </c>
    </row>
    <row r="128" spans="1:137" x14ac:dyDescent="0.25">
      <c r="A128" s="15">
        <v>16</v>
      </c>
      <c r="B128" s="15">
        <v>2</v>
      </c>
      <c r="C128" s="15"/>
      <c r="D128" s="6" t="s">
        <v>255</v>
      </c>
      <c r="E128" s="3" t="s">
        <v>256</v>
      </c>
      <c r="F128" s="6">
        <f t="shared" si="109"/>
        <v>0</v>
      </c>
      <c r="G128" s="6">
        <f t="shared" si="110"/>
        <v>2</v>
      </c>
      <c r="H128" s="6">
        <f t="shared" si="111"/>
        <v>15</v>
      </c>
      <c r="I128" s="6">
        <f t="shared" si="112"/>
        <v>8</v>
      </c>
      <c r="J128" s="6">
        <f t="shared" si="113"/>
        <v>7</v>
      </c>
      <c r="K128" s="6">
        <f t="shared" si="114"/>
        <v>0</v>
      </c>
      <c r="L128" s="6">
        <f t="shared" si="115"/>
        <v>0</v>
      </c>
      <c r="M128" s="6">
        <f t="shared" si="116"/>
        <v>0</v>
      </c>
      <c r="N128" s="6">
        <f t="shared" si="117"/>
        <v>0</v>
      </c>
      <c r="O128" s="7">
        <f t="shared" si="118"/>
        <v>2</v>
      </c>
      <c r="P128" s="7">
        <f t="shared" si="119"/>
        <v>0</v>
      </c>
      <c r="Q128" s="7">
        <v>0.56999999999999995</v>
      </c>
      <c r="R128" s="11"/>
      <c r="S128" s="10"/>
      <c r="T128" s="11"/>
      <c r="U128" s="10"/>
      <c r="V128" s="11"/>
      <c r="W128" s="10"/>
      <c r="X128" s="7"/>
      <c r="Y128" s="11"/>
      <c r="Z128" s="10"/>
      <c r="AA128" s="11"/>
      <c r="AB128" s="10"/>
      <c r="AC128" s="11"/>
      <c r="AD128" s="10"/>
      <c r="AE128" s="7"/>
      <c r="AF128" s="7">
        <f t="shared" si="120"/>
        <v>0</v>
      </c>
      <c r="AG128" s="11"/>
      <c r="AH128" s="10"/>
      <c r="AI128" s="11"/>
      <c r="AJ128" s="10"/>
      <c r="AK128" s="11"/>
      <c r="AL128" s="10"/>
      <c r="AM128" s="7"/>
      <c r="AN128" s="11"/>
      <c r="AO128" s="10"/>
      <c r="AP128" s="11"/>
      <c r="AQ128" s="10"/>
      <c r="AR128" s="11"/>
      <c r="AS128" s="10"/>
      <c r="AT128" s="7"/>
      <c r="AU128" s="7">
        <f t="shared" si="121"/>
        <v>0</v>
      </c>
      <c r="AV128" s="11"/>
      <c r="AW128" s="10"/>
      <c r="AX128" s="11"/>
      <c r="AY128" s="10"/>
      <c r="AZ128" s="11"/>
      <c r="BA128" s="10"/>
      <c r="BB128" s="7"/>
      <c r="BC128" s="11"/>
      <c r="BD128" s="10"/>
      <c r="BE128" s="11"/>
      <c r="BF128" s="10"/>
      <c r="BG128" s="11"/>
      <c r="BH128" s="10"/>
      <c r="BI128" s="7"/>
      <c r="BJ128" s="7">
        <f t="shared" si="122"/>
        <v>0</v>
      </c>
      <c r="BK128" s="11"/>
      <c r="BL128" s="10"/>
      <c r="BM128" s="11"/>
      <c r="BN128" s="10"/>
      <c r="BO128" s="11"/>
      <c r="BP128" s="10"/>
      <c r="BQ128" s="7"/>
      <c r="BR128" s="11"/>
      <c r="BS128" s="10"/>
      <c r="BT128" s="11"/>
      <c r="BU128" s="10"/>
      <c r="BV128" s="11"/>
      <c r="BW128" s="10"/>
      <c r="BX128" s="7"/>
      <c r="BY128" s="7">
        <f t="shared" si="123"/>
        <v>0</v>
      </c>
      <c r="BZ128" s="11"/>
      <c r="CA128" s="10"/>
      <c r="CB128" s="11"/>
      <c r="CC128" s="10"/>
      <c r="CD128" s="11"/>
      <c r="CE128" s="10"/>
      <c r="CF128" s="7"/>
      <c r="CG128" s="11"/>
      <c r="CH128" s="10"/>
      <c r="CI128" s="11"/>
      <c r="CJ128" s="10"/>
      <c r="CK128" s="11"/>
      <c r="CL128" s="10"/>
      <c r="CM128" s="7"/>
      <c r="CN128" s="7">
        <f t="shared" si="124"/>
        <v>0</v>
      </c>
      <c r="CO128" s="11"/>
      <c r="CP128" s="10"/>
      <c r="CQ128" s="11"/>
      <c r="CR128" s="10"/>
      <c r="CS128" s="11"/>
      <c r="CT128" s="10"/>
      <c r="CU128" s="7"/>
      <c r="CV128" s="11"/>
      <c r="CW128" s="10"/>
      <c r="CX128" s="11"/>
      <c r="CY128" s="10"/>
      <c r="CZ128" s="11"/>
      <c r="DA128" s="10"/>
      <c r="DB128" s="7"/>
      <c r="DC128" s="7">
        <f t="shared" si="125"/>
        <v>0</v>
      </c>
      <c r="DD128" s="11">
        <v>8</v>
      </c>
      <c r="DE128" s="10" t="s">
        <v>59</v>
      </c>
      <c r="DF128" s="11">
        <v>7</v>
      </c>
      <c r="DG128" s="10" t="s">
        <v>59</v>
      </c>
      <c r="DH128" s="11"/>
      <c r="DI128" s="10"/>
      <c r="DJ128" s="7">
        <v>2</v>
      </c>
      <c r="DK128" s="11"/>
      <c r="DL128" s="10"/>
      <c r="DM128" s="11"/>
      <c r="DN128" s="10"/>
      <c r="DO128" s="11"/>
      <c r="DP128" s="10"/>
      <c r="DQ128" s="7"/>
      <c r="DR128" s="7">
        <f t="shared" si="126"/>
        <v>2</v>
      </c>
      <c r="DS128" s="11"/>
      <c r="DT128" s="10"/>
      <c r="DU128" s="11"/>
      <c r="DV128" s="10"/>
      <c r="DW128" s="11"/>
      <c r="DX128" s="10"/>
      <c r="DY128" s="7"/>
      <c r="DZ128" s="11"/>
      <c r="EA128" s="10"/>
      <c r="EB128" s="11"/>
      <c r="EC128" s="10"/>
      <c r="ED128" s="11"/>
      <c r="EE128" s="10"/>
      <c r="EF128" s="7"/>
      <c r="EG128" s="7">
        <f t="shared" si="127"/>
        <v>0</v>
      </c>
    </row>
    <row r="129" spans="1:137" x14ac:dyDescent="0.25">
      <c r="A129" s="15">
        <v>16</v>
      </c>
      <c r="B129" s="15">
        <v>2</v>
      </c>
      <c r="C129" s="15"/>
      <c r="D129" s="6" t="s">
        <v>257</v>
      </c>
      <c r="E129" s="3" t="s">
        <v>258</v>
      </c>
      <c r="F129" s="6">
        <f t="shared" si="109"/>
        <v>0</v>
      </c>
      <c r="G129" s="6">
        <f t="shared" si="110"/>
        <v>2</v>
      </c>
      <c r="H129" s="6">
        <f t="shared" si="111"/>
        <v>15</v>
      </c>
      <c r="I129" s="6">
        <f t="shared" si="112"/>
        <v>8</v>
      </c>
      <c r="J129" s="6">
        <f t="shared" si="113"/>
        <v>7</v>
      </c>
      <c r="K129" s="6">
        <f t="shared" si="114"/>
        <v>0</v>
      </c>
      <c r="L129" s="6">
        <f t="shared" si="115"/>
        <v>0</v>
      </c>
      <c r="M129" s="6">
        <f t="shared" si="116"/>
        <v>0</v>
      </c>
      <c r="N129" s="6">
        <f t="shared" si="117"/>
        <v>0</v>
      </c>
      <c r="O129" s="7">
        <f t="shared" si="118"/>
        <v>2</v>
      </c>
      <c r="P129" s="7">
        <f t="shared" si="119"/>
        <v>0</v>
      </c>
      <c r="Q129" s="7">
        <v>1.17</v>
      </c>
      <c r="R129" s="11"/>
      <c r="S129" s="10"/>
      <c r="T129" s="11"/>
      <c r="U129" s="10"/>
      <c r="V129" s="11"/>
      <c r="W129" s="10"/>
      <c r="X129" s="7"/>
      <c r="Y129" s="11"/>
      <c r="Z129" s="10"/>
      <c r="AA129" s="11"/>
      <c r="AB129" s="10"/>
      <c r="AC129" s="11"/>
      <c r="AD129" s="10"/>
      <c r="AE129" s="7"/>
      <c r="AF129" s="7">
        <f t="shared" si="120"/>
        <v>0</v>
      </c>
      <c r="AG129" s="11"/>
      <c r="AH129" s="10"/>
      <c r="AI129" s="11"/>
      <c r="AJ129" s="10"/>
      <c r="AK129" s="11"/>
      <c r="AL129" s="10"/>
      <c r="AM129" s="7"/>
      <c r="AN129" s="11"/>
      <c r="AO129" s="10"/>
      <c r="AP129" s="11"/>
      <c r="AQ129" s="10"/>
      <c r="AR129" s="11"/>
      <c r="AS129" s="10"/>
      <c r="AT129" s="7"/>
      <c r="AU129" s="7">
        <f t="shared" si="121"/>
        <v>0</v>
      </c>
      <c r="AV129" s="11"/>
      <c r="AW129" s="10"/>
      <c r="AX129" s="11"/>
      <c r="AY129" s="10"/>
      <c r="AZ129" s="11"/>
      <c r="BA129" s="10"/>
      <c r="BB129" s="7"/>
      <c r="BC129" s="11"/>
      <c r="BD129" s="10"/>
      <c r="BE129" s="11"/>
      <c r="BF129" s="10"/>
      <c r="BG129" s="11"/>
      <c r="BH129" s="10"/>
      <c r="BI129" s="7"/>
      <c r="BJ129" s="7">
        <f t="shared" si="122"/>
        <v>0</v>
      </c>
      <c r="BK129" s="11"/>
      <c r="BL129" s="10"/>
      <c r="BM129" s="11"/>
      <c r="BN129" s="10"/>
      <c r="BO129" s="11"/>
      <c r="BP129" s="10"/>
      <c r="BQ129" s="7"/>
      <c r="BR129" s="11"/>
      <c r="BS129" s="10"/>
      <c r="BT129" s="11"/>
      <c r="BU129" s="10"/>
      <c r="BV129" s="11"/>
      <c r="BW129" s="10"/>
      <c r="BX129" s="7"/>
      <c r="BY129" s="7">
        <f t="shared" si="123"/>
        <v>0</v>
      </c>
      <c r="BZ129" s="11"/>
      <c r="CA129" s="10"/>
      <c r="CB129" s="11"/>
      <c r="CC129" s="10"/>
      <c r="CD129" s="11"/>
      <c r="CE129" s="10"/>
      <c r="CF129" s="7"/>
      <c r="CG129" s="11"/>
      <c r="CH129" s="10"/>
      <c r="CI129" s="11"/>
      <c r="CJ129" s="10"/>
      <c r="CK129" s="11"/>
      <c r="CL129" s="10"/>
      <c r="CM129" s="7"/>
      <c r="CN129" s="7">
        <f t="shared" si="124"/>
        <v>0</v>
      </c>
      <c r="CO129" s="11"/>
      <c r="CP129" s="10"/>
      <c r="CQ129" s="11"/>
      <c r="CR129" s="10"/>
      <c r="CS129" s="11"/>
      <c r="CT129" s="10"/>
      <c r="CU129" s="7"/>
      <c r="CV129" s="11"/>
      <c r="CW129" s="10"/>
      <c r="CX129" s="11"/>
      <c r="CY129" s="10"/>
      <c r="CZ129" s="11"/>
      <c r="DA129" s="10"/>
      <c r="DB129" s="7"/>
      <c r="DC129" s="7">
        <f t="shared" si="125"/>
        <v>0</v>
      </c>
      <c r="DD129" s="11">
        <v>8</v>
      </c>
      <c r="DE129" s="10" t="s">
        <v>59</v>
      </c>
      <c r="DF129" s="11">
        <v>7</v>
      </c>
      <c r="DG129" s="10" t="s">
        <v>59</v>
      </c>
      <c r="DH129" s="11"/>
      <c r="DI129" s="10"/>
      <c r="DJ129" s="7">
        <v>2</v>
      </c>
      <c r="DK129" s="11"/>
      <c r="DL129" s="10"/>
      <c r="DM129" s="11"/>
      <c r="DN129" s="10"/>
      <c r="DO129" s="11"/>
      <c r="DP129" s="10"/>
      <c r="DQ129" s="7"/>
      <c r="DR129" s="7">
        <f t="shared" si="126"/>
        <v>2</v>
      </c>
      <c r="DS129" s="11"/>
      <c r="DT129" s="10"/>
      <c r="DU129" s="11"/>
      <c r="DV129" s="10"/>
      <c r="DW129" s="11"/>
      <c r="DX129" s="10"/>
      <c r="DY129" s="7"/>
      <c r="DZ129" s="11"/>
      <c r="EA129" s="10"/>
      <c r="EB129" s="11"/>
      <c r="EC129" s="10"/>
      <c r="ED129" s="11"/>
      <c r="EE129" s="10"/>
      <c r="EF129" s="7"/>
      <c r="EG129" s="7">
        <f t="shared" si="127"/>
        <v>0</v>
      </c>
    </row>
    <row r="130" spans="1:137" x14ac:dyDescent="0.25">
      <c r="A130" s="15">
        <v>17</v>
      </c>
      <c r="B130" s="15">
        <v>1</v>
      </c>
      <c r="C130" s="15"/>
      <c r="D130" s="6" t="s">
        <v>259</v>
      </c>
      <c r="E130" s="3" t="s">
        <v>260</v>
      </c>
      <c r="F130" s="6">
        <f t="shared" si="109"/>
        <v>0</v>
      </c>
      <c r="G130" s="6">
        <f t="shared" si="110"/>
        <v>2</v>
      </c>
      <c r="H130" s="6">
        <f t="shared" si="111"/>
        <v>15</v>
      </c>
      <c r="I130" s="6">
        <f t="shared" si="112"/>
        <v>8</v>
      </c>
      <c r="J130" s="6">
        <f t="shared" si="113"/>
        <v>7</v>
      </c>
      <c r="K130" s="6">
        <f t="shared" si="114"/>
        <v>0</v>
      </c>
      <c r="L130" s="6">
        <f t="shared" si="115"/>
        <v>0</v>
      </c>
      <c r="M130" s="6">
        <f t="shared" si="116"/>
        <v>0</v>
      </c>
      <c r="N130" s="6">
        <f t="shared" si="117"/>
        <v>0</v>
      </c>
      <c r="O130" s="7">
        <f t="shared" si="118"/>
        <v>2</v>
      </c>
      <c r="P130" s="7">
        <f t="shared" si="119"/>
        <v>0</v>
      </c>
      <c r="Q130" s="7">
        <v>0.46</v>
      </c>
      <c r="R130" s="11"/>
      <c r="S130" s="10"/>
      <c r="T130" s="11"/>
      <c r="U130" s="10"/>
      <c r="V130" s="11"/>
      <c r="W130" s="10"/>
      <c r="X130" s="7"/>
      <c r="Y130" s="11"/>
      <c r="Z130" s="10"/>
      <c r="AA130" s="11"/>
      <c r="AB130" s="10"/>
      <c r="AC130" s="11"/>
      <c r="AD130" s="10"/>
      <c r="AE130" s="7"/>
      <c r="AF130" s="7">
        <f t="shared" si="120"/>
        <v>0</v>
      </c>
      <c r="AG130" s="11"/>
      <c r="AH130" s="10"/>
      <c r="AI130" s="11"/>
      <c r="AJ130" s="10"/>
      <c r="AK130" s="11"/>
      <c r="AL130" s="10"/>
      <c r="AM130" s="7"/>
      <c r="AN130" s="11"/>
      <c r="AO130" s="10"/>
      <c r="AP130" s="11"/>
      <c r="AQ130" s="10"/>
      <c r="AR130" s="11"/>
      <c r="AS130" s="10"/>
      <c r="AT130" s="7"/>
      <c r="AU130" s="7">
        <f t="shared" si="121"/>
        <v>0</v>
      </c>
      <c r="AV130" s="11"/>
      <c r="AW130" s="10"/>
      <c r="AX130" s="11"/>
      <c r="AY130" s="10"/>
      <c r="AZ130" s="11"/>
      <c r="BA130" s="10"/>
      <c r="BB130" s="7"/>
      <c r="BC130" s="11"/>
      <c r="BD130" s="10"/>
      <c r="BE130" s="11"/>
      <c r="BF130" s="10"/>
      <c r="BG130" s="11"/>
      <c r="BH130" s="10"/>
      <c r="BI130" s="7"/>
      <c r="BJ130" s="7">
        <f t="shared" si="122"/>
        <v>0</v>
      </c>
      <c r="BK130" s="11"/>
      <c r="BL130" s="10"/>
      <c r="BM130" s="11"/>
      <c r="BN130" s="10"/>
      <c r="BO130" s="11"/>
      <c r="BP130" s="10"/>
      <c r="BQ130" s="7"/>
      <c r="BR130" s="11"/>
      <c r="BS130" s="10"/>
      <c r="BT130" s="11"/>
      <c r="BU130" s="10"/>
      <c r="BV130" s="11"/>
      <c r="BW130" s="10"/>
      <c r="BX130" s="7"/>
      <c r="BY130" s="7">
        <f t="shared" si="123"/>
        <v>0</v>
      </c>
      <c r="BZ130" s="11"/>
      <c r="CA130" s="10"/>
      <c r="CB130" s="11"/>
      <c r="CC130" s="10"/>
      <c r="CD130" s="11"/>
      <c r="CE130" s="10"/>
      <c r="CF130" s="7"/>
      <c r="CG130" s="11"/>
      <c r="CH130" s="10"/>
      <c r="CI130" s="11"/>
      <c r="CJ130" s="10"/>
      <c r="CK130" s="11"/>
      <c r="CL130" s="10"/>
      <c r="CM130" s="7"/>
      <c r="CN130" s="7">
        <f t="shared" si="124"/>
        <v>0</v>
      </c>
      <c r="CO130" s="11"/>
      <c r="CP130" s="10"/>
      <c r="CQ130" s="11"/>
      <c r="CR130" s="10"/>
      <c r="CS130" s="11"/>
      <c r="CT130" s="10"/>
      <c r="CU130" s="7"/>
      <c r="CV130" s="11"/>
      <c r="CW130" s="10"/>
      <c r="CX130" s="11"/>
      <c r="CY130" s="10"/>
      <c r="CZ130" s="11"/>
      <c r="DA130" s="10"/>
      <c r="DB130" s="7"/>
      <c r="DC130" s="7">
        <f t="shared" si="125"/>
        <v>0</v>
      </c>
      <c r="DD130" s="11">
        <v>8</v>
      </c>
      <c r="DE130" s="10" t="s">
        <v>59</v>
      </c>
      <c r="DF130" s="11">
        <v>7</v>
      </c>
      <c r="DG130" s="10" t="s">
        <v>59</v>
      </c>
      <c r="DH130" s="11"/>
      <c r="DI130" s="10"/>
      <c r="DJ130" s="7">
        <v>2</v>
      </c>
      <c r="DK130" s="11"/>
      <c r="DL130" s="10"/>
      <c r="DM130" s="11"/>
      <c r="DN130" s="10"/>
      <c r="DO130" s="11"/>
      <c r="DP130" s="10"/>
      <c r="DQ130" s="7"/>
      <c r="DR130" s="7">
        <f t="shared" si="126"/>
        <v>2</v>
      </c>
      <c r="DS130" s="11"/>
      <c r="DT130" s="10"/>
      <c r="DU130" s="11"/>
      <c r="DV130" s="10"/>
      <c r="DW130" s="11"/>
      <c r="DX130" s="10"/>
      <c r="DY130" s="7"/>
      <c r="DZ130" s="11"/>
      <c r="EA130" s="10"/>
      <c r="EB130" s="11"/>
      <c r="EC130" s="10"/>
      <c r="ED130" s="11"/>
      <c r="EE130" s="10"/>
      <c r="EF130" s="7"/>
      <c r="EG130" s="7">
        <f t="shared" si="127"/>
        <v>0</v>
      </c>
    </row>
    <row r="131" spans="1:137" x14ac:dyDescent="0.25">
      <c r="A131" s="15">
        <v>17</v>
      </c>
      <c r="B131" s="15">
        <v>1</v>
      </c>
      <c r="C131" s="15"/>
      <c r="D131" s="6" t="s">
        <v>261</v>
      </c>
      <c r="E131" s="3" t="s">
        <v>262</v>
      </c>
      <c r="F131" s="6">
        <f t="shared" si="109"/>
        <v>0</v>
      </c>
      <c r="G131" s="6">
        <f t="shared" si="110"/>
        <v>2</v>
      </c>
      <c r="H131" s="6">
        <f t="shared" si="111"/>
        <v>15</v>
      </c>
      <c r="I131" s="6">
        <f t="shared" si="112"/>
        <v>8</v>
      </c>
      <c r="J131" s="6">
        <f t="shared" si="113"/>
        <v>7</v>
      </c>
      <c r="K131" s="6">
        <f t="shared" si="114"/>
        <v>0</v>
      </c>
      <c r="L131" s="6">
        <f t="shared" si="115"/>
        <v>0</v>
      </c>
      <c r="M131" s="6">
        <f t="shared" si="116"/>
        <v>0</v>
      </c>
      <c r="N131" s="6">
        <f t="shared" si="117"/>
        <v>0</v>
      </c>
      <c r="O131" s="7">
        <f t="shared" si="118"/>
        <v>2</v>
      </c>
      <c r="P131" s="7">
        <f t="shared" si="119"/>
        <v>0</v>
      </c>
      <c r="Q131" s="7">
        <v>0.5</v>
      </c>
      <c r="R131" s="11"/>
      <c r="S131" s="10"/>
      <c r="T131" s="11"/>
      <c r="U131" s="10"/>
      <c r="V131" s="11"/>
      <c r="W131" s="10"/>
      <c r="X131" s="7"/>
      <c r="Y131" s="11"/>
      <c r="Z131" s="10"/>
      <c r="AA131" s="11"/>
      <c r="AB131" s="10"/>
      <c r="AC131" s="11"/>
      <c r="AD131" s="10"/>
      <c r="AE131" s="7"/>
      <c r="AF131" s="7">
        <f t="shared" si="120"/>
        <v>0</v>
      </c>
      <c r="AG131" s="11"/>
      <c r="AH131" s="10"/>
      <c r="AI131" s="11"/>
      <c r="AJ131" s="10"/>
      <c r="AK131" s="11"/>
      <c r="AL131" s="10"/>
      <c r="AM131" s="7"/>
      <c r="AN131" s="11"/>
      <c r="AO131" s="10"/>
      <c r="AP131" s="11"/>
      <c r="AQ131" s="10"/>
      <c r="AR131" s="11"/>
      <c r="AS131" s="10"/>
      <c r="AT131" s="7"/>
      <c r="AU131" s="7">
        <f t="shared" si="121"/>
        <v>0</v>
      </c>
      <c r="AV131" s="11"/>
      <c r="AW131" s="10"/>
      <c r="AX131" s="11"/>
      <c r="AY131" s="10"/>
      <c r="AZ131" s="11"/>
      <c r="BA131" s="10"/>
      <c r="BB131" s="7"/>
      <c r="BC131" s="11"/>
      <c r="BD131" s="10"/>
      <c r="BE131" s="11"/>
      <c r="BF131" s="10"/>
      <c r="BG131" s="11"/>
      <c r="BH131" s="10"/>
      <c r="BI131" s="7"/>
      <c r="BJ131" s="7">
        <f t="shared" si="122"/>
        <v>0</v>
      </c>
      <c r="BK131" s="11"/>
      <c r="BL131" s="10"/>
      <c r="BM131" s="11"/>
      <c r="BN131" s="10"/>
      <c r="BO131" s="11"/>
      <c r="BP131" s="10"/>
      <c r="BQ131" s="7"/>
      <c r="BR131" s="11"/>
      <c r="BS131" s="10"/>
      <c r="BT131" s="11"/>
      <c r="BU131" s="10"/>
      <c r="BV131" s="11"/>
      <c r="BW131" s="10"/>
      <c r="BX131" s="7"/>
      <c r="BY131" s="7">
        <f t="shared" si="123"/>
        <v>0</v>
      </c>
      <c r="BZ131" s="11"/>
      <c r="CA131" s="10"/>
      <c r="CB131" s="11"/>
      <c r="CC131" s="10"/>
      <c r="CD131" s="11"/>
      <c r="CE131" s="10"/>
      <c r="CF131" s="7"/>
      <c r="CG131" s="11"/>
      <c r="CH131" s="10"/>
      <c r="CI131" s="11"/>
      <c r="CJ131" s="10"/>
      <c r="CK131" s="11"/>
      <c r="CL131" s="10"/>
      <c r="CM131" s="7"/>
      <c r="CN131" s="7">
        <f t="shared" si="124"/>
        <v>0</v>
      </c>
      <c r="CO131" s="11"/>
      <c r="CP131" s="10"/>
      <c r="CQ131" s="11"/>
      <c r="CR131" s="10"/>
      <c r="CS131" s="11"/>
      <c r="CT131" s="10"/>
      <c r="CU131" s="7"/>
      <c r="CV131" s="11"/>
      <c r="CW131" s="10"/>
      <c r="CX131" s="11"/>
      <c r="CY131" s="10"/>
      <c r="CZ131" s="11"/>
      <c r="DA131" s="10"/>
      <c r="DB131" s="7"/>
      <c r="DC131" s="7">
        <f t="shared" si="125"/>
        <v>0</v>
      </c>
      <c r="DD131" s="11">
        <v>8</v>
      </c>
      <c r="DE131" s="10" t="s">
        <v>59</v>
      </c>
      <c r="DF131" s="11">
        <v>7</v>
      </c>
      <c r="DG131" s="10" t="s">
        <v>59</v>
      </c>
      <c r="DH131" s="11"/>
      <c r="DI131" s="10"/>
      <c r="DJ131" s="7">
        <v>2</v>
      </c>
      <c r="DK131" s="11"/>
      <c r="DL131" s="10"/>
      <c r="DM131" s="11"/>
      <c r="DN131" s="10"/>
      <c r="DO131" s="11"/>
      <c r="DP131" s="10"/>
      <c r="DQ131" s="7"/>
      <c r="DR131" s="7">
        <f t="shared" si="126"/>
        <v>2</v>
      </c>
      <c r="DS131" s="11"/>
      <c r="DT131" s="10"/>
      <c r="DU131" s="11"/>
      <c r="DV131" s="10"/>
      <c r="DW131" s="11"/>
      <c r="DX131" s="10"/>
      <c r="DY131" s="7"/>
      <c r="DZ131" s="11"/>
      <c r="EA131" s="10"/>
      <c r="EB131" s="11"/>
      <c r="EC131" s="10"/>
      <c r="ED131" s="11"/>
      <c r="EE131" s="10"/>
      <c r="EF131" s="7"/>
      <c r="EG131" s="7">
        <f t="shared" si="127"/>
        <v>0</v>
      </c>
    </row>
    <row r="132" spans="1:137" x14ac:dyDescent="0.25">
      <c r="A132" s="15">
        <v>17</v>
      </c>
      <c r="B132" s="15">
        <v>1</v>
      </c>
      <c r="C132" s="15"/>
      <c r="D132" s="6" t="s">
        <v>263</v>
      </c>
      <c r="E132" s="3" t="s">
        <v>264</v>
      </c>
      <c r="F132" s="6">
        <f t="shared" si="109"/>
        <v>0</v>
      </c>
      <c r="G132" s="6">
        <f t="shared" si="110"/>
        <v>2</v>
      </c>
      <c r="H132" s="6">
        <f t="shared" si="111"/>
        <v>15</v>
      </c>
      <c r="I132" s="6">
        <f t="shared" si="112"/>
        <v>8</v>
      </c>
      <c r="J132" s="6">
        <f t="shared" si="113"/>
        <v>7</v>
      </c>
      <c r="K132" s="6">
        <f t="shared" si="114"/>
        <v>0</v>
      </c>
      <c r="L132" s="6">
        <f t="shared" si="115"/>
        <v>0</v>
      </c>
      <c r="M132" s="6">
        <f t="shared" si="116"/>
        <v>0</v>
      </c>
      <c r="N132" s="6">
        <f t="shared" si="117"/>
        <v>0</v>
      </c>
      <c r="O132" s="7">
        <f t="shared" si="118"/>
        <v>2</v>
      </c>
      <c r="P132" s="7">
        <f t="shared" si="119"/>
        <v>0</v>
      </c>
      <c r="Q132" s="7">
        <v>0.56000000000000005</v>
      </c>
      <c r="R132" s="11"/>
      <c r="S132" s="10"/>
      <c r="T132" s="11"/>
      <c r="U132" s="10"/>
      <c r="V132" s="11"/>
      <c r="W132" s="10"/>
      <c r="X132" s="7"/>
      <c r="Y132" s="11"/>
      <c r="Z132" s="10"/>
      <c r="AA132" s="11"/>
      <c r="AB132" s="10"/>
      <c r="AC132" s="11"/>
      <c r="AD132" s="10"/>
      <c r="AE132" s="7"/>
      <c r="AF132" s="7">
        <f t="shared" si="120"/>
        <v>0</v>
      </c>
      <c r="AG132" s="11"/>
      <c r="AH132" s="10"/>
      <c r="AI132" s="11"/>
      <c r="AJ132" s="10"/>
      <c r="AK132" s="11"/>
      <c r="AL132" s="10"/>
      <c r="AM132" s="7"/>
      <c r="AN132" s="11"/>
      <c r="AO132" s="10"/>
      <c r="AP132" s="11"/>
      <c r="AQ132" s="10"/>
      <c r="AR132" s="11"/>
      <c r="AS132" s="10"/>
      <c r="AT132" s="7"/>
      <c r="AU132" s="7">
        <f t="shared" si="121"/>
        <v>0</v>
      </c>
      <c r="AV132" s="11"/>
      <c r="AW132" s="10"/>
      <c r="AX132" s="11"/>
      <c r="AY132" s="10"/>
      <c r="AZ132" s="11"/>
      <c r="BA132" s="10"/>
      <c r="BB132" s="7"/>
      <c r="BC132" s="11"/>
      <c r="BD132" s="10"/>
      <c r="BE132" s="11"/>
      <c r="BF132" s="10"/>
      <c r="BG132" s="11"/>
      <c r="BH132" s="10"/>
      <c r="BI132" s="7"/>
      <c r="BJ132" s="7">
        <f t="shared" si="122"/>
        <v>0</v>
      </c>
      <c r="BK132" s="11"/>
      <c r="BL132" s="10"/>
      <c r="BM132" s="11"/>
      <c r="BN132" s="10"/>
      <c r="BO132" s="11"/>
      <c r="BP132" s="10"/>
      <c r="BQ132" s="7"/>
      <c r="BR132" s="11"/>
      <c r="BS132" s="10"/>
      <c r="BT132" s="11"/>
      <c r="BU132" s="10"/>
      <c r="BV132" s="11"/>
      <c r="BW132" s="10"/>
      <c r="BX132" s="7"/>
      <c r="BY132" s="7">
        <f t="shared" si="123"/>
        <v>0</v>
      </c>
      <c r="BZ132" s="11"/>
      <c r="CA132" s="10"/>
      <c r="CB132" s="11"/>
      <c r="CC132" s="10"/>
      <c r="CD132" s="11"/>
      <c r="CE132" s="10"/>
      <c r="CF132" s="7"/>
      <c r="CG132" s="11"/>
      <c r="CH132" s="10"/>
      <c r="CI132" s="11"/>
      <c r="CJ132" s="10"/>
      <c r="CK132" s="11"/>
      <c r="CL132" s="10"/>
      <c r="CM132" s="7"/>
      <c r="CN132" s="7">
        <f t="shared" si="124"/>
        <v>0</v>
      </c>
      <c r="CO132" s="11"/>
      <c r="CP132" s="10"/>
      <c r="CQ132" s="11"/>
      <c r="CR132" s="10"/>
      <c r="CS132" s="11"/>
      <c r="CT132" s="10"/>
      <c r="CU132" s="7"/>
      <c r="CV132" s="11"/>
      <c r="CW132" s="10"/>
      <c r="CX132" s="11"/>
      <c r="CY132" s="10"/>
      <c r="CZ132" s="11"/>
      <c r="DA132" s="10"/>
      <c r="DB132" s="7"/>
      <c r="DC132" s="7">
        <f t="shared" si="125"/>
        <v>0</v>
      </c>
      <c r="DD132" s="11">
        <v>8</v>
      </c>
      <c r="DE132" s="10" t="s">
        <v>59</v>
      </c>
      <c r="DF132" s="11">
        <v>7</v>
      </c>
      <c r="DG132" s="10" t="s">
        <v>59</v>
      </c>
      <c r="DH132" s="11"/>
      <c r="DI132" s="10"/>
      <c r="DJ132" s="7">
        <v>2</v>
      </c>
      <c r="DK132" s="11"/>
      <c r="DL132" s="10"/>
      <c r="DM132" s="11"/>
      <c r="DN132" s="10"/>
      <c r="DO132" s="11"/>
      <c r="DP132" s="10"/>
      <c r="DQ132" s="7"/>
      <c r="DR132" s="7">
        <f t="shared" si="126"/>
        <v>2</v>
      </c>
      <c r="DS132" s="11"/>
      <c r="DT132" s="10"/>
      <c r="DU132" s="11"/>
      <c r="DV132" s="10"/>
      <c r="DW132" s="11"/>
      <c r="DX132" s="10"/>
      <c r="DY132" s="7"/>
      <c r="DZ132" s="11"/>
      <c r="EA132" s="10"/>
      <c r="EB132" s="11"/>
      <c r="EC132" s="10"/>
      <c r="ED132" s="11"/>
      <c r="EE132" s="10"/>
      <c r="EF132" s="7"/>
      <c r="EG132" s="7">
        <f t="shared" si="127"/>
        <v>0</v>
      </c>
    </row>
    <row r="133" spans="1:137" x14ac:dyDescent="0.25">
      <c r="A133" s="15">
        <v>17</v>
      </c>
      <c r="B133" s="15">
        <v>1</v>
      </c>
      <c r="C133" s="15"/>
      <c r="D133" s="6" t="s">
        <v>265</v>
      </c>
      <c r="E133" s="3" t="s">
        <v>266</v>
      </c>
      <c r="F133" s="6">
        <f t="shared" si="109"/>
        <v>0</v>
      </c>
      <c r="G133" s="6">
        <f t="shared" si="110"/>
        <v>2</v>
      </c>
      <c r="H133" s="6">
        <f t="shared" si="111"/>
        <v>15</v>
      </c>
      <c r="I133" s="6">
        <f t="shared" si="112"/>
        <v>8</v>
      </c>
      <c r="J133" s="6">
        <f t="shared" si="113"/>
        <v>7</v>
      </c>
      <c r="K133" s="6">
        <f t="shared" si="114"/>
        <v>0</v>
      </c>
      <c r="L133" s="6">
        <f t="shared" si="115"/>
        <v>0</v>
      </c>
      <c r="M133" s="6">
        <f t="shared" si="116"/>
        <v>0</v>
      </c>
      <c r="N133" s="6">
        <f t="shared" si="117"/>
        <v>0</v>
      </c>
      <c r="O133" s="7">
        <f t="shared" si="118"/>
        <v>2</v>
      </c>
      <c r="P133" s="7">
        <f t="shared" si="119"/>
        <v>0</v>
      </c>
      <c r="Q133" s="7">
        <v>1</v>
      </c>
      <c r="R133" s="11"/>
      <c r="S133" s="10"/>
      <c r="T133" s="11"/>
      <c r="U133" s="10"/>
      <c r="V133" s="11"/>
      <c r="W133" s="10"/>
      <c r="X133" s="7"/>
      <c r="Y133" s="11"/>
      <c r="Z133" s="10"/>
      <c r="AA133" s="11"/>
      <c r="AB133" s="10"/>
      <c r="AC133" s="11"/>
      <c r="AD133" s="10"/>
      <c r="AE133" s="7"/>
      <c r="AF133" s="7">
        <f t="shared" si="120"/>
        <v>0</v>
      </c>
      <c r="AG133" s="11"/>
      <c r="AH133" s="10"/>
      <c r="AI133" s="11"/>
      <c r="AJ133" s="10"/>
      <c r="AK133" s="11"/>
      <c r="AL133" s="10"/>
      <c r="AM133" s="7"/>
      <c r="AN133" s="11"/>
      <c r="AO133" s="10"/>
      <c r="AP133" s="11"/>
      <c r="AQ133" s="10"/>
      <c r="AR133" s="11"/>
      <c r="AS133" s="10"/>
      <c r="AT133" s="7"/>
      <c r="AU133" s="7">
        <f t="shared" si="121"/>
        <v>0</v>
      </c>
      <c r="AV133" s="11"/>
      <c r="AW133" s="10"/>
      <c r="AX133" s="11"/>
      <c r="AY133" s="10"/>
      <c r="AZ133" s="11"/>
      <c r="BA133" s="10"/>
      <c r="BB133" s="7"/>
      <c r="BC133" s="11"/>
      <c r="BD133" s="10"/>
      <c r="BE133" s="11"/>
      <c r="BF133" s="10"/>
      <c r="BG133" s="11"/>
      <c r="BH133" s="10"/>
      <c r="BI133" s="7"/>
      <c r="BJ133" s="7">
        <f t="shared" si="122"/>
        <v>0</v>
      </c>
      <c r="BK133" s="11"/>
      <c r="BL133" s="10"/>
      <c r="BM133" s="11"/>
      <c r="BN133" s="10"/>
      <c r="BO133" s="11"/>
      <c r="BP133" s="10"/>
      <c r="BQ133" s="7"/>
      <c r="BR133" s="11"/>
      <c r="BS133" s="10"/>
      <c r="BT133" s="11"/>
      <c r="BU133" s="10"/>
      <c r="BV133" s="11"/>
      <c r="BW133" s="10"/>
      <c r="BX133" s="7"/>
      <c r="BY133" s="7">
        <f t="shared" si="123"/>
        <v>0</v>
      </c>
      <c r="BZ133" s="11"/>
      <c r="CA133" s="10"/>
      <c r="CB133" s="11"/>
      <c r="CC133" s="10"/>
      <c r="CD133" s="11"/>
      <c r="CE133" s="10"/>
      <c r="CF133" s="7"/>
      <c r="CG133" s="11"/>
      <c r="CH133" s="10"/>
      <c r="CI133" s="11"/>
      <c r="CJ133" s="10"/>
      <c r="CK133" s="11"/>
      <c r="CL133" s="10"/>
      <c r="CM133" s="7"/>
      <c r="CN133" s="7">
        <f t="shared" si="124"/>
        <v>0</v>
      </c>
      <c r="CO133" s="11"/>
      <c r="CP133" s="10"/>
      <c r="CQ133" s="11"/>
      <c r="CR133" s="10"/>
      <c r="CS133" s="11"/>
      <c r="CT133" s="10"/>
      <c r="CU133" s="7"/>
      <c r="CV133" s="11"/>
      <c r="CW133" s="10"/>
      <c r="CX133" s="11"/>
      <c r="CY133" s="10"/>
      <c r="CZ133" s="11"/>
      <c r="DA133" s="10"/>
      <c r="DB133" s="7"/>
      <c r="DC133" s="7">
        <f t="shared" si="125"/>
        <v>0</v>
      </c>
      <c r="DD133" s="11">
        <v>8</v>
      </c>
      <c r="DE133" s="10" t="s">
        <v>59</v>
      </c>
      <c r="DF133" s="11">
        <v>7</v>
      </c>
      <c r="DG133" s="10" t="s">
        <v>59</v>
      </c>
      <c r="DH133" s="11"/>
      <c r="DI133" s="10"/>
      <c r="DJ133" s="7">
        <v>2</v>
      </c>
      <c r="DK133" s="11"/>
      <c r="DL133" s="10"/>
      <c r="DM133" s="11"/>
      <c r="DN133" s="10"/>
      <c r="DO133" s="11"/>
      <c r="DP133" s="10"/>
      <c r="DQ133" s="7"/>
      <c r="DR133" s="7">
        <f t="shared" si="126"/>
        <v>2</v>
      </c>
      <c r="DS133" s="11"/>
      <c r="DT133" s="10"/>
      <c r="DU133" s="11"/>
      <c r="DV133" s="10"/>
      <c r="DW133" s="11"/>
      <c r="DX133" s="10"/>
      <c r="DY133" s="7"/>
      <c r="DZ133" s="11"/>
      <c r="EA133" s="10"/>
      <c r="EB133" s="11"/>
      <c r="EC133" s="10"/>
      <c r="ED133" s="11"/>
      <c r="EE133" s="10"/>
      <c r="EF133" s="7"/>
      <c r="EG133" s="7">
        <f t="shared" si="127"/>
        <v>0</v>
      </c>
    </row>
    <row r="134" spans="1:137" x14ac:dyDescent="0.25">
      <c r="A134" s="15">
        <v>8</v>
      </c>
      <c r="B134" s="15">
        <v>1</v>
      </c>
      <c r="C134" s="15"/>
      <c r="D134" s="6" t="s">
        <v>267</v>
      </c>
      <c r="E134" s="3" t="s">
        <v>268</v>
      </c>
      <c r="F134" s="6">
        <f t="shared" si="109"/>
        <v>0</v>
      </c>
      <c r="G134" s="6">
        <f t="shared" si="110"/>
        <v>2</v>
      </c>
      <c r="H134" s="6">
        <f t="shared" si="111"/>
        <v>15</v>
      </c>
      <c r="I134" s="6">
        <f t="shared" si="112"/>
        <v>8</v>
      </c>
      <c r="J134" s="6">
        <f t="shared" si="113"/>
        <v>7</v>
      </c>
      <c r="K134" s="6">
        <f t="shared" si="114"/>
        <v>0</v>
      </c>
      <c r="L134" s="6">
        <f t="shared" si="115"/>
        <v>0</v>
      </c>
      <c r="M134" s="6">
        <f t="shared" si="116"/>
        <v>0</v>
      </c>
      <c r="N134" s="6">
        <f t="shared" si="117"/>
        <v>0</v>
      </c>
      <c r="O134" s="7">
        <f t="shared" si="118"/>
        <v>3</v>
      </c>
      <c r="P134" s="7">
        <f t="shared" si="119"/>
        <v>0</v>
      </c>
      <c r="Q134" s="7">
        <v>1</v>
      </c>
      <c r="R134" s="11"/>
      <c r="S134" s="10"/>
      <c r="T134" s="11"/>
      <c r="U134" s="10"/>
      <c r="V134" s="11"/>
      <c r="W134" s="10"/>
      <c r="X134" s="7"/>
      <c r="Y134" s="11"/>
      <c r="Z134" s="10"/>
      <c r="AA134" s="11"/>
      <c r="AB134" s="10"/>
      <c r="AC134" s="11"/>
      <c r="AD134" s="10"/>
      <c r="AE134" s="7"/>
      <c r="AF134" s="7">
        <f t="shared" si="120"/>
        <v>0</v>
      </c>
      <c r="AG134" s="11"/>
      <c r="AH134" s="10"/>
      <c r="AI134" s="11"/>
      <c r="AJ134" s="10"/>
      <c r="AK134" s="11"/>
      <c r="AL134" s="10"/>
      <c r="AM134" s="7"/>
      <c r="AN134" s="11"/>
      <c r="AO134" s="10"/>
      <c r="AP134" s="11"/>
      <c r="AQ134" s="10"/>
      <c r="AR134" s="11"/>
      <c r="AS134" s="10"/>
      <c r="AT134" s="7"/>
      <c r="AU134" s="7">
        <f t="shared" si="121"/>
        <v>0</v>
      </c>
      <c r="AV134" s="11">
        <v>8</v>
      </c>
      <c r="AW134" s="10" t="s">
        <v>59</v>
      </c>
      <c r="AX134" s="11">
        <v>7</v>
      </c>
      <c r="AY134" s="10" t="s">
        <v>59</v>
      </c>
      <c r="AZ134" s="11"/>
      <c r="BA134" s="10"/>
      <c r="BB134" s="7">
        <v>3</v>
      </c>
      <c r="BC134" s="11"/>
      <c r="BD134" s="10"/>
      <c r="BE134" s="11"/>
      <c r="BF134" s="10"/>
      <c r="BG134" s="11"/>
      <c r="BH134" s="10"/>
      <c r="BI134" s="7"/>
      <c r="BJ134" s="7">
        <f t="shared" si="122"/>
        <v>3</v>
      </c>
      <c r="BK134" s="11"/>
      <c r="BL134" s="10"/>
      <c r="BM134" s="11"/>
      <c r="BN134" s="10"/>
      <c r="BO134" s="11"/>
      <c r="BP134" s="10"/>
      <c r="BQ134" s="7"/>
      <c r="BR134" s="11"/>
      <c r="BS134" s="10"/>
      <c r="BT134" s="11"/>
      <c r="BU134" s="10"/>
      <c r="BV134" s="11"/>
      <c r="BW134" s="10"/>
      <c r="BX134" s="7"/>
      <c r="BY134" s="7">
        <f t="shared" si="123"/>
        <v>0</v>
      </c>
      <c r="BZ134" s="11"/>
      <c r="CA134" s="10"/>
      <c r="CB134" s="11"/>
      <c r="CC134" s="10"/>
      <c r="CD134" s="11"/>
      <c r="CE134" s="10"/>
      <c r="CF134" s="7"/>
      <c r="CG134" s="11"/>
      <c r="CH134" s="10"/>
      <c r="CI134" s="11"/>
      <c r="CJ134" s="10"/>
      <c r="CK134" s="11"/>
      <c r="CL134" s="10"/>
      <c r="CM134" s="7"/>
      <c r="CN134" s="7">
        <f t="shared" si="124"/>
        <v>0</v>
      </c>
      <c r="CO134" s="11"/>
      <c r="CP134" s="10"/>
      <c r="CQ134" s="11"/>
      <c r="CR134" s="10"/>
      <c r="CS134" s="11"/>
      <c r="CT134" s="10"/>
      <c r="CU134" s="7"/>
      <c r="CV134" s="11"/>
      <c r="CW134" s="10"/>
      <c r="CX134" s="11"/>
      <c r="CY134" s="10"/>
      <c r="CZ134" s="11"/>
      <c r="DA134" s="10"/>
      <c r="DB134" s="7"/>
      <c r="DC134" s="7">
        <f t="shared" si="125"/>
        <v>0</v>
      </c>
      <c r="DD134" s="11"/>
      <c r="DE134" s="10"/>
      <c r="DF134" s="11"/>
      <c r="DG134" s="10"/>
      <c r="DH134" s="11"/>
      <c r="DI134" s="10"/>
      <c r="DJ134" s="7"/>
      <c r="DK134" s="11"/>
      <c r="DL134" s="10"/>
      <c r="DM134" s="11"/>
      <c r="DN134" s="10"/>
      <c r="DO134" s="11"/>
      <c r="DP134" s="10"/>
      <c r="DQ134" s="7"/>
      <c r="DR134" s="7">
        <f t="shared" si="126"/>
        <v>0</v>
      </c>
      <c r="DS134" s="11"/>
      <c r="DT134" s="10"/>
      <c r="DU134" s="11"/>
      <c r="DV134" s="10"/>
      <c r="DW134" s="11"/>
      <c r="DX134" s="10"/>
      <c r="DY134" s="7"/>
      <c r="DZ134" s="11"/>
      <c r="EA134" s="10"/>
      <c r="EB134" s="11"/>
      <c r="EC134" s="10"/>
      <c r="ED134" s="11"/>
      <c r="EE134" s="10"/>
      <c r="EF134" s="7"/>
      <c r="EG134" s="7">
        <f t="shared" si="127"/>
        <v>0</v>
      </c>
    </row>
    <row r="135" spans="1:137" x14ac:dyDescent="0.25">
      <c r="A135" s="15">
        <v>8</v>
      </c>
      <c r="B135" s="15">
        <v>1</v>
      </c>
      <c r="C135" s="15"/>
      <c r="D135" s="6" t="s">
        <v>269</v>
      </c>
      <c r="E135" s="3" t="s">
        <v>270</v>
      </c>
      <c r="F135" s="6">
        <f t="shared" si="109"/>
        <v>0</v>
      </c>
      <c r="G135" s="6">
        <f t="shared" si="110"/>
        <v>2</v>
      </c>
      <c r="H135" s="6">
        <f t="shared" si="111"/>
        <v>15</v>
      </c>
      <c r="I135" s="6">
        <f t="shared" si="112"/>
        <v>8</v>
      </c>
      <c r="J135" s="6">
        <f t="shared" si="113"/>
        <v>7</v>
      </c>
      <c r="K135" s="6">
        <f t="shared" si="114"/>
        <v>0</v>
      </c>
      <c r="L135" s="6">
        <f t="shared" si="115"/>
        <v>0</v>
      </c>
      <c r="M135" s="6">
        <f t="shared" si="116"/>
        <v>0</v>
      </c>
      <c r="N135" s="6">
        <f t="shared" si="117"/>
        <v>0</v>
      </c>
      <c r="O135" s="7">
        <f t="shared" si="118"/>
        <v>3</v>
      </c>
      <c r="P135" s="7">
        <f t="shared" si="119"/>
        <v>0</v>
      </c>
      <c r="Q135" s="7">
        <v>1.1000000000000001</v>
      </c>
      <c r="R135" s="11"/>
      <c r="S135" s="10"/>
      <c r="T135" s="11"/>
      <c r="U135" s="10"/>
      <c r="V135" s="11"/>
      <c r="W135" s="10"/>
      <c r="X135" s="7"/>
      <c r="Y135" s="11"/>
      <c r="Z135" s="10"/>
      <c r="AA135" s="11"/>
      <c r="AB135" s="10"/>
      <c r="AC135" s="11"/>
      <c r="AD135" s="10"/>
      <c r="AE135" s="7"/>
      <c r="AF135" s="7">
        <f t="shared" si="120"/>
        <v>0</v>
      </c>
      <c r="AG135" s="11"/>
      <c r="AH135" s="10"/>
      <c r="AI135" s="11"/>
      <c r="AJ135" s="10"/>
      <c r="AK135" s="11"/>
      <c r="AL135" s="10"/>
      <c r="AM135" s="7"/>
      <c r="AN135" s="11"/>
      <c r="AO135" s="10"/>
      <c r="AP135" s="11"/>
      <c r="AQ135" s="10"/>
      <c r="AR135" s="11"/>
      <c r="AS135" s="10"/>
      <c r="AT135" s="7"/>
      <c r="AU135" s="7">
        <f t="shared" si="121"/>
        <v>0</v>
      </c>
      <c r="AV135" s="11">
        <v>8</v>
      </c>
      <c r="AW135" s="10" t="s">
        <v>59</v>
      </c>
      <c r="AX135" s="11">
        <v>7</v>
      </c>
      <c r="AY135" s="10" t="s">
        <v>59</v>
      </c>
      <c r="AZ135" s="11"/>
      <c r="BA135" s="10"/>
      <c r="BB135" s="7">
        <v>3</v>
      </c>
      <c r="BC135" s="11"/>
      <c r="BD135" s="10"/>
      <c r="BE135" s="11"/>
      <c r="BF135" s="10"/>
      <c r="BG135" s="11"/>
      <c r="BH135" s="10"/>
      <c r="BI135" s="7"/>
      <c r="BJ135" s="7">
        <f t="shared" si="122"/>
        <v>3</v>
      </c>
      <c r="BK135" s="11"/>
      <c r="BL135" s="10"/>
      <c r="BM135" s="11"/>
      <c r="BN135" s="10"/>
      <c r="BO135" s="11"/>
      <c r="BP135" s="10"/>
      <c r="BQ135" s="7"/>
      <c r="BR135" s="11"/>
      <c r="BS135" s="10"/>
      <c r="BT135" s="11"/>
      <c r="BU135" s="10"/>
      <c r="BV135" s="11"/>
      <c r="BW135" s="10"/>
      <c r="BX135" s="7"/>
      <c r="BY135" s="7">
        <f t="shared" si="123"/>
        <v>0</v>
      </c>
      <c r="BZ135" s="11"/>
      <c r="CA135" s="10"/>
      <c r="CB135" s="11"/>
      <c r="CC135" s="10"/>
      <c r="CD135" s="11"/>
      <c r="CE135" s="10"/>
      <c r="CF135" s="7"/>
      <c r="CG135" s="11"/>
      <c r="CH135" s="10"/>
      <c r="CI135" s="11"/>
      <c r="CJ135" s="10"/>
      <c r="CK135" s="11"/>
      <c r="CL135" s="10"/>
      <c r="CM135" s="7"/>
      <c r="CN135" s="7">
        <f t="shared" si="124"/>
        <v>0</v>
      </c>
      <c r="CO135" s="11"/>
      <c r="CP135" s="10"/>
      <c r="CQ135" s="11"/>
      <c r="CR135" s="10"/>
      <c r="CS135" s="11"/>
      <c r="CT135" s="10"/>
      <c r="CU135" s="7"/>
      <c r="CV135" s="11"/>
      <c r="CW135" s="10"/>
      <c r="CX135" s="11"/>
      <c r="CY135" s="10"/>
      <c r="CZ135" s="11"/>
      <c r="DA135" s="10"/>
      <c r="DB135" s="7"/>
      <c r="DC135" s="7">
        <f t="shared" si="125"/>
        <v>0</v>
      </c>
      <c r="DD135" s="11"/>
      <c r="DE135" s="10"/>
      <c r="DF135" s="11"/>
      <c r="DG135" s="10"/>
      <c r="DH135" s="11"/>
      <c r="DI135" s="10"/>
      <c r="DJ135" s="7"/>
      <c r="DK135" s="11"/>
      <c r="DL135" s="10"/>
      <c r="DM135" s="11"/>
      <c r="DN135" s="10"/>
      <c r="DO135" s="11"/>
      <c r="DP135" s="10"/>
      <c r="DQ135" s="7"/>
      <c r="DR135" s="7">
        <f t="shared" si="126"/>
        <v>0</v>
      </c>
      <c r="DS135" s="11"/>
      <c r="DT135" s="10"/>
      <c r="DU135" s="11"/>
      <c r="DV135" s="10"/>
      <c r="DW135" s="11"/>
      <c r="DX135" s="10"/>
      <c r="DY135" s="7"/>
      <c r="DZ135" s="11"/>
      <c r="EA135" s="10"/>
      <c r="EB135" s="11"/>
      <c r="EC135" s="10"/>
      <c r="ED135" s="11"/>
      <c r="EE135" s="10"/>
      <c r="EF135" s="7"/>
      <c r="EG135" s="7">
        <f t="shared" si="127"/>
        <v>0</v>
      </c>
    </row>
    <row r="136" spans="1:137" x14ac:dyDescent="0.25">
      <c r="A136" s="15">
        <v>8</v>
      </c>
      <c r="B136" s="15">
        <v>1</v>
      </c>
      <c r="C136" s="15"/>
      <c r="D136" s="6" t="s">
        <v>271</v>
      </c>
      <c r="E136" s="3" t="s">
        <v>272</v>
      </c>
      <c r="F136" s="6">
        <f t="shared" si="109"/>
        <v>0</v>
      </c>
      <c r="G136" s="6">
        <f t="shared" si="110"/>
        <v>2</v>
      </c>
      <c r="H136" s="6">
        <f t="shared" si="111"/>
        <v>15</v>
      </c>
      <c r="I136" s="6">
        <f t="shared" si="112"/>
        <v>8</v>
      </c>
      <c r="J136" s="6">
        <f t="shared" si="113"/>
        <v>7</v>
      </c>
      <c r="K136" s="6">
        <f t="shared" si="114"/>
        <v>0</v>
      </c>
      <c r="L136" s="6">
        <f t="shared" si="115"/>
        <v>0</v>
      </c>
      <c r="M136" s="6">
        <f t="shared" si="116"/>
        <v>0</v>
      </c>
      <c r="N136" s="6">
        <f t="shared" si="117"/>
        <v>0</v>
      </c>
      <c r="O136" s="7">
        <f t="shared" si="118"/>
        <v>3</v>
      </c>
      <c r="P136" s="7">
        <f t="shared" si="119"/>
        <v>0</v>
      </c>
      <c r="Q136" s="7">
        <v>1.04</v>
      </c>
      <c r="R136" s="11"/>
      <c r="S136" s="10"/>
      <c r="T136" s="11"/>
      <c r="U136" s="10"/>
      <c r="V136" s="11"/>
      <c r="W136" s="10"/>
      <c r="X136" s="7"/>
      <c r="Y136" s="11"/>
      <c r="Z136" s="10"/>
      <c r="AA136" s="11"/>
      <c r="AB136" s="10"/>
      <c r="AC136" s="11"/>
      <c r="AD136" s="10"/>
      <c r="AE136" s="7"/>
      <c r="AF136" s="7">
        <f t="shared" si="120"/>
        <v>0</v>
      </c>
      <c r="AG136" s="11"/>
      <c r="AH136" s="10"/>
      <c r="AI136" s="11"/>
      <c r="AJ136" s="10"/>
      <c r="AK136" s="11"/>
      <c r="AL136" s="10"/>
      <c r="AM136" s="7"/>
      <c r="AN136" s="11"/>
      <c r="AO136" s="10"/>
      <c r="AP136" s="11"/>
      <c r="AQ136" s="10"/>
      <c r="AR136" s="11"/>
      <c r="AS136" s="10"/>
      <c r="AT136" s="7"/>
      <c r="AU136" s="7">
        <f t="shared" si="121"/>
        <v>0</v>
      </c>
      <c r="AV136" s="11">
        <v>8</v>
      </c>
      <c r="AW136" s="10" t="s">
        <v>59</v>
      </c>
      <c r="AX136" s="11">
        <v>7</v>
      </c>
      <c r="AY136" s="10" t="s">
        <v>59</v>
      </c>
      <c r="AZ136" s="11"/>
      <c r="BA136" s="10"/>
      <c r="BB136" s="7">
        <v>3</v>
      </c>
      <c r="BC136" s="11"/>
      <c r="BD136" s="10"/>
      <c r="BE136" s="11"/>
      <c r="BF136" s="10"/>
      <c r="BG136" s="11"/>
      <c r="BH136" s="10"/>
      <c r="BI136" s="7"/>
      <c r="BJ136" s="7">
        <f t="shared" si="122"/>
        <v>3</v>
      </c>
      <c r="BK136" s="11"/>
      <c r="BL136" s="10"/>
      <c r="BM136" s="11"/>
      <c r="BN136" s="10"/>
      <c r="BO136" s="11"/>
      <c r="BP136" s="10"/>
      <c r="BQ136" s="7"/>
      <c r="BR136" s="11"/>
      <c r="BS136" s="10"/>
      <c r="BT136" s="11"/>
      <c r="BU136" s="10"/>
      <c r="BV136" s="11"/>
      <c r="BW136" s="10"/>
      <c r="BX136" s="7"/>
      <c r="BY136" s="7">
        <f t="shared" si="123"/>
        <v>0</v>
      </c>
      <c r="BZ136" s="11"/>
      <c r="CA136" s="10"/>
      <c r="CB136" s="11"/>
      <c r="CC136" s="10"/>
      <c r="CD136" s="11"/>
      <c r="CE136" s="10"/>
      <c r="CF136" s="7"/>
      <c r="CG136" s="11"/>
      <c r="CH136" s="10"/>
      <c r="CI136" s="11"/>
      <c r="CJ136" s="10"/>
      <c r="CK136" s="11"/>
      <c r="CL136" s="10"/>
      <c r="CM136" s="7"/>
      <c r="CN136" s="7">
        <f t="shared" si="124"/>
        <v>0</v>
      </c>
      <c r="CO136" s="11"/>
      <c r="CP136" s="10"/>
      <c r="CQ136" s="11"/>
      <c r="CR136" s="10"/>
      <c r="CS136" s="11"/>
      <c r="CT136" s="10"/>
      <c r="CU136" s="7"/>
      <c r="CV136" s="11"/>
      <c r="CW136" s="10"/>
      <c r="CX136" s="11"/>
      <c r="CY136" s="10"/>
      <c r="CZ136" s="11"/>
      <c r="DA136" s="10"/>
      <c r="DB136" s="7"/>
      <c r="DC136" s="7">
        <f t="shared" si="125"/>
        <v>0</v>
      </c>
      <c r="DD136" s="11"/>
      <c r="DE136" s="10"/>
      <c r="DF136" s="11"/>
      <c r="DG136" s="10"/>
      <c r="DH136" s="11"/>
      <c r="DI136" s="10"/>
      <c r="DJ136" s="7"/>
      <c r="DK136" s="11"/>
      <c r="DL136" s="10"/>
      <c r="DM136" s="11"/>
      <c r="DN136" s="10"/>
      <c r="DO136" s="11"/>
      <c r="DP136" s="10"/>
      <c r="DQ136" s="7"/>
      <c r="DR136" s="7">
        <f t="shared" si="126"/>
        <v>0</v>
      </c>
      <c r="DS136" s="11"/>
      <c r="DT136" s="10"/>
      <c r="DU136" s="11"/>
      <c r="DV136" s="10"/>
      <c r="DW136" s="11"/>
      <c r="DX136" s="10"/>
      <c r="DY136" s="7"/>
      <c r="DZ136" s="11"/>
      <c r="EA136" s="10"/>
      <c r="EB136" s="11"/>
      <c r="EC136" s="10"/>
      <c r="ED136" s="11"/>
      <c r="EE136" s="10"/>
      <c r="EF136" s="7"/>
      <c r="EG136" s="7">
        <f t="shared" si="127"/>
        <v>0</v>
      </c>
    </row>
    <row r="137" spans="1:137" x14ac:dyDescent="0.25">
      <c r="A137" s="15">
        <v>8</v>
      </c>
      <c r="B137" s="15">
        <v>1</v>
      </c>
      <c r="C137" s="15"/>
      <c r="D137" s="6" t="s">
        <v>273</v>
      </c>
      <c r="E137" s="3" t="s">
        <v>274</v>
      </c>
      <c r="F137" s="6">
        <f t="shared" si="109"/>
        <v>0</v>
      </c>
      <c r="G137" s="6">
        <f t="shared" si="110"/>
        <v>2</v>
      </c>
      <c r="H137" s="6">
        <f t="shared" si="111"/>
        <v>15</v>
      </c>
      <c r="I137" s="6">
        <f t="shared" si="112"/>
        <v>8</v>
      </c>
      <c r="J137" s="6">
        <f t="shared" si="113"/>
        <v>7</v>
      </c>
      <c r="K137" s="6">
        <f t="shared" si="114"/>
        <v>0</v>
      </c>
      <c r="L137" s="6">
        <f t="shared" si="115"/>
        <v>0</v>
      </c>
      <c r="M137" s="6">
        <f t="shared" si="116"/>
        <v>0</v>
      </c>
      <c r="N137" s="6">
        <f t="shared" si="117"/>
        <v>0</v>
      </c>
      <c r="O137" s="7">
        <f t="shared" si="118"/>
        <v>3</v>
      </c>
      <c r="P137" s="7">
        <f t="shared" si="119"/>
        <v>0</v>
      </c>
      <c r="Q137" s="7">
        <v>1</v>
      </c>
      <c r="R137" s="11"/>
      <c r="S137" s="10"/>
      <c r="T137" s="11"/>
      <c r="U137" s="10"/>
      <c r="V137" s="11"/>
      <c r="W137" s="10"/>
      <c r="X137" s="7"/>
      <c r="Y137" s="11"/>
      <c r="Z137" s="10"/>
      <c r="AA137" s="11"/>
      <c r="AB137" s="10"/>
      <c r="AC137" s="11"/>
      <c r="AD137" s="10"/>
      <c r="AE137" s="7"/>
      <c r="AF137" s="7">
        <f t="shared" si="120"/>
        <v>0</v>
      </c>
      <c r="AG137" s="11"/>
      <c r="AH137" s="10"/>
      <c r="AI137" s="11"/>
      <c r="AJ137" s="10"/>
      <c r="AK137" s="11"/>
      <c r="AL137" s="10"/>
      <c r="AM137" s="7"/>
      <c r="AN137" s="11"/>
      <c r="AO137" s="10"/>
      <c r="AP137" s="11"/>
      <c r="AQ137" s="10"/>
      <c r="AR137" s="11"/>
      <c r="AS137" s="10"/>
      <c r="AT137" s="7"/>
      <c r="AU137" s="7">
        <f t="shared" si="121"/>
        <v>0</v>
      </c>
      <c r="AV137" s="11">
        <v>8</v>
      </c>
      <c r="AW137" s="10" t="s">
        <v>59</v>
      </c>
      <c r="AX137" s="11">
        <v>7</v>
      </c>
      <c r="AY137" s="10" t="s">
        <v>59</v>
      </c>
      <c r="AZ137" s="11"/>
      <c r="BA137" s="10"/>
      <c r="BB137" s="7">
        <v>3</v>
      </c>
      <c r="BC137" s="11"/>
      <c r="BD137" s="10"/>
      <c r="BE137" s="11"/>
      <c r="BF137" s="10"/>
      <c r="BG137" s="11"/>
      <c r="BH137" s="10"/>
      <c r="BI137" s="7"/>
      <c r="BJ137" s="7">
        <f t="shared" si="122"/>
        <v>3</v>
      </c>
      <c r="BK137" s="11"/>
      <c r="BL137" s="10"/>
      <c r="BM137" s="11"/>
      <c r="BN137" s="10"/>
      <c r="BO137" s="11"/>
      <c r="BP137" s="10"/>
      <c r="BQ137" s="7"/>
      <c r="BR137" s="11"/>
      <c r="BS137" s="10"/>
      <c r="BT137" s="11"/>
      <c r="BU137" s="10"/>
      <c r="BV137" s="11"/>
      <c r="BW137" s="10"/>
      <c r="BX137" s="7"/>
      <c r="BY137" s="7">
        <f t="shared" si="123"/>
        <v>0</v>
      </c>
      <c r="BZ137" s="11"/>
      <c r="CA137" s="10"/>
      <c r="CB137" s="11"/>
      <c r="CC137" s="10"/>
      <c r="CD137" s="11"/>
      <c r="CE137" s="10"/>
      <c r="CF137" s="7"/>
      <c r="CG137" s="11"/>
      <c r="CH137" s="10"/>
      <c r="CI137" s="11"/>
      <c r="CJ137" s="10"/>
      <c r="CK137" s="11"/>
      <c r="CL137" s="10"/>
      <c r="CM137" s="7"/>
      <c r="CN137" s="7">
        <f t="shared" si="124"/>
        <v>0</v>
      </c>
      <c r="CO137" s="11"/>
      <c r="CP137" s="10"/>
      <c r="CQ137" s="11"/>
      <c r="CR137" s="10"/>
      <c r="CS137" s="11"/>
      <c r="CT137" s="10"/>
      <c r="CU137" s="7"/>
      <c r="CV137" s="11"/>
      <c r="CW137" s="10"/>
      <c r="CX137" s="11"/>
      <c r="CY137" s="10"/>
      <c r="CZ137" s="11"/>
      <c r="DA137" s="10"/>
      <c r="DB137" s="7"/>
      <c r="DC137" s="7">
        <f t="shared" si="125"/>
        <v>0</v>
      </c>
      <c r="DD137" s="11"/>
      <c r="DE137" s="10"/>
      <c r="DF137" s="11"/>
      <c r="DG137" s="10"/>
      <c r="DH137" s="11"/>
      <c r="DI137" s="10"/>
      <c r="DJ137" s="7"/>
      <c r="DK137" s="11"/>
      <c r="DL137" s="10"/>
      <c r="DM137" s="11"/>
      <c r="DN137" s="10"/>
      <c r="DO137" s="11"/>
      <c r="DP137" s="10"/>
      <c r="DQ137" s="7"/>
      <c r="DR137" s="7">
        <f t="shared" si="126"/>
        <v>0</v>
      </c>
      <c r="DS137" s="11"/>
      <c r="DT137" s="10"/>
      <c r="DU137" s="11"/>
      <c r="DV137" s="10"/>
      <c r="DW137" s="11"/>
      <c r="DX137" s="10"/>
      <c r="DY137" s="7"/>
      <c r="DZ137" s="11"/>
      <c r="EA137" s="10"/>
      <c r="EB137" s="11"/>
      <c r="EC137" s="10"/>
      <c r="ED137" s="11"/>
      <c r="EE137" s="10"/>
      <c r="EF137" s="7"/>
      <c r="EG137" s="7">
        <f t="shared" si="127"/>
        <v>0</v>
      </c>
    </row>
    <row r="138" spans="1:137" x14ac:dyDescent="0.25">
      <c r="A138" s="15">
        <v>9</v>
      </c>
      <c r="B138" s="15">
        <v>1</v>
      </c>
      <c r="C138" s="15"/>
      <c r="D138" s="6" t="s">
        <v>275</v>
      </c>
      <c r="E138" s="3" t="s">
        <v>276</v>
      </c>
      <c r="F138" s="6">
        <f t="shared" si="109"/>
        <v>0</v>
      </c>
      <c r="G138" s="6">
        <f t="shared" si="110"/>
        <v>2</v>
      </c>
      <c r="H138" s="6">
        <f t="shared" si="111"/>
        <v>15</v>
      </c>
      <c r="I138" s="6">
        <f t="shared" si="112"/>
        <v>8</v>
      </c>
      <c r="J138" s="6">
        <f t="shared" si="113"/>
        <v>7</v>
      </c>
      <c r="K138" s="6">
        <f t="shared" si="114"/>
        <v>0</v>
      </c>
      <c r="L138" s="6">
        <f t="shared" si="115"/>
        <v>0</v>
      </c>
      <c r="M138" s="6">
        <f t="shared" si="116"/>
        <v>0</v>
      </c>
      <c r="N138" s="6">
        <f t="shared" si="117"/>
        <v>0</v>
      </c>
      <c r="O138" s="7">
        <f t="shared" si="118"/>
        <v>2</v>
      </c>
      <c r="P138" s="7">
        <f t="shared" si="119"/>
        <v>0</v>
      </c>
      <c r="Q138" s="7">
        <v>1.37</v>
      </c>
      <c r="R138" s="11"/>
      <c r="S138" s="10"/>
      <c r="T138" s="11"/>
      <c r="U138" s="10"/>
      <c r="V138" s="11"/>
      <c r="W138" s="10"/>
      <c r="X138" s="7"/>
      <c r="Y138" s="11"/>
      <c r="Z138" s="10"/>
      <c r="AA138" s="11"/>
      <c r="AB138" s="10"/>
      <c r="AC138" s="11"/>
      <c r="AD138" s="10"/>
      <c r="AE138" s="7"/>
      <c r="AF138" s="7">
        <f t="shared" si="120"/>
        <v>0</v>
      </c>
      <c r="AG138" s="11"/>
      <c r="AH138" s="10"/>
      <c r="AI138" s="11"/>
      <c r="AJ138" s="10"/>
      <c r="AK138" s="11"/>
      <c r="AL138" s="10"/>
      <c r="AM138" s="7"/>
      <c r="AN138" s="11"/>
      <c r="AO138" s="10"/>
      <c r="AP138" s="11"/>
      <c r="AQ138" s="10"/>
      <c r="AR138" s="11"/>
      <c r="AS138" s="10"/>
      <c r="AT138" s="7"/>
      <c r="AU138" s="7">
        <f t="shared" si="121"/>
        <v>0</v>
      </c>
      <c r="AV138" s="11"/>
      <c r="AW138" s="10"/>
      <c r="AX138" s="11"/>
      <c r="AY138" s="10"/>
      <c r="AZ138" s="11"/>
      <c r="BA138" s="10"/>
      <c r="BB138" s="7"/>
      <c r="BC138" s="11"/>
      <c r="BD138" s="10"/>
      <c r="BE138" s="11"/>
      <c r="BF138" s="10"/>
      <c r="BG138" s="11"/>
      <c r="BH138" s="10"/>
      <c r="BI138" s="7"/>
      <c r="BJ138" s="7">
        <f t="shared" si="122"/>
        <v>0</v>
      </c>
      <c r="BK138" s="11">
        <v>8</v>
      </c>
      <c r="BL138" s="10" t="s">
        <v>59</v>
      </c>
      <c r="BM138" s="11">
        <v>7</v>
      </c>
      <c r="BN138" s="10" t="s">
        <v>59</v>
      </c>
      <c r="BO138" s="11"/>
      <c r="BP138" s="10"/>
      <c r="BQ138" s="7">
        <v>2</v>
      </c>
      <c r="BR138" s="11"/>
      <c r="BS138" s="10"/>
      <c r="BT138" s="11"/>
      <c r="BU138" s="10"/>
      <c r="BV138" s="11"/>
      <c r="BW138" s="10"/>
      <c r="BX138" s="7"/>
      <c r="BY138" s="7">
        <f t="shared" si="123"/>
        <v>2</v>
      </c>
      <c r="BZ138" s="11"/>
      <c r="CA138" s="10"/>
      <c r="CB138" s="11"/>
      <c r="CC138" s="10"/>
      <c r="CD138" s="11"/>
      <c r="CE138" s="10"/>
      <c r="CF138" s="7"/>
      <c r="CG138" s="11"/>
      <c r="CH138" s="10"/>
      <c r="CI138" s="11"/>
      <c r="CJ138" s="10"/>
      <c r="CK138" s="11"/>
      <c r="CL138" s="10"/>
      <c r="CM138" s="7"/>
      <c r="CN138" s="7">
        <f t="shared" si="124"/>
        <v>0</v>
      </c>
      <c r="CO138" s="11"/>
      <c r="CP138" s="10"/>
      <c r="CQ138" s="11"/>
      <c r="CR138" s="10"/>
      <c r="CS138" s="11"/>
      <c r="CT138" s="10"/>
      <c r="CU138" s="7"/>
      <c r="CV138" s="11"/>
      <c r="CW138" s="10"/>
      <c r="CX138" s="11"/>
      <c r="CY138" s="10"/>
      <c r="CZ138" s="11"/>
      <c r="DA138" s="10"/>
      <c r="DB138" s="7"/>
      <c r="DC138" s="7">
        <f t="shared" si="125"/>
        <v>0</v>
      </c>
      <c r="DD138" s="11"/>
      <c r="DE138" s="10"/>
      <c r="DF138" s="11"/>
      <c r="DG138" s="10"/>
      <c r="DH138" s="11"/>
      <c r="DI138" s="10"/>
      <c r="DJ138" s="7"/>
      <c r="DK138" s="11"/>
      <c r="DL138" s="10"/>
      <c r="DM138" s="11"/>
      <c r="DN138" s="10"/>
      <c r="DO138" s="11"/>
      <c r="DP138" s="10"/>
      <c r="DQ138" s="7"/>
      <c r="DR138" s="7">
        <f t="shared" si="126"/>
        <v>0</v>
      </c>
      <c r="DS138" s="11"/>
      <c r="DT138" s="10"/>
      <c r="DU138" s="11"/>
      <c r="DV138" s="10"/>
      <c r="DW138" s="11"/>
      <c r="DX138" s="10"/>
      <c r="DY138" s="7"/>
      <c r="DZ138" s="11"/>
      <c r="EA138" s="10"/>
      <c r="EB138" s="11"/>
      <c r="EC138" s="10"/>
      <c r="ED138" s="11"/>
      <c r="EE138" s="10"/>
      <c r="EF138" s="7"/>
      <c r="EG138" s="7">
        <f t="shared" si="127"/>
        <v>0</v>
      </c>
    </row>
    <row r="139" spans="1:137" x14ac:dyDescent="0.25">
      <c r="A139" s="15">
        <v>9</v>
      </c>
      <c r="B139" s="15">
        <v>1</v>
      </c>
      <c r="C139" s="15"/>
      <c r="D139" s="6" t="s">
        <v>277</v>
      </c>
      <c r="E139" s="3" t="s">
        <v>278</v>
      </c>
      <c r="F139" s="6">
        <f t="shared" si="109"/>
        <v>0</v>
      </c>
      <c r="G139" s="6">
        <f t="shared" si="110"/>
        <v>2</v>
      </c>
      <c r="H139" s="6">
        <f t="shared" si="111"/>
        <v>15</v>
      </c>
      <c r="I139" s="6">
        <f t="shared" si="112"/>
        <v>8</v>
      </c>
      <c r="J139" s="6">
        <f t="shared" si="113"/>
        <v>7</v>
      </c>
      <c r="K139" s="6">
        <f t="shared" si="114"/>
        <v>0</v>
      </c>
      <c r="L139" s="6">
        <f t="shared" si="115"/>
        <v>0</v>
      </c>
      <c r="M139" s="6">
        <f t="shared" si="116"/>
        <v>0</v>
      </c>
      <c r="N139" s="6">
        <f t="shared" si="117"/>
        <v>0</v>
      </c>
      <c r="O139" s="7">
        <f t="shared" si="118"/>
        <v>2</v>
      </c>
      <c r="P139" s="7">
        <f t="shared" si="119"/>
        <v>0</v>
      </c>
      <c r="Q139" s="7">
        <v>0.87</v>
      </c>
      <c r="R139" s="11"/>
      <c r="S139" s="10"/>
      <c r="T139" s="11"/>
      <c r="U139" s="10"/>
      <c r="V139" s="11"/>
      <c r="W139" s="10"/>
      <c r="X139" s="7"/>
      <c r="Y139" s="11"/>
      <c r="Z139" s="10"/>
      <c r="AA139" s="11"/>
      <c r="AB139" s="10"/>
      <c r="AC139" s="11"/>
      <c r="AD139" s="10"/>
      <c r="AE139" s="7"/>
      <c r="AF139" s="7">
        <f t="shared" si="120"/>
        <v>0</v>
      </c>
      <c r="AG139" s="11"/>
      <c r="AH139" s="10"/>
      <c r="AI139" s="11"/>
      <c r="AJ139" s="10"/>
      <c r="AK139" s="11"/>
      <c r="AL139" s="10"/>
      <c r="AM139" s="7"/>
      <c r="AN139" s="11"/>
      <c r="AO139" s="10"/>
      <c r="AP139" s="11"/>
      <c r="AQ139" s="10"/>
      <c r="AR139" s="11"/>
      <c r="AS139" s="10"/>
      <c r="AT139" s="7"/>
      <c r="AU139" s="7">
        <f t="shared" si="121"/>
        <v>0</v>
      </c>
      <c r="AV139" s="11"/>
      <c r="AW139" s="10"/>
      <c r="AX139" s="11"/>
      <c r="AY139" s="10"/>
      <c r="AZ139" s="11"/>
      <c r="BA139" s="10"/>
      <c r="BB139" s="7"/>
      <c r="BC139" s="11"/>
      <c r="BD139" s="10"/>
      <c r="BE139" s="11"/>
      <c r="BF139" s="10"/>
      <c r="BG139" s="11"/>
      <c r="BH139" s="10"/>
      <c r="BI139" s="7"/>
      <c r="BJ139" s="7">
        <f t="shared" si="122"/>
        <v>0</v>
      </c>
      <c r="BK139" s="11">
        <v>8</v>
      </c>
      <c r="BL139" s="10" t="s">
        <v>59</v>
      </c>
      <c r="BM139" s="11">
        <v>7</v>
      </c>
      <c r="BN139" s="10" t="s">
        <v>59</v>
      </c>
      <c r="BO139" s="11"/>
      <c r="BP139" s="10"/>
      <c r="BQ139" s="7">
        <v>2</v>
      </c>
      <c r="BR139" s="11"/>
      <c r="BS139" s="10"/>
      <c r="BT139" s="11"/>
      <c r="BU139" s="10"/>
      <c r="BV139" s="11"/>
      <c r="BW139" s="10"/>
      <c r="BX139" s="7"/>
      <c r="BY139" s="7">
        <f t="shared" si="123"/>
        <v>2</v>
      </c>
      <c r="BZ139" s="11"/>
      <c r="CA139" s="10"/>
      <c r="CB139" s="11"/>
      <c r="CC139" s="10"/>
      <c r="CD139" s="11"/>
      <c r="CE139" s="10"/>
      <c r="CF139" s="7"/>
      <c r="CG139" s="11"/>
      <c r="CH139" s="10"/>
      <c r="CI139" s="11"/>
      <c r="CJ139" s="10"/>
      <c r="CK139" s="11"/>
      <c r="CL139" s="10"/>
      <c r="CM139" s="7"/>
      <c r="CN139" s="7">
        <f t="shared" si="124"/>
        <v>0</v>
      </c>
      <c r="CO139" s="11"/>
      <c r="CP139" s="10"/>
      <c r="CQ139" s="11"/>
      <c r="CR139" s="10"/>
      <c r="CS139" s="11"/>
      <c r="CT139" s="10"/>
      <c r="CU139" s="7"/>
      <c r="CV139" s="11"/>
      <c r="CW139" s="10"/>
      <c r="CX139" s="11"/>
      <c r="CY139" s="10"/>
      <c r="CZ139" s="11"/>
      <c r="DA139" s="10"/>
      <c r="DB139" s="7"/>
      <c r="DC139" s="7">
        <f t="shared" si="125"/>
        <v>0</v>
      </c>
      <c r="DD139" s="11"/>
      <c r="DE139" s="10"/>
      <c r="DF139" s="11"/>
      <c r="DG139" s="10"/>
      <c r="DH139" s="11"/>
      <c r="DI139" s="10"/>
      <c r="DJ139" s="7"/>
      <c r="DK139" s="11"/>
      <c r="DL139" s="10"/>
      <c r="DM139" s="11"/>
      <c r="DN139" s="10"/>
      <c r="DO139" s="11"/>
      <c r="DP139" s="10"/>
      <c r="DQ139" s="7"/>
      <c r="DR139" s="7">
        <f t="shared" si="126"/>
        <v>0</v>
      </c>
      <c r="DS139" s="11"/>
      <c r="DT139" s="10"/>
      <c r="DU139" s="11"/>
      <c r="DV139" s="10"/>
      <c r="DW139" s="11"/>
      <c r="DX139" s="10"/>
      <c r="DY139" s="7"/>
      <c r="DZ139" s="11"/>
      <c r="EA139" s="10"/>
      <c r="EB139" s="11"/>
      <c r="EC139" s="10"/>
      <c r="ED139" s="11"/>
      <c r="EE139" s="10"/>
      <c r="EF139" s="7"/>
      <c r="EG139" s="7">
        <f t="shared" si="127"/>
        <v>0</v>
      </c>
    </row>
    <row r="140" spans="1:137" x14ac:dyDescent="0.25">
      <c r="A140" s="15">
        <v>9</v>
      </c>
      <c r="B140" s="15">
        <v>1</v>
      </c>
      <c r="C140" s="15"/>
      <c r="D140" s="6" t="s">
        <v>279</v>
      </c>
      <c r="E140" s="3" t="s">
        <v>280</v>
      </c>
      <c r="F140" s="6">
        <f t="shared" si="109"/>
        <v>0</v>
      </c>
      <c r="G140" s="6">
        <f t="shared" si="110"/>
        <v>2</v>
      </c>
      <c r="H140" s="6">
        <f t="shared" si="111"/>
        <v>15</v>
      </c>
      <c r="I140" s="6">
        <f t="shared" si="112"/>
        <v>8</v>
      </c>
      <c r="J140" s="6">
        <f t="shared" si="113"/>
        <v>7</v>
      </c>
      <c r="K140" s="6">
        <f t="shared" si="114"/>
        <v>0</v>
      </c>
      <c r="L140" s="6">
        <f t="shared" si="115"/>
        <v>0</v>
      </c>
      <c r="M140" s="6">
        <f t="shared" si="116"/>
        <v>0</v>
      </c>
      <c r="N140" s="6">
        <f t="shared" si="117"/>
        <v>0</v>
      </c>
      <c r="O140" s="7">
        <f t="shared" si="118"/>
        <v>2</v>
      </c>
      <c r="P140" s="7">
        <f t="shared" si="119"/>
        <v>0</v>
      </c>
      <c r="Q140" s="7">
        <v>1.37</v>
      </c>
      <c r="R140" s="11"/>
      <c r="S140" s="10"/>
      <c r="T140" s="11"/>
      <c r="U140" s="10"/>
      <c r="V140" s="11"/>
      <c r="W140" s="10"/>
      <c r="X140" s="7"/>
      <c r="Y140" s="11"/>
      <c r="Z140" s="10"/>
      <c r="AA140" s="11"/>
      <c r="AB140" s="10"/>
      <c r="AC140" s="11"/>
      <c r="AD140" s="10"/>
      <c r="AE140" s="7"/>
      <c r="AF140" s="7">
        <f t="shared" si="120"/>
        <v>0</v>
      </c>
      <c r="AG140" s="11"/>
      <c r="AH140" s="10"/>
      <c r="AI140" s="11"/>
      <c r="AJ140" s="10"/>
      <c r="AK140" s="11"/>
      <c r="AL140" s="10"/>
      <c r="AM140" s="7"/>
      <c r="AN140" s="11"/>
      <c r="AO140" s="10"/>
      <c r="AP140" s="11"/>
      <c r="AQ140" s="10"/>
      <c r="AR140" s="11"/>
      <c r="AS140" s="10"/>
      <c r="AT140" s="7"/>
      <c r="AU140" s="7">
        <f t="shared" si="121"/>
        <v>0</v>
      </c>
      <c r="AV140" s="11"/>
      <c r="AW140" s="10"/>
      <c r="AX140" s="11"/>
      <c r="AY140" s="10"/>
      <c r="AZ140" s="11"/>
      <c r="BA140" s="10"/>
      <c r="BB140" s="7"/>
      <c r="BC140" s="11"/>
      <c r="BD140" s="10"/>
      <c r="BE140" s="11"/>
      <c r="BF140" s="10"/>
      <c r="BG140" s="11"/>
      <c r="BH140" s="10"/>
      <c r="BI140" s="7"/>
      <c r="BJ140" s="7">
        <f t="shared" si="122"/>
        <v>0</v>
      </c>
      <c r="BK140" s="11">
        <v>8</v>
      </c>
      <c r="BL140" s="10" t="s">
        <v>59</v>
      </c>
      <c r="BM140" s="11">
        <v>7</v>
      </c>
      <c r="BN140" s="10" t="s">
        <v>59</v>
      </c>
      <c r="BO140" s="11"/>
      <c r="BP140" s="10"/>
      <c r="BQ140" s="7">
        <v>2</v>
      </c>
      <c r="BR140" s="11"/>
      <c r="BS140" s="10"/>
      <c r="BT140" s="11"/>
      <c r="BU140" s="10"/>
      <c r="BV140" s="11"/>
      <c r="BW140" s="10"/>
      <c r="BX140" s="7"/>
      <c r="BY140" s="7">
        <f t="shared" si="123"/>
        <v>2</v>
      </c>
      <c r="BZ140" s="11"/>
      <c r="CA140" s="10"/>
      <c r="CB140" s="11"/>
      <c r="CC140" s="10"/>
      <c r="CD140" s="11"/>
      <c r="CE140" s="10"/>
      <c r="CF140" s="7"/>
      <c r="CG140" s="11"/>
      <c r="CH140" s="10"/>
      <c r="CI140" s="11"/>
      <c r="CJ140" s="10"/>
      <c r="CK140" s="11"/>
      <c r="CL140" s="10"/>
      <c r="CM140" s="7"/>
      <c r="CN140" s="7">
        <f t="shared" si="124"/>
        <v>0</v>
      </c>
      <c r="CO140" s="11"/>
      <c r="CP140" s="10"/>
      <c r="CQ140" s="11"/>
      <c r="CR140" s="10"/>
      <c r="CS140" s="11"/>
      <c r="CT140" s="10"/>
      <c r="CU140" s="7"/>
      <c r="CV140" s="11"/>
      <c r="CW140" s="10"/>
      <c r="CX140" s="11"/>
      <c r="CY140" s="10"/>
      <c r="CZ140" s="11"/>
      <c r="DA140" s="10"/>
      <c r="DB140" s="7"/>
      <c r="DC140" s="7">
        <f t="shared" si="125"/>
        <v>0</v>
      </c>
      <c r="DD140" s="11"/>
      <c r="DE140" s="10"/>
      <c r="DF140" s="11"/>
      <c r="DG140" s="10"/>
      <c r="DH140" s="11"/>
      <c r="DI140" s="10"/>
      <c r="DJ140" s="7"/>
      <c r="DK140" s="11"/>
      <c r="DL140" s="10"/>
      <c r="DM140" s="11"/>
      <c r="DN140" s="10"/>
      <c r="DO140" s="11"/>
      <c r="DP140" s="10"/>
      <c r="DQ140" s="7"/>
      <c r="DR140" s="7">
        <f t="shared" si="126"/>
        <v>0</v>
      </c>
      <c r="DS140" s="11"/>
      <c r="DT140" s="10"/>
      <c r="DU140" s="11"/>
      <c r="DV140" s="10"/>
      <c r="DW140" s="11"/>
      <c r="DX140" s="10"/>
      <c r="DY140" s="7"/>
      <c r="DZ140" s="11"/>
      <c r="EA140" s="10"/>
      <c r="EB140" s="11"/>
      <c r="EC140" s="10"/>
      <c r="ED140" s="11"/>
      <c r="EE140" s="10"/>
      <c r="EF140" s="7"/>
      <c r="EG140" s="7">
        <f t="shared" si="127"/>
        <v>0</v>
      </c>
    </row>
    <row r="141" spans="1:137" x14ac:dyDescent="0.25">
      <c r="A141" s="15">
        <v>10</v>
      </c>
      <c r="B141" s="15">
        <v>1</v>
      </c>
      <c r="C141" s="15"/>
      <c r="D141" s="6" t="s">
        <v>281</v>
      </c>
      <c r="E141" s="3" t="s">
        <v>282</v>
      </c>
      <c r="F141" s="6">
        <f t="shared" si="109"/>
        <v>0</v>
      </c>
      <c r="G141" s="6">
        <f t="shared" si="110"/>
        <v>2</v>
      </c>
      <c r="H141" s="6">
        <f t="shared" si="111"/>
        <v>15</v>
      </c>
      <c r="I141" s="6">
        <f t="shared" si="112"/>
        <v>8</v>
      </c>
      <c r="J141" s="6">
        <f t="shared" si="113"/>
        <v>7</v>
      </c>
      <c r="K141" s="6">
        <f t="shared" si="114"/>
        <v>0</v>
      </c>
      <c r="L141" s="6">
        <f t="shared" si="115"/>
        <v>0</v>
      </c>
      <c r="M141" s="6">
        <f t="shared" si="116"/>
        <v>0</v>
      </c>
      <c r="N141" s="6">
        <f t="shared" si="117"/>
        <v>0</v>
      </c>
      <c r="O141" s="7">
        <f t="shared" si="118"/>
        <v>2</v>
      </c>
      <c r="P141" s="7">
        <f t="shared" si="119"/>
        <v>0</v>
      </c>
      <c r="Q141" s="7">
        <v>0.77</v>
      </c>
      <c r="R141" s="11"/>
      <c r="S141" s="10"/>
      <c r="T141" s="11"/>
      <c r="U141" s="10"/>
      <c r="V141" s="11"/>
      <c r="W141" s="10"/>
      <c r="X141" s="7"/>
      <c r="Y141" s="11"/>
      <c r="Z141" s="10"/>
      <c r="AA141" s="11"/>
      <c r="AB141" s="10"/>
      <c r="AC141" s="11"/>
      <c r="AD141" s="10"/>
      <c r="AE141" s="7"/>
      <c r="AF141" s="7">
        <f t="shared" si="120"/>
        <v>0</v>
      </c>
      <c r="AG141" s="11"/>
      <c r="AH141" s="10"/>
      <c r="AI141" s="11"/>
      <c r="AJ141" s="10"/>
      <c r="AK141" s="11"/>
      <c r="AL141" s="10"/>
      <c r="AM141" s="7"/>
      <c r="AN141" s="11"/>
      <c r="AO141" s="10"/>
      <c r="AP141" s="11"/>
      <c r="AQ141" s="10"/>
      <c r="AR141" s="11"/>
      <c r="AS141" s="10"/>
      <c r="AT141" s="7"/>
      <c r="AU141" s="7">
        <f t="shared" si="121"/>
        <v>0</v>
      </c>
      <c r="AV141" s="11"/>
      <c r="AW141" s="10"/>
      <c r="AX141" s="11"/>
      <c r="AY141" s="10"/>
      <c r="AZ141" s="11"/>
      <c r="BA141" s="10"/>
      <c r="BB141" s="7"/>
      <c r="BC141" s="11"/>
      <c r="BD141" s="10"/>
      <c r="BE141" s="11"/>
      <c r="BF141" s="10"/>
      <c r="BG141" s="11"/>
      <c r="BH141" s="10"/>
      <c r="BI141" s="7"/>
      <c r="BJ141" s="7">
        <f t="shared" si="122"/>
        <v>0</v>
      </c>
      <c r="BK141" s="11"/>
      <c r="BL141" s="10"/>
      <c r="BM141" s="11"/>
      <c r="BN141" s="10"/>
      <c r="BO141" s="11"/>
      <c r="BP141" s="10"/>
      <c r="BQ141" s="7"/>
      <c r="BR141" s="11"/>
      <c r="BS141" s="10"/>
      <c r="BT141" s="11"/>
      <c r="BU141" s="10"/>
      <c r="BV141" s="11"/>
      <c r="BW141" s="10"/>
      <c r="BX141" s="7"/>
      <c r="BY141" s="7">
        <f t="shared" si="123"/>
        <v>0</v>
      </c>
      <c r="BZ141" s="11">
        <v>8</v>
      </c>
      <c r="CA141" s="10" t="s">
        <v>59</v>
      </c>
      <c r="CB141" s="11">
        <v>7</v>
      </c>
      <c r="CC141" s="10" t="s">
        <v>59</v>
      </c>
      <c r="CD141" s="11"/>
      <c r="CE141" s="10"/>
      <c r="CF141" s="7">
        <v>2</v>
      </c>
      <c r="CG141" s="11"/>
      <c r="CH141" s="10"/>
      <c r="CI141" s="11"/>
      <c r="CJ141" s="10"/>
      <c r="CK141" s="11"/>
      <c r="CL141" s="10"/>
      <c r="CM141" s="7"/>
      <c r="CN141" s="7">
        <f t="shared" si="124"/>
        <v>2</v>
      </c>
      <c r="CO141" s="11"/>
      <c r="CP141" s="10"/>
      <c r="CQ141" s="11"/>
      <c r="CR141" s="10"/>
      <c r="CS141" s="11"/>
      <c r="CT141" s="10"/>
      <c r="CU141" s="7"/>
      <c r="CV141" s="11"/>
      <c r="CW141" s="10"/>
      <c r="CX141" s="11"/>
      <c r="CY141" s="10"/>
      <c r="CZ141" s="11"/>
      <c r="DA141" s="10"/>
      <c r="DB141" s="7"/>
      <c r="DC141" s="7">
        <f t="shared" si="125"/>
        <v>0</v>
      </c>
      <c r="DD141" s="11"/>
      <c r="DE141" s="10"/>
      <c r="DF141" s="11"/>
      <c r="DG141" s="10"/>
      <c r="DH141" s="11"/>
      <c r="DI141" s="10"/>
      <c r="DJ141" s="7"/>
      <c r="DK141" s="11"/>
      <c r="DL141" s="10"/>
      <c r="DM141" s="11"/>
      <c r="DN141" s="10"/>
      <c r="DO141" s="11"/>
      <c r="DP141" s="10"/>
      <c r="DQ141" s="7"/>
      <c r="DR141" s="7">
        <f t="shared" si="126"/>
        <v>0</v>
      </c>
      <c r="DS141" s="11"/>
      <c r="DT141" s="10"/>
      <c r="DU141" s="11"/>
      <c r="DV141" s="10"/>
      <c r="DW141" s="11"/>
      <c r="DX141" s="10"/>
      <c r="DY141" s="7"/>
      <c r="DZ141" s="11"/>
      <c r="EA141" s="10"/>
      <c r="EB141" s="11"/>
      <c r="EC141" s="10"/>
      <c r="ED141" s="11"/>
      <c r="EE141" s="10"/>
      <c r="EF141" s="7"/>
      <c r="EG141" s="7">
        <f t="shared" si="127"/>
        <v>0</v>
      </c>
    </row>
    <row r="142" spans="1:137" x14ac:dyDescent="0.25">
      <c r="A142" s="15">
        <v>10</v>
      </c>
      <c r="B142" s="15">
        <v>1</v>
      </c>
      <c r="C142" s="15"/>
      <c r="D142" s="6" t="s">
        <v>283</v>
      </c>
      <c r="E142" s="3" t="s">
        <v>284</v>
      </c>
      <c r="F142" s="6">
        <f t="shared" si="109"/>
        <v>0</v>
      </c>
      <c r="G142" s="6">
        <f t="shared" si="110"/>
        <v>2</v>
      </c>
      <c r="H142" s="6">
        <f t="shared" si="111"/>
        <v>15</v>
      </c>
      <c r="I142" s="6">
        <f t="shared" si="112"/>
        <v>8</v>
      </c>
      <c r="J142" s="6">
        <f t="shared" si="113"/>
        <v>7</v>
      </c>
      <c r="K142" s="6">
        <f t="shared" si="114"/>
        <v>0</v>
      </c>
      <c r="L142" s="6">
        <f t="shared" si="115"/>
        <v>0</v>
      </c>
      <c r="M142" s="6">
        <f t="shared" si="116"/>
        <v>0</v>
      </c>
      <c r="N142" s="6">
        <f t="shared" si="117"/>
        <v>0</v>
      </c>
      <c r="O142" s="7">
        <f t="shared" si="118"/>
        <v>2</v>
      </c>
      <c r="P142" s="7">
        <f t="shared" si="119"/>
        <v>0</v>
      </c>
      <c r="Q142" s="7">
        <v>0.77</v>
      </c>
      <c r="R142" s="11"/>
      <c r="S142" s="10"/>
      <c r="T142" s="11"/>
      <c r="U142" s="10"/>
      <c r="V142" s="11"/>
      <c r="W142" s="10"/>
      <c r="X142" s="7"/>
      <c r="Y142" s="11"/>
      <c r="Z142" s="10"/>
      <c r="AA142" s="11"/>
      <c r="AB142" s="10"/>
      <c r="AC142" s="11"/>
      <c r="AD142" s="10"/>
      <c r="AE142" s="7"/>
      <c r="AF142" s="7">
        <f t="shared" si="120"/>
        <v>0</v>
      </c>
      <c r="AG142" s="11"/>
      <c r="AH142" s="10"/>
      <c r="AI142" s="11"/>
      <c r="AJ142" s="10"/>
      <c r="AK142" s="11"/>
      <c r="AL142" s="10"/>
      <c r="AM142" s="7"/>
      <c r="AN142" s="11"/>
      <c r="AO142" s="10"/>
      <c r="AP142" s="11"/>
      <c r="AQ142" s="10"/>
      <c r="AR142" s="11"/>
      <c r="AS142" s="10"/>
      <c r="AT142" s="7"/>
      <c r="AU142" s="7">
        <f t="shared" si="121"/>
        <v>0</v>
      </c>
      <c r="AV142" s="11"/>
      <c r="AW142" s="10"/>
      <c r="AX142" s="11"/>
      <c r="AY142" s="10"/>
      <c r="AZ142" s="11"/>
      <c r="BA142" s="10"/>
      <c r="BB142" s="7"/>
      <c r="BC142" s="11"/>
      <c r="BD142" s="10"/>
      <c r="BE142" s="11"/>
      <c r="BF142" s="10"/>
      <c r="BG142" s="11"/>
      <c r="BH142" s="10"/>
      <c r="BI142" s="7"/>
      <c r="BJ142" s="7">
        <f t="shared" si="122"/>
        <v>0</v>
      </c>
      <c r="BK142" s="11"/>
      <c r="BL142" s="10"/>
      <c r="BM142" s="11"/>
      <c r="BN142" s="10"/>
      <c r="BO142" s="11"/>
      <c r="BP142" s="10"/>
      <c r="BQ142" s="7"/>
      <c r="BR142" s="11"/>
      <c r="BS142" s="10"/>
      <c r="BT142" s="11"/>
      <c r="BU142" s="10"/>
      <c r="BV142" s="11"/>
      <c r="BW142" s="10"/>
      <c r="BX142" s="7"/>
      <c r="BY142" s="7">
        <f t="shared" si="123"/>
        <v>0</v>
      </c>
      <c r="BZ142" s="11">
        <v>8</v>
      </c>
      <c r="CA142" s="10" t="s">
        <v>59</v>
      </c>
      <c r="CB142" s="11">
        <v>7</v>
      </c>
      <c r="CC142" s="10" t="s">
        <v>59</v>
      </c>
      <c r="CD142" s="11"/>
      <c r="CE142" s="10"/>
      <c r="CF142" s="7">
        <v>2</v>
      </c>
      <c r="CG142" s="11"/>
      <c r="CH142" s="10"/>
      <c r="CI142" s="11"/>
      <c r="CJ142" s="10"/>
      <c r="CK142" s="11"/>
      <c r="CL142" s="10"/>
      <c r="CM142" s="7"/>
      <c r="CN142" s="7">
        <f t="shared" si="124"/>
        <v>2</v>
      </c>
      <c r="CO142" s="11"/>
      <c r="CP142" s="10"/>
      <c r="CQ142" s="11"/>
      <c r="CR142" s="10"/>
      <c r="CS142" s="11"/>
      <c r="CT142" s="10"/>
      <c r="CU142" s="7"/>
      <c r="CV142" s="11"/>
      <c r="CW142" s="10"/>
      <c r="CX142" s="11"/>
      <c r="CY142" s="10"/>
      <c r="CZ142" s="11"/>
      <c r="DA142" s="10"/>
      <c r="DB142" s="7"/>
      <c r="DC142" s="7">
        <f t="shared" si="125"/>
        <v>0</v>
      </c>
      <c r="DD142" s="11"/>
      <c r="DE142" s="10"/>
      <c r="DF142" s="11"/>
      <c r="DG142" s="10"/>
      <c r="DH142" s="11"/>
      <c r="DI142" s="10"/>
      <c r="DJ142" s="7"/>
      <c r="DK142" s="11"/>
      <c r="DL142" s="10"/>
      <c r="DM142" s="11"/>
      <c r="DN142" s="10"/>
      <c r="DO142" s="11"/>
      <c r="DP142" s="10"/>
      <c r="DQ142" s="7"/>
      <c r="DR142" s="7">
        <f t="shared" si="126"/>
        <v>0</v>
      </c>
      <c r="DS142" s="11"/>
      <c r="DT142" s="10"/>
      <c r="DU142" s="11"/>
      <c r="DV142" s="10"/>
      <c r="DW142" s="11"/>
      <c r="DX142" s="10"/>
      <c r="DY142" s="7"/>
      <c r="DZ142" s="11"/>
      <c r="EA142" s="10"/>
      <c r="EB142" s="11"/>
      <c r="EC142" s="10"/>
      <c r="ED142" s="11"/>
      <c r="EE142" s="10"/>
      <c r="EF142" s="7"/>
      <c r="EG142" s="7">
        <f t="shared" si="127"/>
        <v>0</v>
      </c>
    </row>
    <row r="143" spans="1:137" x14ac:dyDescent="0.25">
      <c r="A143" s="15">
        <v>10</v>
      </c>
      <c r="B143" s="15">
        <v>1</v>
      </c>
      <c r="C143" s="15"/>
      <c r="D143" s="6" t="s">
        <v>285</v>
      </c>
      <c r="E143" s="3" t="s">
        <v>286</v>
      </c>
      <c r="F143" s="6">
        <f t="shared" si="109"/>
        <v>0</v>
      </c>
      <c r="G143" s="6">
        <f t="shared" si="110"/>
        <v>2</v>
      </c>
      <c r="H143" s="6">
        <f t="shared" si="111"/>
        <v>15</v>
      </c>
      <c r="I143" s="6">
        <f t="shared" si="112"/>
        <v>8</v>
      </c>
      <c r="J143" s="6">
        <f t="shared" si="113"/>
        <v>7</v>
      </c>
      <c r="K143" s="6">
        <f t="shared" si="114"/>
        <v>0</v>
      </c>
      <c r="L143" s="6">
        <f t="shared" si="115"/>
        <v>0</v>
      </c>
      <c r="M143" s="6">
        <f t="shared" si="116"/>
        <v>0</v>
      </c>
      <c r="N143" s="6">
        <f t="shared" si="117"/>
        <v>0</v>
      </c>
      <c r="O143" s="7">
        <f t="shared" si="118"/>
        <v>2</v>
      </c>
      <c r="P143" s="7">
        <f t="shared" si="119"/>
        <v>0</v>
      </c>
      <c r="Q143" s="7">
        <v>0.9</v>
      </c>
      <c r="R143" s="11"/>
      <c r="S143" s="10"/>
      <c r="T143" s="11"/>
      <c r="U143" s="10"/>
      <c r="V143" s="11"/>
      <c r="W143" s="10"/>
      <c r="X143" s="7"/>
      <c r="Y143" s="11"/>
      <c r="Z143" s="10"/>
      <c r="AA143" s="11"/>
      <c r="AB143" s="10"/>
      <c r="AC143" s="11"/>
      <c r="AD143" s="10"/>
      <c r="AE143" s="7"/>
      <c r="AF143" s="7">
        <f t="shared" si="120"/>
        <v>0</v>
      </c>
      <c r="AG143" s="11"/>
      <c r="AH143" s="10"/>
      <c r="AI143" s="11"/>
      <c r="AJ143" s="10"/>
      <c r="AK143" s="11"/>
      <c r="AL143" s="10"/>
      <c r="AM143" s="7"/>
      <c r="AN143" s="11"/>
      <c r="AO143" s="10"/>
      <c r="AP143" s="11"/>
      <c r="AQ143" s="10"/>
      <c r="AR143" s="11"/>
      <c r="AS143" s="10"/>
      <c r="AT143" s="7"/>
      <c r="AU143" s="7">
        <f t="shared" si="121"/>
        <v>0</v>
      </c>
      <c r="AV143" s="11"/>
      <c r="AW143" s="10"/>
      <c r="AX143" s="11"/>
      <c r="AY143" s="10"/>
      <c r="AZ143" s="11"/>
      <c r="BA143" s="10"/>
      <c r="BB143" s="7"/>
      <c r="BC143" s="11"/>
      <c r="BD143" s="10"/>
      <c r="BE143" s="11"/>
      <c r="BF143" s="10"/>
      <c r="BG143" s="11"/>
      <c r="BH143" s="10"/>
      <c r="BI143" s="7"/>
      <c r="BJ143" s="7">
        <f t="shared" si="122"/>
        <v>0</v>
      </c>
      <c r="BK143" s="11"/>
      <c r="BL143" s="10"/>
      <c r="BM143" s="11"/>
      <c r="BN143" s="10"/>
      <c r="BO143" s="11"/>
      <c r="BP143" s="10"/>
      <c r="BQ143" s="7"/>
      <c r="BR143" s="11"/>
      <c r="BS143" s="10"/>
      <c r="BT143" s="11"/>
      <c r="BU143" s="10"/>
      <c r="BV143" s="11"/>
      <c r="BW143" s="10"/>
      <c r="BX143" s="7"/>
      <c r="BY143" s="7">
        <f t="shared" si="123"/>
        <v>0</v>
      </c>
      <c r="BZ143" s="11">
        <v>8</v>
      </c>
      <c r="CA143" s="10" t="s">
        <v>59</v>
      </c>
      <c r="CB143" s="11">
        <v>7</v>
      </c>
      <c r="CC143" s="10" t="s">
        <v>59</v>
      </c>
      <c r="CD143" s="11"/>
      <c r="CE143" s="10"/>
      <c r="CF143" s="7">
        <v>2</v>
      </c>
      <c r="CG143" s="11"/>
      <c r="CH143" s="10"/>
      <c r="CI143" s="11"/>
      <c r="CJ143" s="10"/>
      <c r="CK143" s="11"/>
      <c r="CL143" s="10"/>
      <c r="CM143" s="7"/>
      <c r="CN143" s="7">
        <f t="shared" si="124"/>
        <v>2</v>
      </c>
      <c r="CO143" s="11"/>
      <c r="CP143" s="10"/>
      <c r="CQ143" s="11"/>
      <c r="CR143" s="10"/>
      <c r="CS143" s="11"/>
      <c r="CT143" s="10"/>
      <c r="CU143" s="7"/>
      <c r="CV143" s="11"/>
      <c r="CW143" s="10"/>
      <c r="CX143" s="11"/>
      <c r="CY143" s="10"/>
      <c r="CZ143" s="11"/>
      <c r="DA143" s="10"/>
      <c r="DB143" s="7"/>
      <c r="DC143" s="7">
        <f t="shared" si="125"/>
        <v>0</v>
      </c>
      <c r="DD143" s="11"/>
      <c r="DE143" s="10"/>
      <c r="DF143" s="11"/>
      <c r="DG143" s="10"/>
      <c r="DH143" s="11"/>
      <c r="DI143" s="10"/>
      <c r="DJ143" s="7"/>
      <c r="DK143" s="11"/>
      <c r="DL143" s="10"/>
      <c r="DM143" s="11"/>
      <c r="DN143" s="10"/>
      <c r="DO143" s="11"/>
      <c r="DP143" s="10"/>
      <c r="DQ143" s="7"/>
      <c r="DR143" s="7">
        <f t="shared" si="126"/>
        <v>0</v>
      </c>
      <c r="DS143" s="11"/>
      <c r="DT143" s="10"/>
      <c r="DU143" s="11"/>
      <c r="DV143" s="10"/>
      <c r="DW143" s="11"/>
      <c r="DX143" s="10"/>
      <c r="DY143" s="7"/>
      <c r="DZ143" s="11"/>
      <c r="EA143" s="10"/>
      <c r="EB143" s="11"/>
      <c r="EC143" s="10"/>
      <c r="ED143" s="11"/>
      <c r="EE143" s="10"/>
      <c r="EF143" s="7"/>
      <c r="EG143" s="7">
        <f t="shared" si="127"/>
        <v>0</v>
      </c>
    </row>
    <row r="144" spans="1:137" ht="20.100000000000001" customHeight="1" x14ac:dyDescent="0.25">
      <c r="A144" s="12" t="s">
        <v>287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2"/>
      <c r="EG144" s="13"/>
    </row>
    <row r="145" spans="1:137" x14ac:dyDescent="0.25">
      <c r="A145" s="6"/>
      <c r="B145" s="6"/>
      <c r="C145" s="6"/>
      <c r="D145" s="6" t="s">
        <v>288</v>
      </c>
      <c r="E145" s="3" t="s">
        <v>289</v>
      </c>
      <c r="F145" s="6">
        <f>COUNTIF(R145:EE145,"e")</f>
        <v>0</v>
      </c>
      <c r="G145" s="6">
        <f>COUNTIF(R145:EE145,"z")</f>
        <v>2</v>
      </c>
      <c r="H145" s="6">
        <f>SUM(I145:N145)</f>
        <v>9</v>
      </c>
      <c r="I145" s="6">
        <f>R145+AG145+AV145+BK145+BZ145+CO145+DD145+DS145</f>
        <v>0</v>
      </c>
      <c r="J145" s="6">
        <f>T145+AI145+AX145+BM145+CB145+CQ145+DF145+DU145</f>
        <v>0</v>
      </c>
      <c r="K145" s="6">
        <f>V145+AK145+AZ145+BO145+CD145+CS145+DH145+DW145</f>
        <v>0</v>
      </c>
      <c r="L145" s="6">
        <f>Y145+AN145+BC145+BR145+CG145+CV145+DK145+DZ145</f>
        <v>0</v>
      </c>
      <c r="M145" s="6">
        <f>AA145+AP145+BE145+BT145+CI145+CX145+DM145+EB145</f>
        <v>0</v>
      </c>
      <c r="N145" s="6">
        <f>AC145+AR145+BG145+BV145+CK145+CZ145+DO145+ED145</f>
        <v>9</v>
      </c>
      <c r="O145" s="7">
        <f>AF145+AU145+BJ145+BY145+CN145+DC145+DR145+EG145</f>
        <v>9</v>
      </c>
      <c r="P145" s="7">
        <f>AE145+AT145+BI145+BX145+CM145+DB145+DQ145+EF145</f>
        <v>9</v>
      </c>
      <c r="Q145" s="7">
        <v>3</v>
      </c>
      <c r="R145" s="11"/>
      <c r="S145" s="10"/>
      <c r="T145" s="11"/>
      <c r="U145" s="10"/>
      <c r="V145" s="11"/>
      <c r="W145" s="10"/>
      <c r="X145" s="7"/>
      <c r="Y145" s="11"/>
      <c r="Z145" s="10"/>
      <c r="AA145" s="11"/>
      <c r="AB145" s="10"/>
      <c r="AC145" s="11"/>
      <c r="AD145" s="10"/>
      <c r="AE145" s="7"/>
      <c r="AF145" s="7">
        <f>X145+AE145</f>
        <v>0</v>
      </c>
      <c r="AG145" s="11"/>
      <c r="AH145" s="10"/>
      <c r="AI145" s="11"/>
      <c r="AJ145" s="10"/>
      <c r="AK145" s="11"/>
      <c r="AL145" s="10"/>
      <c r="AM145" s="7"/>
      <c r="AN145" s="11"/>
      <c r="AO145" s="10"/>
      <c r="AP145" s="11"/>
      <c r="AQ145" s="10"/>
      <c r="AR145" s="11"/>
      <c r="AS145" s="10"/>
      <c r="AT145" s="7"/>
      <c r="AU145" s="7">
        <f>AM145+AT145</f>
        <v>0</v>
      </c>
      <c r="AV145" s="11"/>
      <c r="AW145" s="10"/>
      <c r="AX145" s="11"/>
      <c r="AY145" s="10"/>
      <c r="AZ145" s="11"/>
      <c r="BA145" s="10"/>
      <c r="BB145" s="7"/>
      <c r="BC145" s="11"/>
      <c r="BD145" s="10"/>
      <c r="BE145" s="11"/>
      <c r="BF145" s="10"/>
      <c r="BG145" s="11"/>
      <c r="BH145" s="10"/>
      <c r="BI145" s="7"/>
      <c r="BJ145" s="7">
        <f>BB145+BI145</f>
        <v>0</v>
      </c>
      <c r="BK145" s="11"/>
      <c r="BL145" s="10"/>
      <c r="BM145" s="11"/>
      <c r="BN145" s="10"/>
      <c r="BO145" s="11"/>
      <c r="BP145" s="10"/>
      <c r="BQ145" s="7"/>
      <c r="BR145" s="11"/>
      <c r="BS145" s="10"/>
      <c r="BT145" s="11"/>
      <c r="BU145" s="10"/>
      <c r="BV145" s="11">
        <v>3</v>
      </c>
      <c r="BW145" s="10" t="s">
        <v>59</v>
      </c>
      <c r="BX145" s="7">
        <v>3</v>
      </c>
      <c r="BY145" s="7">
        <f>BQ145+BX145</f>
        <v>3</v>
      </c>
      <c r="BZ145" s="11"/>
      <c r="CA145" s="10"/>
      <c r="CB145" s="11"/>
      <c r="CC145" s="10"/>
      <c r="CD145" s="11"/>
      <c r="CE145" s="10"/>
      <c r="CF145" s="7"/>
      <c r="CG145" s="11"/>
      <c r="CH145" s="10"/>
      <c r="CI145" s="11"/>
      <c r="CJ145" s="10"/>
      <c r="CK145" s="11"/>
      <c r="CL145" s="10"/>
      <c r="CM145" s="7"/>
      <c r="CN145" s="7">
        <f>CF145+CM145</f>
        <v>0</v>
      </c>
      <c r="CO145" s="11"/>
      <c r="CP145" s="10"/>
      <c r="CQ145" s="11"/>
      <c r="CR145" s="10"/>
      <c r="CS145" s="11"/>
      <c r="CT145" s="10"/>
      <c r="CU145" s="7"/>
      <c r="CV145" s="11"/>
      <c r="CW145" s="10"/>
      <c r="CX145" s="11"/>
      <c r="CY145" s="10"/>
      <c r="CZ145" s="11">
        <v>6</v>
      </c>
      <c r="DA145" s="10" t="s">
        <v>59</v>
      </c>
      <c r="DB145" s="7">
        <v>6</v>
      </c>
      <c r="DC145" s="7">
        <f>CU145+DB145</f>
        <v>6</v>
      </c>
      <c r="DD145" s="11"/>
      <c r="DE145" s="10"/>
      <c r="DF145" s="11"/>
      <c r="DG145" s="10"/>
      <c r="DH145" s="11"/>
      <c r="DI145" s="10"/>
      <c r="DJ145" s="7"/>
      <c r="DK145" s="11"/>
      <c r="DL145" s="10"/>
      <c r="DM145" s="11"/>
      <c r="DN145" s="10"/>
      <c r="DO145" s="11"/>
      <c r="DP145" s="10"/>
      <c r="DQ145" s="7"/>
      <c r="DR145" s="7">
        <f>DJ145+DQ145</f>
        <v>0</v>
      </c>
      <c r="DS145" s="11"/>
      <c r="DT145" s="10"/>
      <c r="DU145" s="11"/>
      <c r="DV145" s="10"/>
      <c r="DW145" s="11"/>
      <c r="DX145" s="10"/>
      <c r="DY145" s="7"/>
      <c r="DZ145" s="11"/>
      <c r="EA145" s="10"/>
      <c r="EB145" s="11"/>
      <c r="EC145" s="10"/>
      <c r="ED145" s="11"/>
      <c r="EE145" s="10"/>
      <c r="EF145" s="7"/>
      <c r="EG145" s="7">
        <f>DY145+EF145</f>
        <v>0</v>
      </c>
    </row>
    <row r="146" spans="1:137" ht="15.9" customHeight="1" x14ac:dyDescent="0.25">
      <c r="A146" s="6"/>
      <c r="B146" s="6"/>
      <c r="C146" s="6"/>
      <c r="D146" s="6"/>
      <c r="E146" s="6" t="s">
        <v>75</v>
      </c>
      <c r="F146" s="6">
        <f t="shared" ref="F146:AK146" si="128">SUM(F145:F145)</f>
        <v>0</v>
      </c>
      <c r="G146" s="6">
        <f t="shared" si="128"/>
        <v>2</v>
      </c>
      <c r="H146" s="6">
        <f t="shared" si="128"/>
        <v>9</v>
      </c>
      <c r="I146" s="6">
        <f t="shared" si="128"/>
        <v>0</v>
      </c>
      <c r="J146" s="6">
        <f t="shared" si="128"/>
        <v>0</v>
      </c>
      <c r="K146" s="6">
        <f t="shared" si="128"/>
        <v>0</v>
      </c>
      <c r="L146" s="6">
        <f t="shared" si="128"/>
        <v>0</v>
      </c>
      <c r="M146" s="6">
        <f t="shared" si="128"/>
        <v>0</v>
      </c>
      <c r="N146" s="6">
        <f t="shared" si="128"/>
        <v>9</v>
      </c>
      <c r="O146" s="7">
        <f t="shared" si="128"/>
        <v>9</v>
      </c>
      <c r="P146" s="7">
        <f t="shared" si="128"/>
        <v>9</v>
      </c>
      <c r="Q146" s="7">
        <f t="shared" si="128"/>
        <v>3</v>
      </c>
      <c r="R146" s="11">
        <f t="shared" si="128"/>
        <v>0</v>
      </c>
      <c r="S146" s="10">
        <f t="shared" si="128"/>
        <v>0</v>
      </c>
      <c r="T146" s="11">
        <f t="shared" si="128"/>
        <v>0</v>
      </c>
      <c r="U146" s="10">
        <f t="shared" si="128"/>
        <v>0</v>
      </c>
      <c r="V146" s="11">
        <f t="shared" si="128"/>
        <v>0</v>
      </c>
      <c r="W146" s="10">
        <f t="shared" si="128"/>
        <v>0</v>
      </c>
      <c r="X146" s="7">
        <f t="shared" si="128"/>
        <v>0</v>
      </c>
      <c r="Y146" s="11">
        <f t="shared" si="128"/>
        <v>0</v>
      </c>
      <c r="Z146" s="10">
        <f t="shared" si="128"/>
        <v>0</v>
      </c>
      <c r="AA146" s="11">
        <f t="shared" si="128"/>
        <v>0</v>
      </c>
      <c r="AB146" s="10">
        <f t="shared" si="128"/>
        <v>0</v>
      </c>
      <c r="AC146" s="11">
        <f t="shared" si="128"/>
        <v>0</v>
      </c>
      <c r="AD146" s="10">
        <f t="shared" si="128"/>
        <v>0</v>
      </c>
      <c r="AE146" s="7">
        <f t="shared" si="128"/>
        <v>0</v>
      </c>
      <c r="AF146" s="7">
        <f t="shared" si="128"/>
        <v>0</v>
      </c>
      <c r="AG146" s="11">
        <f t="shared" si="128"/>
        <v>0</v>
      </c>
      <c r="AH146" s="10">
        <f t="shared" si="128"/>
        <v>0</v>
      </c>
      <c r="AI146" s="11">
        <f t="shared" si="128"/>
        <v>0</v>
      </c>
      <c r="AJ146" s="10">
        <f t="shared" si="128"/>
        <v>0</v>
      </c>
      <c r="AK146" s="11">
        <f t="shared" si="128"/>
        <v>0</v>
      </c>
      <c r="AL146" s="10">
        <f t="shared" ref="AL146:BQ146" si="129">SUM(AL145:AL145)</f>
        <v>0</v>
      </c>
      <c r="AM146" s="7">
        <f t="shared" si="129"/>
        <v>0</v>
      </c>
      <c r="AN146" s="11">
        <f t="shared" si="129"/>
        <v>0</v>
      </c>
      <c r="AO146" s="10">
        <f t="shared" si="129"/>
        <v>0</v>
      </c>
      <c r="AP146" s="11">
        <f t="shared" si="129"/>
        <v>0</v>
      </c>
      <c r="AQ146" s="10">
        <f t="shared" si="129"/>
        <v>0</v>
      </c>
      <c r="AR146" s="11">
        <f t="shared" si="129"/>
        <v>0</v>
      </c>
      <c r="AS146" s="10">
        <f t="shared" si="129"/>
        <v>0</v>
      </c>
      <c r="AT146" s="7">
        <f t="shared" si="129"/>
        <v>0</v>
      </c>
      <c r="AU146" s="7">
        <f t="shared" si="129"/>
        <v>0</v>
      </c>
      <c r="AV146" s="11">
        <f t="shared" si="129"/>
        <v>0</v>
      </c>
      <c r="AW146" s="10">
        <f t="shared" si="129"/>
        <v>0</v>
      </c>
      <c r="AX146" s="11">
        <f t="shared" si="129"/>
        <v>0</v>
      </c>
      <c r="AY146" s="10">
        <f t="shared" si="129"/>
        <v>0</v>
      </c>
      <c r="AZ146" s="11">
        <f t="shared" si="129"/>
        <v>0</v>
      </c>
      <c r="BA146" s="10">
        <f t="shared" si="129"/>
        <v>0</v>
      </c>
      <c r="BB146" s="7">
        <f t="shared" si="129"/>
        <v>0</v>
      </c>
      <c r="BC146" s="11">
        <f t="shared" si="129"/>
        <v>0</v>
      </c>
      <c r="BD146" s="10">
        <f t="shared" si="129"/>
        <v>0</v>
      </c>
      <c r="BE146" s="11">
        <f t="shared" si="129"/>
        <v>0</v>
      </c>
      <c r="BF146" s="10">
        <f t="shared" si="129"/>
        <v>0</v>
      </c>
      <c r="BG146" s="11">
        <f t="shared" si="129"/>
        <v>0</v>
      </c>
      <c r="BH146" s="10">
        <f t="shared" si="129"/>
        <v>0</v>
      </c>
      <c r="BI146" s="7">
        <f t="shared" si="129"/>
        <v>0</v>
      </c>
      <c r="BJ146" s="7">
        <f t="shared" si="129"/>
        <v>0</v>
      </c>
      <c r="BK146" s="11">
        <f t="shared" si="129"/>
        <v>0</v>
      </c>
      <c r="BL146" s="10">
        <f t="shared" si="129"/>
        <v>0</v>
      </c>
      <c r="BM146" s="11">
        <f t="shared" si="129"/>
        <v>0</v>
      </c>
      <c r="BN146" s="10">
        <f t="shared" si="129"/>
        <v>0</v>
      </c>
      <c r="BO146" s="11">
        <f t="shared" si="129"/>
        <v>0</v>
      </c>
      <c r="BP146" s="10">
        <f t="shared" si="129"/>
        <v>0</v>
      </c>
      <c r="BQ146" s="7">
        <f t="shared" si="129"/>
        <v>0</v>
      </c>
      <c r="BR146" s="11">
        <f t="shared" ref="BR146:CW146" si="130">SUM(BR145:BR145)</f>
        <v>0</v>
      </c>
      <c r="BS146" s="10">
        <f t="shared" si="130"/>
        <v>0</v>
      </c>
      <c r="BT146" s="11">
        <f t="shared" si="130"/>
        <v>0</v>
      </c>
      <c r="BU146" s="10">
        <f t="shared" si="130"/>
        <v>0</v>
      </c>
      <c r="BV146" s="11">
        <f t="shared" si="130"/>
        <v>3</v>
      </c>
      <c r="BW146" s="10">
        <f t="shared" si="130"/>
        <v>0</v>
      </c>
      <c r="BX146" s="7">
        <f t="shared" si="130"/>
        <v>3</v>
      </c>
      <c r="BY146" s="7">
        <f t="shared" si="130"/>
        <v>3</v>
      </c>
      <c r="BZ146" s="11">
        <f t="shared" si="130"/>
        <v>0</v>
      </c>
      <c r="CA146" s="10">
        <f t="shared" si="130"/>
        <v>0</v>
      </c>
      <c r="CB146" s="11">
        <f t="shared" si="130"/>
        <v>0</v>
      </c>
      <c r="CC146" s="10">
        <f t="shared" si="130"/>
        <v>0</v>
      </c>
      <c r="CD146" s="11">
        <f t="shared" si="130"/>
        <v>0</v>
      </c>
      <c r="CE146" s="10">
        <f t="shared" si="130"/>
        <v>0</v>
      </c>
      <c r="CF146" s="7">
        <f t="shared" si="130"/>
        <v>0</v>
      </c>
      <c r="CG146" s="11">
        <f t="shared" si="130"/>
        <v>0</v>
      </c>
      <c r="CH146" s="10">
        <f t="shared" si="130"/>
        <v>0</v>
      </c>
      <c r="CI146" s="11">
        <f t="shared" si="130"/>
        <v>0</v>
      </c>
      <c r="CJ146" s="10">
        <f t="shared" si="130"/>
        <v>0</v>
      </c>
      <c r="CK146" s="11">
        <f t="shared" si="130"/>
        <v>0</v>
      </c>
      <c r="CL146" s="10">
        <f t="shared" si="130"/>
        <v>0</v>
      </c>
      <c r="CM146" s="7">
        <f t="shared" si="130"/>
        <v>0</v>
      </c>
      <c r="CN146" s="7">
        <f t="shared" si="130"/>
        <v>0</v>
      </c>
      <c r="CO146" s="11">
        <f t="shared" si="130"/>
        <v>0</v>
      </c>
      <c r="CP146" s="10">
        <f t="shared" si="130"/>
        <v>0</v>
      </c>
      <c r="CQ146" s="11">
        <f t="shared" si="130"/>
        <v>0</v>
      </c>
      <c r="CR146" s="10">
        <f t="shared" si="130"/>
        <v>0</v>
      </c>
      <c r="CS146" s="11">
        <f t="shared" si="130"/>
        <v>0</v>
      </c>
      <c r="CT146" s="10">
        <f t="shared" si="130"/>
        <v>0</v>
      </c>
      <c r="CU146" s="7">
        <f t="shared" si="130"/>
        <v>0</v>
      </c>
      <c r="CV146" s="11">
        <f t="shared" si="130"/>
        <v>0</v>
      </c>
      <c r="CW146" s="10">
        <f t="shared" si="130"/>
        <v>0</v>
      </c>
      <c r="CX146" s="11">
        <f t="shared" ref="CX146:EC146" si="131">SUM(CX145:CX145)</f>
        <v>0</v>
      </c>
      <c r="CY146" s="10">
        <f t="shared" si="131"/>
        <v>0</v>
      </c>
      <c r="CZ146" s="11">
        <f t="shared" si="131"/>
        <v>6</v>
      </c>
      <c r="DA146" s="10">
        <f t="shared" si="131"/>
        <v>0</v>
      </c>
      <c r="DB146" s="7">
        <f t="shared" si="131"/>
        <v>6</v>
      </c>
      <c r="DC146" s="7">
        <f t="shared" si="131"/>
        <v>6</v>
      </c>
      <c r="DD146" s="11">
        <f t="shared" si="131"/>
        <v>0</v>
      </c>
      <c r="DE146" s="10">
        <f t="shared" si="131"/>
        <v>0</v>
      </c>
      <c r="DF146" s="11">
        <f t="shared" si="131"/>
        <v>0</v>
      </c>
      <c r="DG146" s="10">
        <f t="shared" si="131"/>
        <v>0</v>
      </c>
      <c r="DH146" s="11">
        <f t="shared" si="131"/>
        <v>0</v>
      </c>
      <c r="DI146" s="10">
        <f t="shared" si="131"/>
        <v>0</v>
      </c>
      <c r="DJ146" s="7">
        <f t="shared" si="131"/>
        <v>0</v>
      </c>
      <c r="DK146" s="11">
        <f t="shared" si="131"/>
        <v>0</v>
      </c>
      <c r="DL146" s="10">
        <f t="shared" si="131"/>
        <v>0</v>
      </c>
      <c r="DM146" s="11">
        <f t="shared" si="131"/>
        <v>0</v>
      </c>
      <c r="DN146" s="10">
        <f t="shared" si="131"/>
        <v>0</v>
      </c>
      <c r="DO146" s="11">
        <f t="shared" si="131"/>
        <v>0</v>
      </c>
      <c r="DP146" s="10">
        <f t="shared" si="131"/>
        <v>0</v>
      </c>
      <c r="DQ146" s="7">
        <f t="shared" si="131"/>
        <v>0</v>
      </c>
      <c r="DR146" s="7">
        <f t="shared" si="131"/>
        <v>0</v>
      </c>
      <c r="DS146" s="11">
        <f t="shared" si="131"/>
        <v>0</v>
      </c>
      <c r="DT146" s="10">
        <f t="shared" si="131"/>
        <v>0</v>
      </c>
      <c r="DU146" s="11">
        <f t="shared" si="131"/>
        <v>0</v>
      </c>
      <c r="DV146" s="10">
        <f t="shared" si="131"/>
        <v>0</v>
      </c>
      <c r="DW146" s="11">
        <f t="shared" si="131"/>
        <v>0</v>
      </c>
      <c r="DX146" s="10">
        <f t="shared" si="131"/>
        <v>0</v>
      </c>
      <c r="DY146" s="7">
        <f t="shared" si="131"/>
        <v>0</v>
      </c>
      <c r="DZ146" s="11">
        <f t="shared" si="131"/>
        <v>0</v>
      </c>
      <c r="EA146" s="10">
        <f t="shared" si="131"/>
        <v>0</v>
      </c>
      <c r="EB146" s="11">
        <f t="shared" si="131"/>
        <v>0</v>
      </c>
      <c r="EC146" s="10">
        <f t="shared" si="131"/>
        <v>0</v>
      </c>
      <c r="ED146" s="11">
        <f>SUM(ED145:ED145)</f>
        <v>0</v>
      </c>
      <c r="EE146" s="10">
        <f>SUM(EE145:EE145)</f>
        <v>0</v>
      </c>
      <c r="EF146" s="7">
        <f>SUM(EF145:EF145)</f>
        <v>0</v>
      </c>
      <c r="EG146" s="7">
        <f>SUM(EG145:EG145)</f>
        <v>0</v>
      </c>
    </row>
    <row r="147" spans="1:137" ht="20.100000000000001" customHeight="1" x14ac:dyDescent="0.25">
      <c r="A147" s="12" t="s">
        <v>290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2"/>
      <c r="EG147" s="13"/>
    </row>
    <row r="148" spans="1:137" x14ac:dyDescent="0.25">
      <c r="A148" s="6"/>
      <c r="B148" s="6"/>
      <c r="C148" s="6"/>
      <c r="D148" s="6" t="s">
        <v>291</v>
      </c>
      <c r="E148" s="3" t="s">
        <v>292</v>
      </c>
      <c r="F148" s="6">
        <f>COUNTIF(R148:EE148,"e")</f>
        <v>0</v>
      </c>
      <c r="G148" s="6">
        <f>COUNTIF(R148:EE148,"z")</f>
        <v>1</v>
      </c>
      <c r="H148" s="6">
        <f>SUM(I148:N148)</f>
        <v>2</v>
      </c>
      <c r="I148" s="6">
        <f>R148+AG148+AV148+BK148+BZ148+CO148+DD148+DS148</f>
        <v>2</v>
      </c>
      <c r="J148" s="6">
        <f>T148+AI148+AX148+BM148+CB148+CQ148+DF148+DU148</f>
        <v>0</v>
      </c>
      <c r="K148" s="6">
        <f>V148+AK148+AZ148+BO148+CD148+CS148+DH148+DW148</f>
        <v>0</v>
      </c>
      <c r="L148" s="6">
        <f>Y148+AN148+BC148+BR148+CG148+CV148+DK148+DZ148</f>
        <v>0</v>
      </c>
      <c r="M148" s="6">
        <f>AA148+AP148+BE148+BT148+CI148+CX148+DM148+EB148</f>
        <v>0</v>
      </c>
      <c r="N148" s="6">
        <f>AC148+AR148+BG148+BV148+CK148+CZ148+DO148+ED148</f>
        <v>0</v>
      </c>
      <c r="O148" s="7">
        <f>AF148+AU148+BJ148+BY148+CN148+DC148+DR148+EG148</f>
        <v>0</v>
      </c>
      <c r="P148" s="7">
        <f>AE148+AT148+BI148+BX148+CM148+DB148+DQ148+EF148</f>
        <v>0</v>
      </c>
      <c r="Q148" s="7">
        <v>0</v>
      </c>
      <c r="R148" s="11"/>
      <c r="S148" s="10"/>
      <c r="T148" s="11"/>
      <c r="U148" s="10"/>
      <c r="V148" s="11"/>
      <c r="W148" s="10"/>
      <c r="X148" s="7"/>
      <c r="Y148" s="11"/>
      <c r="Z148" s="10"/>
      <c r="AA148" s="11"/>
      <c r="AB148" s="10"/>
      <c r="AC148" s="11"/>
      <c r="AD148" s="10"/>
      <c r="AE148" s="7"/>
      <c r="AF148" s="7">
        <f>X148+AE148</f>
        <v>0</v>
      </c>
      <c r="AG148" s="11"/>
      <c r="AH148" s="10"/>
      <c r="AI148" s="11"/>
      <c r="AJ148" s="10"/>
      <c r="AK148" s="11"/>
      <c r="AL148" s="10"/>
      <c r="AM148" s="7"/>
      <c r="AN148" s="11"/>
      <c r="AO148" s="10"/>
      <c r="AP148" s="11"/>
      <c r="AQ148" s="10"/>
      <c r="AR148" s="11"/>
      <c r="AS148" s="10"/>
      <c r="AT148" s="7"/>
      <c r="AU148" s="7">
        <f>AM148+AT148</f>
        <v>0</v>
      </c>
      <c r="AV148" s="11"/>
      <c r="AW148" s="10"/>
      <c r="AX148" s="11"/>
      <c r="AY148" s="10"/>
      <c r="AZ148" s="11"/>
      <c r="BA148" s="10"/>
      <c r="BB148" s="7"/>
      <c r="BC148" s="11"/>
      <c r="BD148" s="10"/>
      <c r="BE148" s="11"/>
      <c r="BF148" s="10"/>
      <c r="BG148" s="11"/>
      <c r="BH148" s="10"/>
      <c r="BI148" s="7"/>
      <c r="BJ148" s="7">
        <f>BB148+BI148</f>
        <v>0</v>
      </c>
      <c r="BK148" s="11"/>
      <c r="BL148" s="10"/>
      <c r="BM148" s="11"/>
      <c r="BN148" s="10"/>
      <c r="BO148" s="11"/>
      <c r="BP148" s="10"/>
      <c r="BQ148" s="7"/>
      <c r="BR148" s="11"/>
      <c r="BS148" s="10"/>
      <c r="BT148" s="11"/>
      <c r="BU148" s="10"/>
      <c r="BV148" s="11"/>
      <c r="BW148" s="10"/>
      <c r="BX148" s="7"/>
      <c r="BY148" s="7">
        <f>BQ148+BX148</f>
        <v>0</v>
      </c>
      <c r="BZ148" s="11"/>
      <c r="CA148" s="10"/>
      <c r="CB148" s="11"/>
      <c r="CC148" s="10"/>
      <c r="CD148" s="11"/>
      <c r="CE148" s="10"/>
      <c r="CF148" s="7"/>
      <c r="CG148" s="11"/>
      <c r="CH148" s="10"/>
      <c r="CI148" s="11"/>
      <c r="CJ148" s="10"/>
      <c r="CK148" s="11"/>
      <c r="CL148" s="10"/>
      <c r="CM148" s="7"/>
      <c r="CN148" s="7">
        <f>CF148+CM148</f>
        <v>0</v>
      </c>
      <c r="CO148" s="11">
        <v>2</v>
      </c>
      <c r="CP148" s="10" t="s">
        <v>59</v>
      </c>
      <c r="CQ148" s="11"/>
      <c r="CR148" s="10"/>
      <c r="CS148" s="11"/>
      <c r="CT148" s="10"/>
      <c r="CU148" s="7">
        <v>0</v>
      </c>
      <c r="CV148" s="11"/>
      <c r="CW148" s="10"/>
      <c r="CX148" s="11"/>
      <c r="CY148" s="10"/>
      <c r="CZ148" s="11"/>
      <c r="DA148" s="10"/>
      <c r="DB148" s="7"/>
      <c r="DC148" s="7">
        <f>CU148+DB148</f>
        <v>0</v>
      </c>
      <c r="DD148" s="11"/>
      <c r="DE148" s="10"/>
      <c r="DF148" s="11"/>
      <c r="DG148" s="10"/>
      <c r="DH148" s="11"/>
      <c r="DI148" s="10"/>
      <c r="DJ148" s="7"/>
      <c r="DK148" s="11"/>
      <c r="DL148" s="10"/>
      <c r="DM148" s="11"/>
      <c r="DN148" s="10"/>
      <c r="DO148" s="11"/>
      <c r="DP148" s="10"/>
      <c r="DQ148" s="7"/>
      <c r="DR148" s="7">
        <f>DJ148+DQ148</f>
        <v>0</v>
      </c>
      <c r="DS148" s="11"/>
      <c r="DT148" s="10"/>
      <c r="DU148" s="11"/>
      <c r="DV148" s="10"/>
      <c r="DW148" s="11"/>
      <c r="DX148" s="10"/>
      <c r="DY148" s="7"/>
      <c r="DZ148" s="11"/>
      <c r="EA148" s="10"/>
      <c r="EB148" s="11"/>
      <c r="EC148" s="10"/>
      <c r="ED148" s="11"/>
      <c r="EE148" s="10"/>
      <c r="EF148" s="7"/>
      <c r="EG148" s="7">
        <f>DY148+EF148</f>
        <v>0</v>
      </c>
    </row>
    <row r="149" spans="1:137" ht="15.9" customHeight="1" x14ac:dyDescent="0.25">
      <c r="A149" s="6"/>
      <c r="B149" s="6"/>
      <c r="C149" s="6"/>
      <c r="D149" s="6"/>
      <c r="E149" s="6" t="s">
        <v>75</v>
      </c>
      <c r="F149" s="6">
        <f t="shared" ref="F149:AK149" si="132">SUM(F148:F148)</f>
        <v>0</v>
      </c>
      <c r="G149" s="6">
        <f t="shared" si="132"/>
        <v>1</v>
      </c>
      <c r="H149" s="6">
        <f t="shared" si="132"/>
        <v>2</v>
      </c>
      <c r="I149" s="6">
        <f t="shared" si="132"/>
        <v>2</v>
      </c>
      <c r="J149" s="6">
        <f t="shared" si="132"/>
        <v>0</v>
      </c>
      <c r="K149" s="6">
        <f t="shared" si="132"/>
        <v>0</v>
      </c>
      <c r="L149" s="6">
        <f t="shared" si="132"/>
        <v>0</v>
      </c>
      <c r="M149" s="6">
        <f t="shared" si="132"/>
        <v>0</v>
      </c>
      <c r="N149" s="6">
        <f t="shared" si="132"/>
        <v>0</v>
      </c>
      <c r="O149" s="7">
        <f t="shared" si="132"/>
        <v>0</v>
      </c>
      <c r="P149" s="7">
        <f t="shared" si="132"/>
        <v>0</v>
      </c>
      <c r="Q149" s="7">
        <f t="shared" si="132"/>
        <v>0</v>
      </c>
      <c r="R149" s="11">
        <f t="shared" si="132"/>
        <v>0</v>
      </c>
      <c r="S149" s="10">
        <f t="shared" si="132"/>
        <v>0</v>
      </c>
      <c r="T149" s="11">
        <f t="shared" si="132"/>
        <v>0</v>
      </c>
      <c r="U149" s="10">
        <f t="shared" si="132"/>
        <v>0</v>
      </c>
      <c r="V149" s="11">
        <f t="shared" si="132"/>
        <v>0</v>
      </c>
      <c r="W149" s="10">
        <f t="shared" si="132"/>
        <v>0</v>
      </c>
      <c r="X149" s="7">
        <f t="shared" si="132"/>
        <v>0</v>
      </c>
      <c r="Y149" s="11">
        <f t="shared" si="132"/>
        <v>0</v>
      </c>
      <c r="Z149" s="10">
        <f t="shared" si="132"/>
        <v>0</v>
      </c>
      <c r="AA149" s="11">
        <f t="shared" si="132"/>
        <v>0</v>
      </c>
      <c r="AB149" s="10">
        <f t="shared" si="132"/>
        <v>0</v>
      </c>
      <c r="AC149" s="11">
        <f t="shared" si="132"/>
        <v>0</v>
      </c>
      <c r="AD149" s="10">
        <f t="shared" si="132"/>
        <v>0</v>
      </c>
      <c r="AE149" s="7">
        <f t="shared" si="132"/>
        <v>0</v>
      </c>
      <c r="AF149" s="7">
        <f t="shared" si="132"/>
        <v>0</v>
      </c>
      <c r="AG149" s="11">
        <f t="shared" si="132"/>
        <v>0</v>
      </c>
      <c r="AH149" s="10">
        <f t="shared" si="132"/>
        <v>0</v>
      </c>
      <c r="AI149" s="11">
        <f t="shared" si="132"/>
        <v>0</v>
      </c>
      <c r="AJ149" s="10">
        <f t="shared" si="132"/>
        <v>0</v>
      </c>
      <c r="AK149" s="11">
        <f t="shared" si="132"/>
        <v>0</v>
      </c>
      <c r="AL149" s="10">
        <f t="shared" ref="AL149:BQ149" si="133">SUM(AL148:AL148)</f>
        <v>0</v>
      </c>
      <c r="AM149" s="7">
        <f t="shared" si="133"/>
        <v>0</v>
      </c>
      <c r="AN149" s="11">
        <f t="shared" si="133"/>
        <v>0</v>
      </c>
      <c r="AO149" s="10">
        <f t="shared" si="133"/>
        <v>0</v>
      </c>
      <c r="AP149" s="11">
        <f t="shared" si="133"/>
        <v>0</v>
      </c>
      <c r="AQ149" s="10">
        <f t="shared" si="133"/>
        <v>0</v>
      </c>
      <c r="AR149" s="11">
        <f t="shared" si="133"/>
        <v>0</v>
      </c>
      <c r="AS149" s="10">
        <f t="shared" si="133"/>
        <v>0</v>
      </c>
      <c r="AT149" s="7">
        <f t="shared" si="133"/>
        <v>0</v>
      </c>
      <c r="AU149" s="7">
        <f t="shared" si="133"/>
        <v>0</v>
      </c>
      <c r="AV149" s="11">
        <f t="shared" si="133"/>
        <v>0</v>
      </c>
      <c r="AW149" s="10">
        <f t="shared" si="133"/>
        <v>0</v>
      </c>
      <c r="AX149" s="11">
        <f t="shared" si="133"/>
        <v>0</v>
      </c>
      <c r="AY149" s="10">
        <f t="shared" si="133"/>
        <v>0</v>
      </c>
      <c r="AZ149" s="11">
        <f t="shared" si="133"/>
        <v>0</v>
      </c>
      <c r="BA149" s="10">
        <f t="shared" si="133"/>
        <v>0</v>
      </c>
      <c r="BB149" s="7">
        <f t="shared" si="133"/>
        <v>0</v>
      </c>
      <c r="BC149" s="11">
        <f t="shared" si="133"/>
        <v>0</v>
      </c>
      <c r="BD149" s="10">
        <f t="shared" si="133"/>
        <v>0</v>
      </c>
      <c r="BE149" s="11">
        <f t="shared" si="133"/>
        <v>0</v>
      </c>
      <c r="BF149" s="10">
        <f t="shared" si="133"/>
        <v>0</v>
      </c>
      <c r="BG149" s="11">
        <f t="shared" si="133"/>
        <v>0</v>
      </c>
      <c r="BH149" s="10">
        <f t="shared" si="133"/>
        <v>0</v>
      </c>
      <c r="BI149" s="7">
        <f t="shared" si="133"/>
        <v>0</v>
      </c>
      <c r="BJ149" s="7">
        <f t="shared" si="133"/>
        <v>0</v>
      </c>
      <c r="BK149" s="11">
        <f t="shared" si="133"/>
        <v>0</v>
      </c>
      <c r="BL149" s="10">
        <f t="shared" si="133"/>
        <v>0</v>
      </c>
      <c r="BM149" s="11">
        <f t="shared" si="133"/>
        <v>0</v>
      </c>
      <c r="BN149" s="10">
        <f t="shared" si="133"/>
        <v>0</v>
      </c>
      <c r="BO149" s="11">
        <f t="shared" si="133"/>
        <v>0</v>
      </c>
      <c r="BP149" s="10">
        <f t="shared" si="133"/>
        <v>0</v>
      </c>
      <c r="BQ149" s="7">
        <f t="shared" si="133"/>
        <v>0</v>
      </c>
      <c r="BR149" s="11">
        <f t="shared" ref="BR149:CW149" si="134">SUM(BR148:BR148)</f>
        <v>0</v>
      </c>
      <c r="BS149" s="10">
        <f t="shared" si="134"/>
        <v>0</v>
      </c>
      <c r="BT149" s="11">
        <f t="shared" si="134"/>
        <v>0</v>
      </c>
      <c r="BU149" s="10">
        <f t="shared" si="134"/>
        <v>0</v>
      </c>
      <c r="BV149" s="11">
        <f t="shared" si="134"/>
        <v>0</v>
      </c>
      <c r="BW149" s="10">
        <f t="shared" si="134"/>
        <v>0</v>
      </c>
      <c r="BX149" s="7">
        <f t="shared" si="134"/>
        <v>0</v>
      </c>
      <c r="BY149" s="7">
        <f t="shared" si="134"/>
        <v>0</v>
      </c>
      <c r="BZ149" s="11">
        <f t="shared" si="134"/>
        <v>0</v>
      </c>
      <c r="CA149" s="10">
        <f t="shared" si="134"/>
        <v>0</v>
      </c>
      <c r="CB149" s="11">
        <f t="shared" si="134"/>
        <v>0</v>
      </c>
      <c r="CC149" s="10">
        <f t="shared" si="134"/>
        <v>0</v>
      </c>
      <c r="CD149" s="11">
        <f t="shared" si="134"/>
        <v>0</v>
      </c>
      <c r="CE149" s="10">
        <f t="shared" si="134"/>
        <v>0</v>
      </c>
      <c r="CF149" s="7">
        <f t="shared" si="134"/>
        <v>0</v>
      </c>
      <c r="CG149" s="11">
        <f t="shared" si="134"/>
        <v>0</v>
      </c>
      <c r="CH149" s="10">
        <f t="shared" si="134"/>
        <v>0</v>
      </c>
      <c r="CI149" s="11">
        <f t="shared" si="134"/>
        <v>0</v>
      </c>
      <c r="CJ149" s="10">
        <f t="shared" si="134"/>
        <v>0</v>
      </c>
      <c r="CK149" s="11">
        <f t="shared" si="134"/>
        <v>0</v>
      </c>
      <c r="CL149" s="10">
        <f t="shared" si="134"/>
        <v>0</v>
      </c>
      <c r="CM149" s="7">
        <f t="shared" si="134"/>
        <v>0</v>
      </c>
      <c r="CN149" s="7">
        <f t="shared" si="134"/>
        <v>0</v>
      </c>
      <c r="CO149" s="11">
        <f t="shared" si="134"/>
        <v>2</v>
      </c>
      <c r="CP149" s="10">
        <f t="shared" si="134"/>
        <v>0</v>
      </c>
      <c r="CQ149" s="11">
        <f t="shared" si="134"/>
        <v>0</v>
      </c>
      <c r="CR149" s="10">
        <f t="shared" si="134"/>
        <v>0</v>
      </c>
      <c r="CS149" s="11">
        <f t="shared" si="134"/>
        <v>0</v>
      </c>
      <c r="CT149" s="10">
        <f t="shared" si="134"/>
        <v>0</v>
      </c>
      <c r="CU149" s="7">
        <f t="shared" si="134"/>
        <v>0</v>
      </c>
      <c r="CV149" s="11">
        <f t="shared" si="134"/>
        <v>0</v>
      </c>
      <c r="CW149" s="10">
        <f t="shared" si="134"/>
        <v>0</v>
      </c>
      <c r="CX149" s="11">
        <f t="shared" ref="CX149:EC149" si="135">SUM(CX148:CX148)</f>
        <v>0</v>
      </c>
      <c r="CY149" s="10">
        <f t="shared" si="135"/>
        <v>0</v>
      </c>
      <c r="CZ149" s="11">
        <f t="shared" si="135"/>
        <v>0</v>
      </c>
      <c r="DA149" s="10">
        <f t="shared" si="135"/>
        <v>0</v>
      </c>
      <c r="DB149" s="7">
        <f t="shared" si="135"/>
        <v>0</v>
      </c>
      <c r="DC149" s="7">
        <f t="shared" si="135"/>
        <v>0</v>
      </c>
      <c r="DD149" s="11">
        <f t="shared" si="135"/>
        <v>0</v>
      </c>
      <c r="DE149" s="10">
        <f t="shared" si="135"/>
        <v>0</v>
      </c>
      <c r="DF149" s="11">
        <f t="shared" si="135"/>
        <v>0</v>
      </c>
      <c r="DG149" s="10">
        <f t="shared" si="135"/>
        <v>0</v>
      </c>
      <c r="DH149" s="11">
        <f t="shared" si="135"/>
        <v>0</v>
      </c>
      <c r="DI149" s="10">
        <f t="shared" si="135"/>
        <v>0</v>
      </c>
      <c r="DJ149" s="7">
        <f t="shared" si="135"/>
        <v>0</v>
      </c>
      <c r="DK149" s="11">
        <f t="shared" si="135"/>
        <v>0</v>
      </c>
      <c r="DL149" s="10">
        <f t="shared" si="135"/>
        <v>0</v>
      </c>
      <c r="DM149" s="11">
        <f t="shared" si="135"/>
        <v>0</v>
      </c>
      <c r="DN149" s="10">
        <f t="shared" si="135"/>
        <v>0</v>
      </c>
      <c r="DO149" s="11">
        <f t="shared" si="135"/>
        <v>0</v>
      </c>
      <c r="DP149" s="10">
        <f t="shared" si="135"/>
        <v>0</v>
      </c>
      <c r="DQ149" s="7">
        <f t="shared" si="135"/>
        <v>0</v>
      </c>
      <c r="DR149" s="7">
        <f t="shared" si="135"/>
        <v>0</v>
      </c>
      <c r="DS149" s="11">
        <f t="shared" si="135"/>
        <v>0</v>
      </c>
      <c r="DT149" s="10">
        <f t="shared" si="135"/>
        <v>0</v>
      </c>
      <c r="DU149" s="11">
        <f t="shared" si="135"/>
        <v>0</v>
      </c>
      <c r="DV149" s="10">
        <f t="shared" si="135"/>
        <v>0</v>
      </c>
      <c r="DW149" s="11">
        <f t="shared" si="135"/>
        <v>0</v>
      </c>
      <c r="DX149" s="10">
        <f t="shared" si="135"/>
        <v>0</v>
      </c>
      <c r="DY149" s="7">
        <f t="shared" si="135"/>
        <v>0</v>
      </c>
      <c r="DZ149" s="11">
        <f t="shared" si="135"/>
        <v>0</v>
      </c>
      <c r="EA149" s="10">
        <f t="shared" si="135"/>
        <v>0</v>
      </c>
      <c r="EB149" s="11">
        <f t="shared" si="135"/>
        <v>0</v>
      </c>
      <c r="EC149" s="10">
        <f t="shared" si="135"/>
        <v>0</v>
      </c>
      <c r="ED149" s="11">
        <f>SUM(ED148:ED148)</f>
        <v>0</v>
      </c>
      <c r="EE149" s="10">
        <f>SUM(EE148:EE148)</f>
        <v>0</v>
      </c>
      <c r="EF149" s="7">
        <f>SUM(EF148:EF148)</f>
        <v>0</v>
      </c>
      <c r="EG149" s="7">
        <f>SUM(EG148:EG148)</f>
        <v>0</v>
      </c>
    </row>
    <row r="150" spans="1:137" ht="20.100000000000001" customHeight="1" x14ac:dyDescent="0.25">
      <c r="A150" s="6"/>
      <c r="B150" s="6"/>
      <c r="C150" s="6"/>
      <c r="D150" s="6"/>
      <c r="E150" s="8" t="s">
        <v>293</v>
      </c>
      <c r="F150" s="6">
        <f>F27+F43+F61+F81+F146+F149</f>
        <v>4</v>
      </c>
      <c r="G150" s="6">
        <f>G27+G43+G61+G81+G146+G149</f>
        <v>118</v>
      </c>
      <c r="H150" s="6">
        <f t="shared" ref="H150:N150" si="136">H27+H43+H61+H81+H149</f>
        <v>1290</v>
      </c>
      <c r="I150" s="6">
        <f t="shared" si="136"/>
        <v>585</v>
      </c>
      <c r="J150" s="6">
        <f t="shared" si="136"/>
        <v>205</v>
      </c>
      <c r="K150" s="6">
        <f t="shared" si="136"/>
        <v>16</v>
      </c>
      <c r="L150" s="6">
        <f t="shared" si="136"/>
        <v>484</v>
      </c>
      <c r="M150" s="6">
        <f t="shared" si="136"/>
        <v>0</v>
      </c>
      <c r="N150" s="6">
        <f t="shared" si="136"/>
        <v>0</v>
      </c>
      <c r="O150" s="7">
        <f>O27+O43+O61+O81+O146+O149</f>
        <v>210</v>
      </c>
      <c r="P150" s="7">
        <f>P27+P43+P61+P81+P146+P149</f>
        <v>94.5</v>
      </c>
      <c r="Q150" s="7">
        <f>Q27+Q43+Q61+Q81+Q146+Q149</f>
        <v>72.766999999999996</v>
      </c>
      <c r="R150" s="11">
        <f t="shared" ref="R150:W150" si="137">R27+R43+R61+R81+R149</f>
        <v>122</v>
      </c>
      <c r="S150" s="10">
        <f t="shared" si="137"/>
        <v>0</v>
      </c>
      <c r="T150" s="11">
        <f t="shared" si="137"/>
        <v>27</v>
      </c>
      <c r="U150" s="10">
        <f t="shared" si="137"/>
        <v>0</v>
      </c>
      <c r="V150" s="11">
        <f t="shared" si="137"/>
        <v>0</v>
      </c>
      <c r="W150" s="10">
        <f t="shared" si="137"/>
        <v>0</v>
      </c>
      <c r="X150" s="7">
        <f>X27+X43+X61+X81+X146+X149</f>
        <v>21.5</v>
      </c>
      <c r="Y150" s="11">
        <f t="shared" ref="Y150:AD150" si="138">Y27+Y43+Y61+Y81+Y149</f>
        <v>47</v>
      </c>
      <c r="Z150" s="10">
        <f t="shared" si="138"/>
        <v>0</v>
      </c>
      <c r="AA150" s="11">
        <f t="shared" si="138"/>
        <v>0</v>
      </c>
      <c r="AB150" s="10">
        <f t="shared" si="138"/>
        <v>0</v>
      </c>
      <c r="AC150" s="11">
        <f t="shared" si="138"/>
        <v>0</v>
      </c>
      <c r="AD150" s="10">
        <f t="shared" si="138"/>
        <v>0</v>
      </c>
      <c r="AE150" s="7">
        <f>AE27+AE43+AE61+AE81+AE146+AE149</f>
        <v>8.5</v>
      </c>
      <c r="AF150" s="7">
        <f>AF27+AF43+AF61+AF81+AF146+AF149</f>
        <v>30</v>
      </c>
      <c r="AG150" s="11">
        <f t="shared" ref="AG150:AL150" si="139">AG27+AG43+AG61+AG81+AG149</f>
        <v>78</v>
      </c>
      <c r="AH150" s="10">
        <f t="shared" si="139"/>
        <v>0</v>
      </c>
      <c r="AI150" s="11">
        <f t="shared" si="139"/>
        <v>28</v>
      </c>
      <c r="AJ150" s="10">
        <f t="shared" si="139"/>
        <v>0</v>
      </c>
      <c r="AK150" s="11">
        <f t="shared" si="139"/>
        <v>0</v>
      </c>
      <c r="AL150" s="10">
        <f t="shared" si="139"/>
        <v>0</v>
      </c>
      <c r="AM150" s="7">
        <f>AM27+AM43+AM61+AM81+AM146+AM149</f>
        <v>18.5</v>
      </c>
      <c r="AN150" s="11">
        <f t="shared" ref="AN150:AS150" si="140">AN27+AN43+AN61+AN81+AN149</f>
        <v>60</v>
      </c>
      <c r="AO150" s="10">
        <f t="shared" si="140"/>
        <v>0</v>
      </c>
      <c r="AP150" s="11">
        <f t="shared" si="140"/>
        <v>0</v>
      </c>
      <c r="AQ150" s="10">
        <f t="shared" si="140"/>
        <v>0</v>
      </c>
      <c r="AR150" s="11">
        <f t="shared" si="140"/>
        <v>0</v>
      </c>
      <c r="AS150" s="10">
        <f t="shared" si="140"/>
        <v>0</v>
      </c>
      <c r="AT150" s="7">
        <f>AT27+AT43+AT61+AT81+AT146+AT149</f>
        <v>11.5</v>
      </c>
      <c r="AU150" s="7">
        <f>AU27+AU43+AU61+AU81+AU146+AU149</f>
        <v>30</v>
      </c>
      <c r="AV150" s="11">
        <f t="shared" ref="AV150:BA150" si="141">AV27+AV43+AV61+AV81+AV149</f>
        <v>92</v>
      </c>
      <c r="AW150" s="10">
        <f t="shared" si="141"/>
        <v>0</v>
      </c>
      <c r="AX150" s="11">
        <f t="shared" si="141"/>
        <v>26</v>
      </c>
      <c r="AY150" s="10">
        <f t="shared" si="141"/>
        <v>0</v>
      </c>
      <c r="AZ150" s="11">
        <f t="shared" si="141"/>
        <v>0</v>
      </c>
      <c r="BA150" s="10">
        <f t="shared" si="141"/>
        <v>0</v>
      </c>
      <c r="BB150" s="7">
        <f>BB27+BB43+BB61+BB81+BB146+BB149</f>
        <v>18.5</v>
      </c>
      <c r="BC150" s="11">
        <f t="shared" ref="BC150:BH150" si="142">BC27+BC43+BC61+BC81+BC149</f>
        <v>84</v>
      </c>
      <c r="BD150" s="10">
        <f t="shared" si="142"/>
        <v>0</v>
      </c>
      <c r="BE150" s="11">
        <f t="shared" si="142"/>
        <v>0</v>
      </c>
      <c r="BF150" s="10">
        <f t="shared" si="142"/>
        <v>0</v>
      </c>
      <c r="BG150" s="11">
        <f t="shared" si="142"/>
        <v>0</v>
      </c>
      <c r="BH150" s="10">
        <f t="shared" si="142"/>
        <v>0</v>
      </c>
      <c r="BI150" s="7">
        <f>BI27+BI43+BI61+BI81+BI146+BI149</f>
        <v>11.5</v>
      </c>
      <c r="BJ150" s="7">
        <f>BJ27+BJ43+BJ61+BJ81+BJ146+BJ149</f>
        <v>30</v>
      </c>
      <c r="BK150" s="11">
        <f t="shared" ref="BK150:BP150" si="143">BK27+BK43+BK61+BK81+BK149</f>
        <v>67</v>
      </c>
      <c r="BL150" s="10">
        <f t="shared" si="143"/>
        <v>0</v>
      </c>
      <c r="BM150" s="11">
        <f t="shared" si="143"/>
        <v>19</v>
      </c>
      <c r="BN150" s="10">
        <f t="shared" si="143"/>
        <v>0</v>
      </c>
      <c r="BO150" s="11">
        <f t="shared" si="143"/>
        <v>0</v>
      </c>
      <c r="BP150" s="10">
        <f t="shared" si="143"/>
        <v>0</v>
      </c>
      <c r="BQ150" s="7">
        <f>BQ27+BQ43+BQ61+BQ81+BQ146+BQ149</f>
        <v>12.5</v>
      </c>
      <c r="BR150" s="11">
        <f t="shared" ref="BR150:BW150" si="144">BR27+BR43+BR61+BR81+BR149</f>
        <v>106</v>
      </c>
      <c r="BS150" s="10">
        <f t="shared" si="144"/>
        <v>0</v>
      </c>
      <c r="BT150" s="11">
        <f t="shared" si="144"/>
        <v>0</v>
      </c>
      <c r="BU150" s="10">
        <f t="shared" si="144"/>
        <v>0</v>
      </c>
      <c r="BV150" s="11">
        <f t="shared" si="144"/>
        <v>0</v>
      </c>
      <c r="BW150" s="10">
        <f t="shared" si="144"/>
        <v>0</v>
      </c>
      <c r="BX150" s="7">
        <f>BX27+BX43+BX61+BX81+BX146+BX149</f>
        <v>17.5</v>
      </c>
      <c r="BY150" s="7">
        <f>BY27+BY43+BY61+BY81+BY146+BY149</f>
        <v>30</v>
      </c>
      <c r="BZ150" s="11">
        <f t="shared" ref="BZ150:CE150" si="145">BZ27+BZ43+BZ61+BZ81+BZ149</f>
        <v>82</v>
      </c>
      <c r="CA150" s="10">
        <f t="shared" si="145"/>
        <v>0</v>
      </c>
      <c r="CB150" s="11">
        <f t="shared" si="145"/>
        <v>26</v>
      </c>
      <c r="CC150" s="10">
        <f t="shared" si="145"/>
        <v>0</v>
      </c>
      <c r="CD150" s="11">
        <f t="shared" si="145"/>
        <v>0</v>
      </c>
      <c r="CE150" s="10">
        <f t="shared" si="145"/>
        <v>0</v>
      </c>
      <c r="CF150" s="7">
        <f>CF27+CF43+CF61+CF81+CF146+CF149</f>
        <v>14.5</v>
      </c>
      <c r="CG150" s="11">
        <f t="shared" ref="CG150:CL150" si="146">CG27+CG43+CG61+CG81+CG149</f>
        <v>112</v>
      </c>
      <c r="CH150" s="10">
        <f t="shared" si="146"/>
        <v>0</v>
      </c>
      <c r="CI150" s="11">
        <f t="shared" si="146"/>
        <v>0</v>
      </c>
      <c r="CJ150" s="10">
        <f t="shared" si="146"/>
        <v>0</v>
      </c>
      <c r="CK150" s="11">
        <f t="shared" si="146"/>
        <v>0</v>
      </c>
      <c r="CL150" s="10">
        <f t="shared" si="146"/>
        <v>0</v>
      </c>
      <c r="CM150" s="7">
        <f>CM27+CM43+CM61+CM81+CM146+CM149</f>
        <v>15.5</v>
      </c>
      <c r="CN150" s="7">
        <f>CN27+CN43+CN61+CN81+CN146+CN149</f>
        <v>30</v>
      </c>
      <c r="CO150" s="11">
        <f t="shared" ref="CO150:CT150" si="147">CO27+CO43+CO61+CO81+CO149</f>
        <v>80</v>
      </c>
      <c r="CP150" s="10">
        <f t="shared" si="147"/>
        <v>0</v>
      </c>
      <c r="CQ150" s="11">
        <f t="shared" si="147"/>
        <v>50</v>
      </c>
      <c r="CR150" s="10">
        <f t="shared" si="147"/>
        <v>0</v>
      </c>
      <c r="CS150" s="11">
        <f t="shared" si="147"/>
        <v>8</v>
      </c>
      <c r="CT150" s="10">
        <f t="shared" si="147"/>
        <v>0</v>
      </c>
      <c r="CU150" s="7">
        <f>CU27+CU43+CU61+CU81+CU146+CU149</f>
        <v>17</v>
      </c>
      <c r="CV150" s="11">
        <f t="shared" ref="CV150:DA150" si="148">CV27+CV43+CV61+CV81+CV149</f>
        <v>50</v>
      </c>
      <c r="CW150" s="10">
        <f t="shared" si="148"/>
        <v>0</v>
      </c>
      <c r="CX150" s="11">
        <f t="shared" si="148"/>
        <v>0</v>
      </c>
      <c r="CY150" s="10">
        <f t="shared" si="148"/>
        <v>0</v>
      </c>
      <c r="CZ150" s="11">
        <f t="shared" si="148"/>
        <v>0</v>
      </c>
      <c r="DA150" s="10">
        <f t="shared" si="148"/>
        <v>0</v>
      </c>
      <c r="DB150" s="7">
        <f>DB27+DB43+DB61+DB81+DB146+DB149</f>
        <v>13</v>
      </c>
      <c r="DC150" s="7">
        <f>DC27+DC43+DC61+DC81+DC146+DC149</f>
        <v>30</v>
      </c>
      <c r="DD150" s="11">
        <f t="shared" ref="DD150:DI150" si="149">DD27+DD43+DD61+DD81+DD149</f>
        <v>64</v>
      </c>
      <c r="DE150" s="10">
        <f t="shared" si="149"/>
        <v>0</v>
      </c>
      <c r="DF150" s="11">
        <f t="shared" si="149"/>
        <v>29</v>
      </c>
      <c r="DG150" s="10">
        <f t="shared" si="149"/>
        <v>0</v>
      </c>
      <c r="DH150" s="11">
        <f t="shared" si="149"/>
        <v>8</v>
      </c>
      <c r="DI150" s="10">
        <f t="shared" si="149"/>
        <v>0</v>
      </c>
      <c r="DJ150" s="7">
        <f>DJ27+DJ43+DJ61+DJ81+DJ146+DJ149</f>
        <v>13</v>
      </c>
      <c r="DK150" s="11">
        <f t="shared" ref="DK150:DP150" si="150">DK27+DK43+DK61+DK81+DK149</f>
        <v>25</v>
      </c>
      <c r="DL150" s="10">
        <f t="shared" si="150"/>
        <v>0</v>
      </c>
      <c r="DM150" s="11">
        <f t="shared" si="150"/>
        <v>0</v>
      </c>
      <c r="DN150" s="10">
        <f t="shared" si="150"/>
        <v>0</v>
      </c>
      <c r="DO150" s="11">
        <f t="shared" si="150"/>
        <v>0</v>
      </c>
      <c r="DP150" s="10">
        <f t="shared" si="150"/>
        <v>0</v>
      </c>
      <c r="DQ150" s="7">
        <f>DQ27+DQ43+DQ61+DQ81+DQ146+DQ149</f>
        <v>17</v>
      </c>
      <c r="DR150" s="7">
        <f>DR27+DR43+DR61+DR81+DR146+DR149</f>
        <v>30</v>
      </c>
      <c r="DS150" s="11">
        <f t="shared" ref="DS150:DX150" si="151">DS27+DS43+DS61+DS81+DS149</f>
        <v>0</v>
      </c>
      <c r="DT150" s="10">
        <f t="shared" si="151"/>
        <v>0</v>
      </c>
      <c r="DU150" s="11">
        <f t="shared" si="151"/>
        <v>0</v>
      </c>
      <c r="DV150" s="10">
        <f t="shared" si="151"/>
        <v>0</v>
      </c>
      <c r="DW150" s="11">
        <f t="shared" si="151"/>
        <v>0</v>
      </c>
      <c r="DX150" s="10">
        <f t="shared" si="151"/>
        <v>0</v>
      </c>
      <c r="DY150" s="7">
        <f>DY27+DY43+DY61+DY81+DY146+DY149</f>
        <v>0</v>
      </c>
      <c r="DZ150" s="11">
        <f t="shared" ref="DZ150:EE150" si="152">DZ27+DZ43+DZ61+DZ81+DZ149</f>
        <v>0</v>
      </c>
      <c r="EA150" s="10">
        <f t="shared" si="152"/>
        <v>0</v>
      </c>
      <c r="EB150" s="11">
        <f t="shared" si="152"/>
        <v>0</v>
      </c>
      <c r="EC150" s="10">
        <f t="shared" si="152"/>
        <v>0</v>
      </c>
      <c r="ED150" s="11">
        <f t="shared" si="152"/>
        <v>0</v>
      </c>
      <c r="EE150" s="10">
        <f t="shared" si="152"/>
        <v>0</v>
      </c>
      <c r="EF150" s="7">
        <f>EF27+EF43+EF61+EF81+EF146+EF149</f>
        <v>0</v>
      </c>
      <c r="EG150" s="7">
        <f>EG27+EG43+EG61+EG81+EG146+EG149</f>
        <v>0</v>
      </c>
    </row>
    <row r="152" spans="1:137" x14ac:dyDescent="0.25">
      <c r="D152" s="3" t="s">
        <v>22</v>
      </c>
      <c r="E152" s="3" t="s">
        <v>294</v>
      </c>
    </row>
    <row r="153" spans="1:137" x14ac:dyDescent="0.25">
      <c r="D153" s="3" t="s">
        <v>26</v>
      </c>
      <c r="E153" s="3" t="s">
        <v>295</v>
      </c>
    </row>
    <row r="154" spans="1:137" x14ac:dyDescent="0.25">
      <c r="D154" s="14" t="s">
        <v>32</v>
      </c>
      <c r="E154" s="14"/>
    </row>
    <row r="155" spans="1:137" x14ac:dyDescent="0.25">
      <c r="D155" s="3" t="s">
        <v>34</v>
      </c>
      <c r="E155" s="3" t="s">
        <v>296</v>
      </c>
    </row>
    <row r="156" spans="1:137" x14ac:dyDescent="0.25">
      <c r="D156" s="3" t="s">
        <v>35</v>
      </c>
      <c r="E156" s="3" t="s">
        <v>297</v>
      </c>
    </row>
    <row r="157" spans="1:137" x14ac:dyDescent="0.25">
      <c r="D157" s="3" t="s">
        <v>36</v>
      </c>
      <c r="E157" s="3" t="s">
        <v>298</v>
      </c>
    </row>
    <row r="158" spans="1:137" x14ac:dyDescent="0.25">
      <c r="D158" s="14" t="s">
        <v>33</v>
      </c>
      <c r="E158" s="14"/>
      <c r="M158" s="9"/>
      <c r="U158" s="9"/>
      <c r="AC158" s="9"/>
    </row>
    <row r="159" spans="1:137" x14ac:dyDescent="0.25">
      <c r="D159" s="3" t="s">
        <v>37</v>
      </c>
      <c r="E159" s="3" t="s">
        <v>299</v>
      </c>
    </row>
    <row r="160" spans="1:137" x14ac:dyDescent="0.25">
      <c r="D160" s="3" t="s">
        <v>38</v>
      </c>
      <c r="E160" s="3" t="s">
        <v>300</v>
      </c>
    </row>
    <row r="161" spans="4:5" x14ac:dyDescent="0.25">
      <c r="D161" s="3" t="s">
        <v>39</v>
      </c>
      <c r="E161" s="3" t="s">
        <v>301</v>
      </c>
    </row>
  </sheetData>
  <mergeCells count="178">
    <mergeCell ref="A11:EF11"/>
    <mergeCell ref="A12:C14"/>
    <mergeCell ref="D12:D15"/>
    <mergeCell ref="E12:E15"/>
    <mergeCell ref="F12:G12"/>
    <mergeCell ref="F13:F15"/>
    <mergeCell ref="G13:G15"/>
    <mergeCell ref="H12:N12"/>
    <mergeCell ref="H13:H15"/>
    <mergeCell ref="I13:N13"/>
    <mergeCell ref="I14:K14"/>
    <mergeCell ref="L14:N14"/>
    <mergeCell ref="O12:O15"/>
    <mergeCell ref="P12:P15"/>
    <mergeCell ref="Q12:Q15"/>
    <mergeCell ref="R12:AU12"/>
    <mergeCell ref="R13:AF13"/>
    <mergeCell ref="R14:W14"/>
    <mergeCell ref="R15:S15"/>
    <mergeCell ref="T15:U15"/>
    <mergeCell ref="V15:W15"/>
    <mergeCell ref="X14:X15"/>
    <mergeCell ref="Y14:AD14"/>
    <mergeCell ref="Y15:Z15"/>
    <mergeCell ref="AA15:AB15"/>
    <mergeCell ref="AC15:AD15"/>
    <mergeCell ref="AE14:AE15"/>
    <mergeCell ref="AF14:AF15"/>
    <mergeCell ref="AG13:AU13"/>
    <mergeCell ref="AG14:AL14"/>
    <mergeCell ref="AG15:AH15"/>
    <mergeCell ref="AI15:AJ15"/>
    <mergeCell ref="AK15:AL15"/>
    <mergeCell ref="AM14:AM15"/>
    <mergeCell ref="AN14:AS14"/>
    <mergeCell ref="AN15:AO15"/>
    <mergeCell ref="AP15:AQ15"/>
    <mergeCell ref="AR15:AS15"/>
    <mergeCell ref="AT14:AT15"/>
    <mergeCell ref="AU14:AU15"/>
    <mergeCell ref="AV12:BY12"/>
    <mergeCell ref="AV13:BJ13"/>
    <mergeCell ref="AV14:BA14"/>
    <mergeCell ref="AV15:AW15"/>
    <mergeCell ref="AX15:AY15"/>
    <mergeCell ref="AZ15:BA15"/>
    <mergeCell ref="BB14:BB15"/>
    <mergeCell ref="BC14:BH14"/>
    <mergeCell ref="BC15:BD15"/>
    <mergeCell ref="BE15:BF15"/>
    <mergeCell ref="BG15:BH15"/>
    <mergeCell ref="BI14:BI15"/>
    <mergeCell ref="BJ14:BJ15"/>
    <mergeCell ref="BK13:BY13"/>
    <mergeCell ref="BK14:BP14"/>
    <mergeCell ref="BK15:BL15"/>
    <mergeCell ref="BM15:BN15"/>
    <mergeCell ref="BO15:BP15"/>
    <mergeCell ref="BQ14:BQ15"/>
    <mergeCell ref="BR14:BW14"/>
    <mergeCell ref="BR15:BS15"/>
    <mergeCell ref="BT15:BU15"/>
    <mergeCell ref="BV15:BW15"/>
    <mergeCell ref="BX14:BX15"/>
    <mergeCell ref="BY14:BY15"/>
    <mergeCell ref="BZ12:DC12"/>
    <mergeCell ref="BZ13:CN13"/>
    <mergeCell ref="BZ14:CE14"/>
    <mergeCell ref="BZ15:CA15"/>
    <mergeCell ref="CB15:CC15"/>
    <mergeCell ref="CD15:CE15"/>
    <mergeCell ref="CF14:CF15"/>
    <mergeCell ref="CG14:CL14"/>
    <mergeCell ref="CG15:CH15"/>
    <mergeCell ref="CI15:CJ15"/>
    <mergeCell ref="CK15:CL15"/>
    <mergeCell ref="CM14:CM15"/>
    <mergeCell ref="CN14:CN15"/>
    <mergeCell ref="CQ15:CR15"/>
    <mergeCell ref="CS15:CT15"/>
    <mergeCell ref="CU14:CU15"/>
    <mergeCell ref="CV14:DA14"/>
    <mergeCell ref="CV15:CW15"/>
    <mergeCell ref="CX15:CY15"/>
    <mergeCell ref="CZ15:DA15"/>
    <mergeCell ref="DD12:EG12"/>
    <mergeCell ref="DD13:DR13"/>
    <mergeCell ref="DD14:DI14"/>
    <mergeCell ref="DD15:DE15"/>
    <mergeCell ref="DF15:DG15"/>
    <mergeCell ref="DH15:DI15"/>
    <mergeCell ref="DJ14:DJ15"/>
    <mergeCell ref="DK14:DP14"/>
    <mergeCell ref="DS13:EG13"/>
    <mergeCell ref="DS14:DX14"/>
    <mergeCell ref="DS15:DT15"/>
    <mergeCell ref="DU15:DV15"/>
    <mergeCell ref="DW15:DX15"/>
    <mergeCell ref="DB14:DB15"/>
    <mergeCell ref="DC14:DC15"/>
    <mergeCell ref="CO13:DC13"/>
    <mergeCell ref="CO14:CT14"/>
    <mergeCell ref="CO15:CP15"/>
    <mergeCell ref="ED15:EE15"/>
    <mergeCell ref="EF14:EF15"/>
    <mergeCell ref="DK15:DL15"/>
    <mergeCell ref="DM15:DN15"/>
    <mergeCell ref="DO15:DP15"/>
    <mergeCell ref="DQ14:DQ15"/>
    <mergeCell ref="DR14:DR15"/>
    <mergeCell ref="EG14:EG15"/>
    <mergeCell ref="A16:EG16"/>
    <mergeCell ref="A28:EG28"/>
    <mergeCell ref="A44:EG44"/>
    <mergeCell ref="A62:EG62"/>
    <mergeCell ref="A82:EG82"/>
    <mergeCell ref="DY14:DY15"/>
    <mergeCell ref="DZ14:EE14"/>
    <mergeCell ref="DZ15:EA15"/>
    <mergeCell ref="EB15:EC15"/>
    <mergeCell ref="C83:C84"/>
    <mergeCell ref="A83:A84"/>
    <mergeCell ref="B83:B84"/>
    <mergeCell ref="C85:C86"/>
    <mergeCell ref="A85:A86"/>
    <mergeCell ref="B85:B86"/>
    <mergeCell ref="C87:C88"/>
    <mergeCell ref="A87:A88"/>
    <mergeCell ref="B87:B88"/>
    <mergeCell ref="C89:C92"/>
    <mergeCell ref="A89:A92"/>
    <mergeCell ref="B89:B92"/>
    <mergeCell ref="C93:C97"/>
    <mergeCell ref="A93:A97"/>
    <mergeCell ref="B93:B97"/>
    <mergeCell ref="C98:C100"/>
    <mergeCell ref="A98:A100"/>
    <mergeCell ref="B98:B100"/>
    <mergeCell ref="C101:C104"/>
    <mergeCell ref="A101:A104"/>
    <mergeCell ref="B101:B104"/>
    <mergeCell ref="C105:C107"/>
    <mergeCell ref="A105:A107"/>
    <mergeCell ref="B105:B107"/>
    <mergeCell ref="C108:C110"/>
    <mergeCell ref="A108:A110"/>
    <mergeCell ref="B108:B110"/>
    <mergeCell ref="C111:C113"/>
    <mergeCell ref="A111:A113"/>
    <mergeCell ref="B111:B113"/>
    <mergeCell ref="C114:C116"/>
    <mergeCell ref="A114:A116"/>
    <mergeCell ref="B114:B116"/>
    <mergeCell ref="C117:C121"/>
    <mergeCell ref="A117:A121"/>
    <mergeCell ref="B117:B121"/>
    <mergeCell ref="C122:C125"/>
    <mergeCell ref="A122:A125"/>
    <mergeCell ref="B122:B125"/>
    <mergeCell ref="C126:C129"/>
    <mergeCell ref="A126:A129"/>
    <mergeCell ref="B126:B129"/>
    <mergeCell ref="C130:C133"/>
    <mergeCell ref="A130:A133"/>
    <mergeCell ref="B130:B133"/>
    <mergeCell ref="C134:C137"/>
    <mergeCell ref="A134:A137"/>
    <mergeCell ref="B134:B137"/>
    <mergeCell ref="A144:EG144"/>
    <mergeCell ref="A147:EG147"/>
    <mergeCell ref="D154:E154"/>
    <mergeCell ref="D158:E158"/>
    <mergeCell ref="C138:C140"/>
    <mergeCell ref="A138:A140"/>
    <mergeCell ref="B138:B140"/>
    <mergeCell ref="C141:C143"/>
    <mergeCell ref="A141:A143"/>
    <mergeCell ref="B141:B14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67"/>
  <sheetViews>
    <sheetView topLeftCell="AD1" workbookViewId="0">
      <selection activeCell="BH9" sqref="BH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4" width="4.33203125" customWidth="1"/>
    <col min="15" max="17" width="4.6640625" customWidth="1"/>
    <col min="18" max="18" width="3.5546875" customWidth="1"/>
    <col min="19" max="19" width="2" customWidth="1"/>
    <col min="20" max="20" width="3.5546875" customWidth="1"/>
    <col min="21" max="21" width="2" customWidth="1"/>
    <col min="22" max="22" width="3.5546875" customWidth="1"/>
    <col min="23" max="23" width="2" customWidth="1"/>
    <col min="24" max="24" width="3.88671875" customWidth="1"/>
    <col min="25" max="25" width="3.5546875" customWidth="1"/>
    <col min="26" max="26" width="2" customWidth="1"/>
    <col min="27" max="27" width="3.5546875" customWidth="1"/>
    <col min="28" max="28" width="2" customWidth="1"/>
    <col min="29" max="29" width="3.5546875" customWidth="1"/>
    <col min="30" max="30" width="2" customWidth="1"/>
    <col min="31" max="32" width="3.88671875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7" width="3.5546875" customWidth="1"/>
    <col min="38" max="38" width="2" customWidth="1"/>
    <col min="39" max="39" width="3.88671875" customWidth="1"/>
    <col min="40" max="40" width="3.5546875" customWidth="1"/>
    <col min="41" max="41" width="2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7" width="3.88671875" customWidth="1"/>
    <col min="48" max="48" width="3.5546875" customWidth="1"/>
    <col min="49" max="49" width="2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88671875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5546875" customWidth="1"/>
    <col min="68" max="68" width="2" customWidth="1"/>
    <col min="69" max="69" width="3.88671875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7" width="3.88671875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2" width="3.5546875" customWidth="1"/>
    <col min="83" max="83" width="2" customWidth="1"/>
    <col min="84" max="84" width="3.88671875" customWidth="1"/>
    <col min="85" max="85" width="3.5546875" customWidth="1"/>
    <col min="86" max="86" width="2" customWidth="1"/>
    <col min="87" max="87" width="3.5546875" customWidth="1"/>
    <col min="88" max="88" width="2" customWidth="1"/>
    <col min="89" max="89" width="3.5546875" customWidth="1"/>
    <col min="90" max="90" width="2" customWidth="1"/>
    <col min="91" max="92" width="3.88671875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88671875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5546875" customWidth="1"/>
    <col min="105" max="105" width="2" customWidth="1"/>
    <col min="106" max="107" width="3.88671875" customWidth="1"/>
    <col min="108" max="108" width="3.5546875" customWidth="1"/>
    <col min="109" max="109" width="2" customWidth="1"/>
    <col min="110" max="110" width="3.5546875" customWidth="1"/>
    <col min="111" max="111" width="2" customWidth="1"/>
    <col min="112" max="112" width="3.5546875" customWidth="1"/>
    <col min="113" max="113" width="2" customWidth="1"/>
    <col min="114" max="114" width="3.88671875" customWidth="1"/>
    <col min="115" max="115" width="3.5546875" customWidth="1"/>
    <col min="116" max="116" width="2" customWidth="1"/>
    <col min="117" max="117" width="3.5546875" customWidth="1"/>
    <col min="118" max="118" width="2" customWidth="1"/>
    <col min="119" max="119" width="3.5546875" customWidth="1"/>
    <col min="120" max="120" width="2" customWidth="1"/>
    <col min="121" max="122" width="3.88671875" customWidth="1"/>
    <col min="123" max="123" width="3.5546875" hidden="1" customWidth="1"/>
    <col min="124" max="124" width="2" hidden="1" customWidth="1"/>
    <col min="125" max="125" width="3.5546875" hidden="1" customWidth="1"/>
    <col min="126" max="126" width="2" hidden="1" customWidth="1"/>
    <col min="127" max="127" width="3.5546875" hidden="1" customWidth="1"/>
    <col min="128" max="128" width="2" hidden="1" customWidth="1"/>
    <col min="129" max="129" width="3.88671875" hidden="1" customWidth="1"/>
    <col min="130" max="130" width="3.5546875" hidden="1" customWidth="1"/>
    <col min="131" max="131" width="2" hidden="1" customWidth="1"/>
    <col min="132" max="132" width="3.5546875" hidden="1" customWidth="1"/>
    <col min="133" max="133" width="2" hidden="1" customWidth="1"/>
    <col min="134" max="134" width="3.5546875" hidden="1" customWidth="1"/>
    <col min="135" max="135" width="2" hidden="1" customWidth="1"/>
    <col min="136" max="137" width="3.88671875" hidden="1" customWidth="1"/>
  </cols>
  <sheetData>
    <row r="1" spans="1:137" ht="15.6" x14ac:dyDescent="0.25">
      <c r="E1" s="2" t="s">
        <v>0</v>
      </c>
    </row>
    <row r="2" spans="1:137" x14ac:dyDescent="0.25">
      <c r="E2" t="s">
        <v>1</v>
      </c>
      <c r="F2" s="1" t="s">
        <v>2</v>
      </c>
    </row>
    <row r="3" spans="1:137" x14ac:dyDescent="0.25">
      <c r="E3" t="s">
        <v>3</v>
      </c>
      <c r="F3" s="1" t="s">
        <v>4</v>
      </c>
    </row>
    <row r="4" spans="1:137" x14ac:dyDescent="0.25">
      <c r="E4" t="s">
        <v>5</v>
      </c>
      <c r="F4" s="1" t="s">
        <v>6</v>
      </c>
    </row>
    <row r="5" spans="1:137" x14ac:dyDescent="0.25">
      <c r="E5" t="s">
        <v>7</v>
      </c>
      <c r="F5" s="1" t="s">
        <v>8</v>
      </c>
    </row>
    <row r="6" spans="1:137" x14ac:dyDescent="0.25">
      <c r="E6" t="s">
        <v>9</v>
      </c>
      <c r="F6" s="1" t="s">
        <v>10</v>
      </c>
    </row>
    <row r="7" spans="1:137" x14ac:dyDescent="0.25">
      <c r="E7" t="s">
        <v>11</v>
      </c>
      <c r="F7" s="1" t="s">
        <v>12</v>
      </c>
      <c r="BH7" t="s">
        <v>13</v>
      </c>
    </row>
    <row r="8" spans="1:137" x14ac:dyDescent="0.25">
      <c r="E8" t="s">
        <v>14</v>
      </c>
      <c r="F8" s="1" t="s">
        <v>135</v>
      </c>
      <c r="BH8" t="s">
        <v>16</v>
      </c>
    </row>
    <row r="9" spans="1:137" x14ac:dyDescent="0.25">
      <c r="E9" t="s">
        <v>17</v>
      </c>
      <c r="F9" s="1" t="s">
        <v>18</v>
      </c>
      <c r="BH9" t="s">
        <v>413</v>
      </c>
    </row>
    <row r="11" spans="1:137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</row>
    <row r="12" spans="1:137" ht="12" customHeight="1" x14ac:dyDescent="0.25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20" t="s">
        <v>40</v>
      </c>
      <c r="P12" s="20" t="s">
        <v>41</v>
      </c>
      <c r="Q12" s="20" t="s">
        <v>42</v>
      </c>
      <c r="R12" s="19" t="s">
        <v>43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 t="s">
        <v>48</v>
      </c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 t="s">
        <v>51</v>
      </c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 t="s">
        <v>54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</row>
    <row r="13" spans="1:137" ht="12" customHeight="1" x14ac:dyDescent="0.25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20"/>
      <c r="P13" s="20"/>
      <c r="Q13" s="20"/>
      <c r="R13" s="19" t="s">
        <v>44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 t="s">
        <v>47</v>
      </c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 t="s">
        <v>49</v>
      </c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 t="s">
        <v>50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 t="s">
        <v>52</v>
      </c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 t="s">
        <v>53</v>
      </c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 t="s">
        <v>55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 t="s">
        <v>56</v>
      </c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</row>
    <row r="14" spans="1:137" ht="24" customHeight="1" x14ac:dyDescent="0.25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20"/>
      <c r="P14" s="20"/>
      <c r="Q14" s="20"/>
      <c r="R14" s="17" t="s">
        <v>32</v>
      </c>
      <c r="S14" s="17"/>
      <c r="T14" s="17"/>
      <c r="U14" s="17"/>
      <c r="V14" s="17"/>
      <c r="W14" s="17"/>
      <c r="X14" s="16" t="s">
        <v>45</v>
      </c>
      <c r="Y14" s="17" t="s">
        <v>33</v>
      </c>
      <c r="Z14" s="17"/>
      <c r="AA14" s="17"/>
      <c r="AB14" s="17"/>
      <c r="AC14" s="17"/>
      <c r="AD14" s="17"/>
      <c r="AE14" s="16" t="s">
        <v>45</v>
      </c>
      <c r="AF14" s="16" t="s">
        <v>46</v>
      </c>
      <c r="AG14" s="17" t="s">
        <v>32</v>
      </c>
      <c r="AH14" s="17"/>
      <c r="AI14" s="17"/>
      <c r="AJ14" s="17"/>
      <c r="AK14" s="17"/>
      <c r="AL14" s="17"/>
      <c r="AM14" s="16" t="s">
        <v>45</v>
      </c>
      <c r="AN14" s="17" t="s">
        <v>33</v>
      </c>
      <c r="AO14" s="17"/>
      <c r="AP14" s="17"/>
      <c r="AQ14" s="17"/>
      <c r="AR14" s="17"/>
      <c r="AS14" s="17"/>
      <c r="AT14" s="16" t="s">
        <v>45</v>
      </c>
      <c r="AU14" s="16" t="s">
        <v>46</v>
      </c>
      <c r="AV14" s="17" t="s">
        <v>32</v>
      </c>
      <c r="AW14" s="17"/>
      <c r="AX14" s="17"/>
      <c r="AY14" s="17"/>
      <c r="AZ14" s="17"/>
      <c r="BA14" s="17"/>
      <c r="BB14" s="16" t="s">
        <v>45</v>
      </c>
      <c r="BC14" s="17" t="s">
        <v>33</v>
      </c>
      <c r="BD14" s="17"/>
      <c r="BE14" s="17"/>
      <c r="BF14" s="17"/>
      <c r="BG14" s="17"/>
      <c r="BH14" s="17"/>
      <c r="BI14" s="16" t="s">
        <v>45</v>
      </c>
      <c r="BJ14" s="16" t="s">
        <v>46</v>
      </c>
      <c r="BK14" s="17" t="s">
        <v>32</v>
      </c>
      <c r="BL14" s="17"/>
      <c r="BM14" s="17"/>
      <c r="BN14" s="17"/>
      <c r="BO14" s="17"/>
      <c r="BP14" s="17"/>
      <c r="BQ14" s="16" t="s">
        <v>45</v>
      </c>
      <c r="BR14" s="17" t="s">
        <v>33</v>
      </c>
      <c r="BS14" s="17"/>
      <c r="BT14" s="17"/>
      <c r="BU14" s="17"/>
      <c r="BV14" s="17"/>
      <c r="BW14" s="17"/>
      <c r="BX14" s="16" t="s">
        <v>45</v>
      </c>
      <c r="BY14" s="16" t="s">
        <v>46</v>
      </c>
      <c r="BZ14" s="17" t="s">
        <v>32</v>
      </c>
      <c r="CA14" s="17"/>
      <c r="CB14" s="17"/>
      <c r="CC14" s="17"/>
      <c r="CD14" s="17"/>
      <c r="CE14" s="17"/>
      <c r="CF14" s="16" t="s">
        <v>45</v>
      </c>
      <c r="CG14" s="17" t="s">
        <v>33</v>
      </c>
      <c r="CH14" s="17"/>
      <c r="CI14" s="17"/>
      <c r="CJ14" s="17"/>
      <c r="CK14" s="17"/>
      <c r="CL14" s="17"/>
      <c r="CM14" s="16" t="s">
        <v>45</v>
      </c>
      <c r="CN14" s="16" t="s">
        <v>46</v>
      </c>
      <c r="CO14" s="17" t="s">
        <v>32</v>
      </c>
      <c r="CP14" s="17"/>
      <c r="CQ14" s="17"/>
      <c r="CR14" s="17"/>
      <c r="CS14" s="17"/>
      <c r="CT14" s="17"/>
      <c r="CU14" s="16" t="s">
        <v>45</v>
      </c>
      <c r="CV14" s="17" t="s">
        <v>33</v>
      </c>
      <c r="CW14" s="17"/>
      <c r="CX14" s="17"/>
      <c r="CY14" s="17"/>
      <c r="CZ14" s="17"/>
      <c r="DA14" s="17"/>
      <c r="DB14" s="16" t="s">
        <v>45</v>
      </c>
      <c r="DC14" s="16" t="s">
        <v>46</v>
      </c>
      <c r="DD14" s="17" t="s">
        <v>32</v>
      </c>
      <c r="DE14" s="17"/>
      <c r="DF14" s="17"/>
      <c r="DG14" s="17"/>
      <c r="DH14" s="17"/>
      <c r="DI14" s="17"/>
      <c r="DJ14" s="16" t="s">
        <v>45</v>
      </c>
      <c r="DK14" s="17" t="s">
        <v>33</v>
      </c>
      <c r="DL14" s="17"/>
      <c r="DM14" s="17"/>
      <c r="DN14" s="17"/>
      <c r="DO14" s="17"/>
      <c r="DP14" s="17"/>
      <c r="DQ14" s="16" t="s">
        <v>45</v>
      </c>
      <c r="DR14" s="16" t="s">
        <v>46</v>
      </c>
      <c r="DS14" s="17" t="s">
        <v>32</v>
      </c>
      <c r="DT14" s="17"/>
      <c r="DU14" s="17"/>
      <c r="DV14" s="17"/>
      <c r="DW14" s="17"/>
      <c r="DX14" s="17"/>
      <c r="DY14" s="16" t="s">
        <v>45</v>
      </c>
      <c r="DZ14" s="17" t="s">
        <v>33</v>
      </c>
      <c r="EA14" s="17"/>
      <c r="EB14" s="17"/>
      <c r="EC14" s="17"/>
      <c r="ED14" s="17"/>
      <c r="EE14" s="17"/>
      <c r="EF14" s="16" t="s">
        <v>45</v>
      </c>
      <c r="EG14" s="16" t="s">
        <v>46</v>
      </c>
    </row>
    <row r="15" spans="1:137" ht="24" customHeight="1" x14ac:dyDescent="0.25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20"/>
      <c r="P15" s="20"/>
      <c r="Q15" s="20"/>
      <c r="R15" s="18" t="s">
        <v>34</v>
      </c>
      <c r="S15" s="18"/>
      <c r="T15" s="18" t="s">
        <v>35</v>
      </c>
      <c r="U15" s="18"/>
      <c r="V15" s="18" t="s">
        <v>36</v>
      </c>
      <c r="W15" s="18"/>
      <c r="X15" s="16"/>
      <c r="Y15" s="18" t="s">
        <v>37</v>
      </c>
      <c r="Z15" s="18"/>
      <c r="AA15" s="18" t="s">
        <v>38</v>
      </c>
      <c r="AB15" s="18"/>
      <c r="AC15" s="18" t="s">
        <v>39</v>
      </c>
      <c r="AD15" s="18"/>
      <c r="AE15" s="16"/>
      <c r="AF15" s="16"/>
      <c r="AG15" s="18" t="s">
        <v>34</v>
      </c>
      <c r="AH15" s="18"/>
      <c r="AI15" s="18" t="s">
        <v>35</v>
      </c>
      <c r="AJ15" s="18"/>
      <c r="AK15" s="18" t="s">
        <v>36</v>
      </c>
      <c r="AL15" s="18"/>
      <c r="AM15" s="16"/>
      <c r="AN15" s="18" t="s">
        <v>37</v>
      </c>
      <c r="AO15" s="18"/>
      <c r="AP15" s="18" t="s">
        <v>38</v>
      </c>
      <c r="AQ15" s="18"/>
      <c r="AR15" s="18" t="s">
        <v>39</v>
      </c>
      <c r="AS15" s="18"/>
      <c r="AT15" s="16"/>
      <c r="AU15" s="16"/>
      <c r="AV15" s="18" t="s">
        <v>34</v>
      </c>
      <c r="AW15" s="18"/>
      <c r="AX15" s="18" t="s">
        <v>35</v>
      </c>
      <c r="AY15" s="18"/>
      <c r="AZ15" s="18" t="s">
        <v>36</v>
      </c>
      <c r="BA15" s="18"/>
      <c r="BB15" s="16"/>
      <c r="BC15" s="18" t="s">
        <v>37</v>
      </c>
      <c r="BD15" s="18"/>
      <c r="BE15" s="18" t="s">
        <v>38</v>
      </c>
      <c r="BF15" s="18"/>
      <c r="BG15" s="18" t="s">
        <v>39</v>
      </c>
      <c r="BH15" s="18"/>
      <c r="BI15" s="16"/>
      <c r="BJ15" s="16"/>
      <c r="BK15" s="18" t="s">
        <v>34</v>
      </c>
      <c r="BL15" s="18"/>
      <c r="BM15" s="18" t="s">
        <v>35</v>
      </c>
      <c r="BN15" s="18"/>
      <c r="BO15" s="18" t="s">
        <v>36</v>
      </c>
      <c r="BP15" s="18"/>
      <c r="BQ15" s="16"/>
      <c r="BR15" s="18" t="s">
        <v>37</v>
      </c>
      <c r="BS15" s="18"/>
      <c r="BT15" s="18" t="s">
        <v>38</v>
      </c>
      <c r="BU15" s="18"/>
      <c r="BV15" s="18" t="s">
        <v>39</v>
      </c>
      <c r="BW15" s="18"/>
      <c r="BX15" s="16"/>
      <c r="BY15" s="16"/>
      <c r="BZ15" s="18" t="s">
        <v>34</v>
      </c>
      <c r="CA15" s="18"/>
      <c r="CB15" s="18" t="s">
        <v>35</v>
      </c>
      <c r="CC15" s="18"/>
      <c r="CD15" s="18" t="s">
        <v>36</v>
      </c>
      <c r="CE15" s="18"/>
      <c r="CF15" s="16"/>
      <c r="CG15" s="18" t="s">
        <v>37</v>
      </c>
      <c r="CH15" s="18"/>
      <c r="CI15" s="18" t="s">
        <v>38</v>
      </c>
      <c r="CJ15" s="18"/>
      <c r="CK15" s="18" t="s">
        <v>39</v>
      </c>
      <c r="CL15" s="18"/>
      <c r="CM15" s="16"/>
      <c r="CN15" s="16"/>
      <c r="CO15" s="18" t="s">
        <v>34</v>
      </c>
      <c r="CP15" s="18"/>
      <c r="CQ15" s="18" t="s">
        <v>35</v>
      </c>
      <c r="CR15" s="18"/>
      <c r="CS15" s="18" t="s">
        <v>36</v>
      </c>
      <c r="CT15" s="18"/>
      <c r="CU15" s="16"/>
      <c r="CV15" s="18" t="s">
        <v>37</v>
      </c>
      <c r="CW15" s="18"/>
      <c r="CX15" s="18" t="s">
        <v>38</v>
      </c>
      <c r="CY15" s="18"/>
      <c r="CZ15" s="18" t="s">
        <v>39</v>
      </c>
      <c r="DA15" s="18"/>
      <c r="DB15" s="16"/>
      <c r="DC15" s="16"/>
      <c r="DD15" s="18" t="s">
        <v>34</v>
      </c>
      <c r="DE15" s="18"/>
      <c r="DF15" s="18" t="s">
        <v>35</v>
      </c>
      <c r="DG15" s="18"/>
      <c r="DH15" s="18" t="s">
        <v>36</v>
      </c>
      <c r="DI15" s="18"/>
      <c r="DJ15" s="16"/>
      <c r="DK15" s="18" t="s">
        <v>37</v>
      </c>
      <c r="DL15" s="18"/>
      <c r="DM15" s="18" t="s">
        <v>38</v>
      </c>
      <c r="DN15" s="18"/>
      <c r="DO15" s="18" t="s">
        <v>39</v>
      </c>
      <c r="DP15" s="18"/>
      <c r="DQ15" s="16"/>
      <c r="DR15" s="16"/>
      <c r="DS15" s="18" t="s">
        <v>34</v>
      </c>
      <c r="DT15" s="18"/>
      <c r="DU15" s="18" t="s">
        <v>35</v>
      </c>
      <c r="DV15" s="18"/>
      <c r="DW15" s="18" t="s">
        <v>36</v>
      </c>
      <c r="DX15" s="18"/>
      <c r="DY15" s="16"/>
      <c r="DZ15" s="18" t="s">
        <v>37</v>
      </c>
      <c r="EA15" s="18"/>
      <c r="EB15" s="18" t="s">
        <v>38</v>
      </c>
      <c r="EC15" s="18"/>
      <c r="ED15" s="18" t="s">
        <v>39</v>
      </c>
      <c r="EE15" s="18"/>
      <c r="EF15" s="16"/>
      <c r="EG15" s="16"/>
    </row>
    <row r="16" spans="1:137" ht="20.100000000000001" customHeight="1" x14ac:dyDescent="0.25">
      <c r="A16" s="12" t="s">
        <v>57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2"/>
      <c r="EG16" s="13"/>
    </row>
    <row r="17" spans="1:137" x14ac:dyDescent="0.25">
      <c r="A17" s="6">
        <v>1</v>
      </c>
      <c r="B17" s="6">
        <v>1</v>
      </c>
      <c r="C17" s="6"/>
      <c r="D17" s="6"/>
      <c r="E17" s="3" t="s">
        <v>58</v>
      </c>
      <c r="F17" s="6">
        <f>$B$17*COUNTIF(R17:EE17,"e")</f>
        <v>0</v>
      </c>
      <c r="G17" s="6">
        <f>$B$17*COUNTIF(R17:EE17,"z")</f>
        <v>1</v>
      </c>
      <c r="H17" s="6">
        <f t="shared" ref="H17:H26" si="0">SUM(I17:N17)</f>
        <v>15</v>
      </c>
      <c r="I17" s="6">
        <f t="shared" ref="I17:I26" si="1">R17+AG17+AV17+BK17+BZ17+CO17+DD17+DS17</f>
        <v>15</v>
      </c>
      <c r="J17" s="6">
        <f t="shared" ref="J17:J26" si="2">T17+AI17+AX17+BM17+CB17+CQ17+DF17+DU17</f>
        <v>0</v>
      </c>
      <c r="K17" s="6">
        <f t="shared" ref="K17:K26" si="3">V17+AK17+AZ17+BO17+CD17+CS17+DH17+DW17</f>
        <v>0</v>
      </c>
      <c r="L17" s="6">
        <f t="shared" ref="L17:L26" si="4">Y17+AN17+BC17+BR17+CG17+CV17+DK17+DZ17</f>
        <v>0</v>
      </c>
      <c r="M17" s="6">
        <f t="shared" ref="M17:M26" si="5">AA17+AP17+BE17+BT17+CI17+CX17+DM17+EB17</f>
        <v>0</v>
      </c>
      <c r="N17" s="6">
        <f t="shared" ref="N17:N26" si="6">AC17+AR17+BG17+BV17+CK17+CZ17+DO17+ED17</f>
        <v>0</v>
      </c>
      <c r="O17" s="7">
        <f t="shared" ref="O17:O26" si="7">AF17+AU17+BJ17+BY17+CN17+DC17+DR17+EG17</f>
        <v>2</v>
      </c>
      <c r="P17" s="7">
        <f t="shared" ref="P17:P26" si="8">AE17+AT17+BI17+BX17+CM17+DB17+DQ17+EF17</f>
        <v>0</v>
      </c>
      <c r="Q17" s="7">
        <f>$B$17*0.73</f>
        <v>0.73</v>
      </c>
      <c r="R17" s="11">
        <f>$B$17*15</f>
        <v>15</v>
      </c>
      <c r="S17" s="10" t="s">
        <v>59</v>
      </c>
      <c r="T17" s="11"/>
      <c r="U17" s="10"/>
      <c r="V17" s="11"/>
      <c r="W17" s="10"/>
      <c r="X17" s="7">
        <f>$B$17*2</f>
        <v>2</v>
      </c>
      <c r="Y17" s="11"/>
      <c r="Z17" s="10"/>
      <c r="AA17" s="11"/>
      <c r="AB17" s="10"/>
      <c r="AC17" s="11"/>
      <c r="AD17" s="10"/>
      <c r="AE17" s="7"/>
      <c r="AF17" s="7">
        <f t="shared" ref="AF17:AF26" si="9">X17+AE17</f>
        <v>2</v>
      </c>
      <c r="AG17" s="11"/>
      <c r="AH17" s="10"/>
      <c r="AI17" s="11"/>
      <c r="AJ17" s="10"/>
      <c r="AK17" s="11"/>
      <c r="AL17" s="10"/>
      <c r="AM17" s="7"/>
      <c r="AN17" s="11"/>
      <c r="AO17" s="10"/>
      <c r="AP17" s="11"/>
      <c r="AQ17" s="10"/>
      <c r="AR17" s="11"/>
      <c r="AS17" s="10"/>
      <c r="AT17" s="7"/>
      <c r="AU17" s="7">
        <f t="shared" ref="AU17:AU26" si="10">AM17+AT17</f>
        <v>0</v>
      </c>
      <c r="AV17" s="11"/>
      <c r="AW17" s="10"/>
      <c r="AX17" s="11"/>
      <c r="AY17" s="10"/>
      <c r="AZ17" s="11"/>
      <c r="BA17" s="10"/>
      <c r="BB17" s="7"/>
      <c r="BC17" s="11"/>
      <c r="BD17" s="10"/>
      <c r="BE17" s="11"/>
      <c r="BF17" s="10"/>
      <c r="BG17" s="11"/>
      <c r="BH17" s="10"/>
      <c r="BI17" s="7"/>
      <c r="BJ17" s="7">
        <f t="shared" ref="BJ17:BJ26" si="11">BB17+BI17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/>
      <c r="BW17" s="10"/>
      <c r="BX17" s="7"/>
      <c r="BY17" s="7">
        <f t="shared" ref="BY17:BY26" si="12">BQ17+BX17</f>
        <v>0</v>
      </c>
      <c r="BZ17" s="11"/>
      <c r="CA17" s="10"/>
      <c r="CB17" s="11"/>
      <c r="CC17" s="10"/>
      <c r="CD17" s="11"/>
      <c r="CE17" s="10"/>
      <c r="CF17" s="7"/>
      <c r="CG17" s="11"/>
      <c r="CH17" s="10"/>
      <c r="CI17" s="11"/>
      <c r="CJ17" s="10"/>
      <c r="CK17" s="11"/>
      <c r="CL17" s="10"/>
      <c r="CM17" s="7"/>
      <c r="CN17" s="7">
        <f t="shared" ref="CN17:CN26" si="13">CF17+CM17</f>
        <v>0</v>
      </c>
      <c r="CO17" s="11"/>
      <c r="CP17" s="10"/>
      <c r="CQ17" s="11"/>
      <c r="CR17" s="10"/>
      <c r="CS17" s="11"/>
      <c r="CT17" s="10"/>
      <c r="CU17" s="7"/>
      <c r="CV17" s="11"/>
      <c r="CW17" s="10"/>
      <c r="CX17" s="11"/>
      <c r="CY17" s="10"/>
      <c r="CZ17" s="11"/>
      <c r="DA17" s="10"/>
      <c r="DB17" s="7"/>
      <c r="DC17" s="7">
        <f t="shared" ref="DC17:DC26" si="14">CU17+DB17</f>
        <v>0</v>
      </c>
      <c r="DD17" s="11"/>
      <c r="DE17" s="10"/>
      <c r="DF17" s="11"/>
      <c r="DG17" s="10"/>
      <c r="DH17" s="11"/>
      <c r="DI17" s="10"/>
      <c r="DJ17" s="7"/>
      <c r="DK17" s="11"/>
      <c r="DL17" s="10"/>
      <c r="DM17" s="11"/>
      <c r="DN17" s="10"/>
      <c r="DO17" s="11"/>
      <c r="DP17" s="10"/>
      <c r="DQ17" s="7"/>
      <c r="DR17" s="7">
        <f t="shared" ref="DR17:DR26" si="15">DJ17+DQ17</f>
        <v>0</v>
      </c>
      <c r="DS17" s="11"/>
      <c r="DT17" s="10"/>
      <c r="DU17" s="11"/>
      <c r="DV17" s="10"/>
      <c r="DW17" s="11"/>
      <c r="DX17" s="10"/>
      <c r="DY17" s="7"/>
      <c r="DZ17" s="11"/>
      <c r="EA17" s="10"/>
      <c r="EB17" s="11"/>
      <c r="EC17" s="10"/>
      <c r="ED17" s="11"/>
      <c r="EE17" s="10"/>
      <c r="EF17" s="7"/>
      <c r="EG17" s="7">
        <f t="shared" ref="EG17:EG26" si="16">DY17+EF17</f>
        <v>0</v>
      </c>
    </row>
    <row r="18" spans="1:137" x14ac:dyDescent="0.25">
      <c r="A18" s="6"/>
      <c r="B18" s="6"/>
      <c r="C18" s="6"/>
      <c r="D18" s="6" t="s">
        <v>60</v>
      </c>
      <c r="E18" s="3" t="s">
        <v>61</v>
      </c>
      <c r="F18" s="6">
        <f>COUNTIF(R18:EE18,"e")</f>
        <v>0</v>
      </c>
      <c r="G18" s="6">
        <f>COUNTIF(R18:EE18,"z")</f>
        <v>1</v>
      </c>
      <c r="H18" s="6">
        <f t="shared" si="0"/>
        <v>10</v>
      </c>
      <c r="I18" s="6">
        <f t="shared" si="1"/>
        <v>10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7">
        <f t="shared" si="7"/>
        <v>0</v>
      </c>
      <c r="P18" s="7">
        <f t="shared" si="8"/>
        <v>0</v>
      </c>
      <c r="Q18" s="7">
        <v>0</v>
      </c>
      <c r="R18" s="11"/>
      <c r="S18" s="10"/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7"/>
      <c r="AF18" s="7">
        <f t="shared" si="9"/>
        <v>0</v>
      </c>
      <c r="AG18" s="11">
        <v>10</v>
      </c>
      <c r="AH18" s="10" t="s">
        <v>59</v>
      </c>
      <c r="AI18" s="11"/>
      <c r="AJ18" s="10"/>
      <c r="AK18" s="11"/>
      <c r="AL18" s="10"/>
      <c r="AM18" s="7">
        <v>0</v>
      </c>
      <c r="AN18" s="11"/>
      <c r="AO18" s="10"/>
      <c r="AP18" s="11"/>
      <c r="AQ18" s="10"/>
      <c r="AR18" s="11"/>
      <c r="AS18" s="10"/>
      <c r="AT18" s="7"/>
      <c r="AU18" s="7">
        <f t="shared" si="10"/>
        <v>0</v>
      </c>
      <c r="AV18" s="11"/>
      <c r="AW18" s="10"/>
      <c r="AX18" s="11"/>
      <c r="AY18" s="10"/>
      <c r="AZ18" s="11"/>
      <c r="BA18" s="10"/>
      <c r="BB18" s="7"/>
      <c r="BC18" s="11"/>
      <c r="BD18" s="10"/>
      <c r="BE18" s="11"/>
      <c r="BF18" s="10"/>
      <c r="BG18" s="11"/>
      <c r="BH18" s="10"/>
      <c r="BI18" s="7"/>
      <c r="BJ18" s="7">
        <f t="shared" si="11"/>
        <v>0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/>
      <c r="BW18" s="10"/>
      <c r="BX18" s="7"/>
      <c r="BY18" s="7">
        <f t="shared" si="12"/>
        <v>0</v>
      </c>
      <c r="BZ18" s="11"/>
      <c r="CA18" s="10"/>
      <c r="CB18" s="11"/>
      <c r="CC18" s="10"/>
      <c r="CD18" s="11"/>
      <c r="CE18" s="10"/>
      <c r="CF18" s="7"/>
      <c r="CG18" s="11"/>
      <c r="CH18" s="10"/>
      <c r="CI18" s="11"/>
      <c r="CJ18" s="10"/>
      <c r="CK18" s="11"/>
      <c r="CL18" s="10"/>
      <c r="CM18" s="7"/>
      <c r="CN18" s="7">
        <f t="shared" si="13"/>
        <v>0</v>
      </c>
      <c r="CO18" s="11"/>
      <c r="CP18" s="10"/>
      <c r="CQ18" s="11"/>
      <c r="CR18" s="10"/>
      <c r="CS18" s="11"/>
      <c r="CT18" s="10"/>
      <c r="CU18" s="7"/>
      <c r="CV18" s="11"/>
      <c r="CW18" s="10"/>
      <c r="CX18" s="11"/>
      <c r="CY18" s="10"/>
      <c r="CZ18" s="11"/>
      <c r="DA18" s="10"/>
      <c r="DB18" s="7"/>
      <c r="DC18" s="7">
        <f t="shared" si="14"/>
        <v>0</v>
      </c>
      <c r="DD18" s="11"/>
      <c r="DE18" s="10"/>
      <c r="DF18" s="11"/>
      <c r="DG18" s="10"/>
      <c r="DH18" s="11"/>
      <c r="DI18" s="10"/>
      <c r="DJ18" s="7"/>
      <c r="DK18" s="11"/>
      <c r="DL18" s="10"/>
      <c r="DM18" s="11"/>
      <c r="DN18" s="10"/>
      <c r="DO18" s="11"/>
      <c r="DP18" s="10"/>
      <c r="DQ18" s="7"/>
      <c r="DR18" s="7">
        <f t="shared" si="15"/>
        <v>0</v>
      </c>
      <c r="DS18" s="11"/>
      <c r="DT18" s="10"/>
      <c r="DU18" s="11"/>
      <c r="DV18" s="10"/>
      <c r="DW18" s="11"/>
      <c r="DX18" s="10"/>
      <c r="DY18" s="7"/>
      <c r="DZ18" s="11"/>
      <c r="EA18" s="10"/>
      <c r="EB18" s="11"/>
      <c r="EC18" s="10"/>
      <c r="ED18" s="11"/>
      <c r="EE18" s="10"/>
      <c r="EF18" s="7"/>
      <c r="EG18" s="7">
        <f t="shared" si="16"/>
        <v>0</v>
      </c>
    </row>
    <row r="19" spans="1:137" x14ac:dyDescent="0.25">
      <c r="A19" s="6"/>
      <c r="B19" s="6"/>
      <c r="C19" s="6"/>
      <c r="D19" s="6" t="s">
        <v>62</v>
      </c>
      <c r="E19" s="3" t="s">
        <v>63</v>
      </c>
      <c r="F19" s="6">
        <f>COUNTIF(R19:EE19,"e")</f>
        <v>0</v>
      </c>
      <c r="G19" s="6">
        <f>COUNTIF(R19:EE19,"z")</f>
        <v>1</v>
      </c>
      <c r="H19" s="6">
        <f t="shared" si="0"/>
        <v>2</v>
      </c>
      <c r="I19" s="6">
        <f t="shared" si="1"/>
        <v>2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7">
        <f t="shared" si="7"/>
        <v>0</v>
      </c>
      <c r="P19" s="7">
        <f t="shared" si="8"/>
        <v>0</v>
      </c>
      <c r="Q19" s="7">
        <v>0</v>
      </c>
      <c r="R19" s="11">
        <v>2</v>
      </c>
      <c r="S19" s="10" t="s">
        <v>59</v>
      </c>
      <c r="T19" s="11"/>
      <c r="U19" s="10"/>
      <c r="V19" s="11"/>
      <c r="W19" s="10"/>
      <c r="X19" s="7">
        <v>0</v>
      </c>
      <c r="Y19" s="11"/>
      <c r="Z19" s="10"/>
      <c r="AA19" s="11"/>
      <c r="AB19" s="10"/>
      <c r="AC19" s="11"/>
      <c r="AD19" s="10"/>
      <c r="AE19" s="7"/>
      <c r="AF19" s="7">
        <f t="shared" si="9"/>
        <v>0</v>
      </c>
      <c r="AG19" s="11"/>
      <c r="AH19" s="10"/>
      <c r="AI19" s="11"/>
      <c r="AJ19" s="10"/>
      <c r="AK19" s="11"/>
      <c r="AL19" s="10"/>
      <c r="AM19" s="7"/>
      <c r="AN19" s="11"/>
      <c r="AO19" s="10"/>
      <c r="AP19" s="11"/>
      <c r="AQ19" s="10"/>
      <c r="AR19" s="11"/>
      <c r="AS19" s="10"/>
      <c r="AT19" s="7"/>
      <c r="AU19" s="7">
        <f t="shared" si="10"/>
        <v>0</v>
      </c>
      <c r="AV19" s="11"/>
      <c r="AW19" s="10"/>
      <c r="AX19" s="11"/>
      <c r="AY19" s="10"/>
      <c r="AZ19" s="11"/>
      <c r="BA19" s="10"/>
      <c r="BB19" s="7"/>
      <c r="BC19" s="11"/>
      <c r="BD19" s="10"/>
      <c r="BE19" s="11"/>
      <c r="BF19" s="10"/>
      <c r="BG19" s="11"/>
      <c r="BH19" s="10"/>
      <c r="BI19" s="7"/>
      <c r="BJ19" s="7">
        <f t="shared" si="11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7"/>
      <c r="BY19" s="7">
        <f t="shared" si="12"/>
        <v>0</v>
      </c>
      <c r="BZ19" s="11"/>
      <c r="CA19" s="10"/>
      <c r="CB19" s="11"/>
      <c r="CC19" s="10"/>
      <c r="CD19" s="11"/>
      <c r="CE19" s="10"/>
      <c r="CF19" s="7"/>
      <c r="CG19" s="11"/>
      <c r="CH19" s="10"/>
      <c r="CI19" s="11"/>
      <c r="CJ19" s="10"/>
      <c r="CK19" s="11"/>
      <c r="CL19" s="10"/>
      <c r="CM19" s="7"/>
      <c r="CN19" s="7">
        <f t="shared" si="13"/>
        <v>0</v>
      </c>
      <c r="CO19" s="11"/>
      <c r="CP19" s="10"/>
      <c r="CQ19" s="11"/>
      <c r="CR19" s="10"/>
      <c r="CS19" s="11"/>
      <c r="CT19" s="10"/>
      <c r="CU19" s="7"/>
      <c r="CV19" s="11"/>
      <c r="CW19" s="10"/>
      <c r="CX19" s="11"/>
      <c r="CY19" s="10"/>
      <c r="CZ19" s="11"/>
      <c r="DA19" s="10"/>
      <c r="DB19" s="7"/>
      <c r="DC19" s="7">
        <f t="shared" si="14"/>
        <v>0</v>
      </c>
      <c r="DD19" s="11"/>
      <c r="DE19" s="10"/>
      <c r="DF19" s="11"/>
      <c r="DG19" s="10"/>
      <c r="DH19" s="11"/>
      <c r="DI19" s="10"/>
      <c r="DJ19" s="7"/>
      <c r="DK19" s="11"/>
      <c r="DL19" s="10"/>
      <c r="DM19" s="11"/>
      <c r="DN19" s="10"/>
      <c r="DO19" s="11"/>
      <c r="DP19" s="10"/>
      <c r="DQ19" s="7"/>
      <c r="DR19" s="7">
        <f t="shared" si="15"/>
        <v>0</v>
      </c>
      <c r="DS19" s="11"/>
      <c r="DT19" s="10"/>
      <c r="DU19" s="11"/>
      <c r="DV19" s="10"/>
      <c r="DW19" s="11"/>
      <c r="DX19" s="10"/>
      <c r="DY19" s="7"/>
      <c r="DZ19" s="11"/>
      <c r="EA19" s="10"/>
      <c r="EB19" s="11"/>
      <c r="EC19" s="10"/>
      <c r="ED19" s="11"/>
      <c r="EE19" s="10"/>
      <c r="EF19" s="7"/>
      <c r="EG19" s="7">
        <f t="shared" si="16"/>
        <v>0</v>
      </c>
    </row>
    <row r="20" spans="1:137" x14ac:dyDescent="0.25">
      <c r="A20" s="6">
        <v>6</v>
      </c>
      <c r="B20" s="6">
        <v>1</v>
      </c>
      <c r="C20" s="6"/>
      <c r="D20" s="6"/>
      <c r="E20" s="3" t="s">
        <v>64</v>
      </c>
      <c r="F20" s="6">
        <f>$B$20*COUNTIF(R20:EE20,"e")</f>
        <v>0</v>
      </c>
      <c r="G20" s="6">
        <f>$B$20*COUNTIF(R20:EE20,"z")</f>
        <v>1</v>
      </c>
      <c r="H20" s="6">
        <f t="shared" si="0"/>
        <v>12</v>
      </c>
      <c r="I20" s="6">
        <f t="shared" si="1"/>
        <v>12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7">
        <f t="shared" si="7"/>
        <v>1</v>
      </c>
      <c r="P20" s="7">
        <f t="shared" si="8"/>
        <v>0</v>
      </c>
      <c r="Q20" s="7">
        <f>$B$20*0.47</f>
        <v>0.47</v>
      </c>
      <c r="R20" s="11"/>
      <c r="S20" s="10"/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7"/>
      <c r="AF20" s="7">
        <f t="shared" si="9"/>
        <v>0</v>
      </c>
      <c r="AG20" s="11"/>
      <c r="AH20" s="10"/>
      <c r="AI20" s="11"/>
      <c r="AJ20" s="10"/>
      <c r="AK20" s="11"/>
      <c r="AL20" s="10"/>
      <c r="AM20" s="7"/>
      <c r="AN20" s="11"/>
      <c r="AO20" s="10"/>
      <c r="AP20" s="11"/>
      <c r="AQ20" s="10"/>
      <c r="AR20" s="11"/>
      <c r="AS20" s="10"/>
      <c r="AT20" s="7"/>
      <c r="AU20" s="7">
        <f t="shared" si="10"/>
        <v>0</v>
      </c>
      <c r="AV20" s="11">
        <f>$B$20*12</f>
        <v>12</v>
      </c>
      <c r="AW20" s="10" t="s">
        <v>59</v>
      </c>
      <c r="AX20" s="11"/>
      <c r="AY20" s="10"/>
      <c r="AZ20" s="11"/>
      <c r="BA20" s="10"/>
      <c r="BB20" s="7">
        <f>$B$20*1</f>
        <v>1</v>
      </c>
      <c r="BC20" s="11"/>
      <c r="BD20" s="10"/>
      <c r="BE20" s="11"/>
      <c r="BF20" s="10"/>
      <c r="BG20" s="11"/>
      <c r="BH20" s="10"/>
      <c r="BI20" s="7"/>
      <c r="BJ20" s="7">
        <f t="shared" si="11"/>
        <v>1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7"/>
      <c r="BY20" s="7">
        <f t="shared" si="12"/>
        <v>0</v>
      </c>
      <c r="BZ20" s="11"/>
      <c r="CA20" s="10"/>
      <c r="CB20" s="11"/>
      <c r="CC20" s="10"/>
      <c r="CD20" s="11"/>
      <c r="CE20" s="10"/>
      <c r="CF20" s="7"/>
      <c r="CG20" s="11"/>
      <c r="CH20" s="10"/>
      <c r="CI20" s="11"/>
      <c r="CJ20" s="10"/>
      <c r="CK20" s="11"/>
      <c r="CL20" s="10"/>
      <c r="CM20" s="7"/>
      <c r="CN20" s="7">
        <f t="shared" si="13"/>
        <v>0</v>
      </c>
      <c r="CO20" s="11"/>
      <c r="CP20" s="10"/>
      <c r="CQ20" s="11"/>
      <c r="CR20" s="10"/>
      <c r="CS20" s="11"/>
      <c r="CT20" s="10"/>
      <c r="CU20" s="7"/>
      <c r="CV20" s="11"/>
      <c r="CW20" s="10"/>
      <c r="CX20" s="11"/>
      <c r="CY20" s="10"/>
      <c r="CZ20" s="11"/>
      <c r="DA20" s="10"/>
      <c r="DB20" s="7"/>
      <c r="DC20" s="7">
        <f t="shared" si="14"/>
        <v>0</v>
      </c>
      <c r="DD20" s="11"/>
      <c r="DE20" s="10"/>
      <c r="DF20" s="11"/>
      <c r="DG20" s="10"/>
      <c r="DH20" s="11"/>
      <c r="DI20" s="10"/>
      <c r="DJ20" s="7"/>
      <c r="DK20" s="11"/>
      <c r="DL20" s="10"/>
      <c r="DM20" s="11"/>
      <c r="DN20" s="10"/>
      <c r="DO20" s="11"/>
      <c r="DP20" s="10"/>
      <c r="DQ20" s="7"/>
      <c r="DR20" s="7">
        <f t="shared" si="15"/>
        <v>0</v>
      </c>
      <c r="DS20" s="11"/>
      <c r="DT20" s="10"/>
      <c r="DU20" s="11"/>
      <c r="DV20" s="10"/>
      <c r="DW20" s="11"/>
      <c r="DX20" s="10"/>
      <c r="DY20" s="7"/>
      <c r="DZ20" s="11"/>
      <c r="EA20" s="10"/>
      <c r="EB20" s="11"/>
      <c r="EC20" s="10"/>
      <c r="ED20" s="11"/>
      <c r="EE20" s="10"/>
      <c r="EF20" s="7"/>
      <c r="EG20" s="7">
        <f t="shared" si="16"/>
        <v>0</v>
      </c>
    </row>
    <row r="21" spans="1:137" x14ac:dyDescent="0.25">
      <c r="A21" s="6"/>
      <c r="B21" s="6"/>
      <c r="C21" s="6"/>
      <c r="D21" s="6" t="s">
        <v>65</v>
      </c>
      <c r="E21" s="3" t="s">
        <v>66</v>
      </c>
      <c r="F21" s="6">
        <f>COUNTIF(R21:EE21,"e")</f>
        <v>0</v>
      </c>
      <c r="G21" s="6">
        <f>COUNTIF(R21:EE21,"z")</f>
        <v>1</v>
      </c>
      <c r="H21" s="6">
        <f t="shared" si="0"/>
        <v>10</v>
      </c>
      <c r="I21" s="6">
        <f t="shared" si="1"/>
        <v>10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7">
        <f t="shared" si="7"/>
        <v>1</v>
      </c>
      <c r="P21" s="7">
        <f t="shared" si="8"/>
        <v>0</v>
      </c>
      <c r="Q21" s="7">
        <v>0.4</v>
      </c>
      <c r="R21" s="11">
        <v>10</v>
      </c>
      <c r="S21" s="10" t="s">
        <v>59</v>
      </c>
      <c r="T21" s="11"/>
      <c r="U21" s="10"/>
      <c r="V21" s="11"/>
      <c r="W21" s="10"/>
      <c r="X21" s="7">
        <v>1</v>
      </c>
      <c r="Y21" s="11"/>
      <c r="Z21" s="10"/>
      <c r="AA21" s="11"/>
      <c r="AB21" s="10"/>
      <c r="AC21" s="11"/>
      <c r="AD21" s="10"/>
      <c r="AE21" s="7"/>
      <c r="AF21" s="7">
        <f t="shared" si="9"/>
        <v>1</v>
      </c>
      <c r="AG21" s="11"/>
      <c r="AH21" s="10"/>
      <c r="AI21" s="11"/>
      <c r="AJ21" s="10"/>
      <c r="AK21" s="11"/>
      <c r="AL21" s="10"/>
      <c r="AM21" s="7"/>
      <c r="AN21" s="11"/>
      <c r="AO21" s="10"/>
      <c r="AP21" s="11"/>
      <c r="AQ21" s="10"/>
      <c r="AR21" s="11"/>
      <c r="AS21" s="10"/>
      <c r="AT21" s="7"/>
      <c r="AU21" s="7">
        <f t="shared" si="10"/>
        <v>0</v>
      </c>
      <c r="AV21" s="11"/>
      <c r="AW21" s="10"/>
      <c r="AX21" s="11"/>
      <c r="AY21" s="10"/>
      <c r="AZ21" s="11"/>
      <c r="BA21" s="10"/>
      <c r="BB21" s="7"/>
      <c r="BC21" s="11"/>
      <c r="BD21" s="10"/>
      <c r="BE21" s="11"/>
      <c r="BF21" s="10"/>
      <c r="BG21" s="11"/>
      <c r="BH21" s="10"/>
      <c r="BI21" s="7"/>
      <c r="BJ21" s="7">
        <f t="shared" si="11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7"/>
      <c r="BY21" s="7">
        <f t="shared" si="12"/>
        <v>0</v>
      </c>
      <c r="BZ21" s="11"/>
      <c r="CA21" s="10"/>
      <c r="CB21" s="11"/>
      <c r="CC21" s="10"/>
      <c r="CD21" s="11"/>
      <c r="CE21" s="10"/>
      <c r="CF21" s="7"/>
      <c r="CG21" s="11"/>
      <c r="CH21" s="10"/>
      <c r="CI21" s="11"/>
      <c r="CJ21" s="10"/>
      <c r="CK21" s="11"/>
      <c r="CL21" s="10"/>
      <c r="CM21" s="7"/>
      <c r="CN21" s="7">
        <f t="shared" si="13"/>
        <v>0</v>
      </c>
      <c r="CO21" s="11"/>
      <c r="CP21" s="10"/>
      <c r="CQ21" s="11"/>
      <c r="CR21" s="10"/>
      <c r="CS21" s="11"/>
      <c r="CT21" s="10"/>
      <c r="CU21" s="7"/>
      <c r="CV21" s="11"/>
      <c r="CW21" s="10"/>
      <c r="CX21" s="11"/>
      <c r="CY21" s="10"/>
      <c r="CZ21" s="11"/>
      <c r="DA21" s="10"/>
      <c r="DB21" s="7"/>
      <c r="DC21" s="7">
        <f t="shared" si="14"/>
        <v>0</v>
      </c>
      <c r="DD21" s="11"/>
      <c r="DE21" s="10"/>
      <c r="DF21" s="11"/>
      <c r="DG21" s="10"/>
      <c r="DH21" s="11"/>
      <c r="DI21" s="10"/>
      <c r="DJ21" s="7"/>
      <c r="DK21" s="11"/>
      <c r="DL21" s="10"/>
      <c r="DM21" s="11"/>
      <c r="DN21" s="10"/>
      <c r="DO21" s="11"/>
      <c r="DP21" s="10"/>
      <c r="DQ21" s="7"/>
      <c r="DR21" s="7">
        <f t="shared" si="15"/>
        <v>0</v>
      </c>
      <c r="DS21" s="11"/>
      <c r="DT21" s="10"/>
      <c r="DU21" s="11"/>
      <c r="DV21" s="10"/>
      <c r="DW21" s="11"/>
      <c r="DX21" s="10"/>
      <c r="DY21" s="7"/>
      <c r="DZ21" s="11"/>
      <c r="EA21" s="10"/>
      <c r="EB21" s="11"/>
      <c r="EC21" s="10"/>
      <c r="ED21" s="11"/>
      <c r="EE21" s="10"/>
      <c r="EF21" s="7"/>
      <c r="EG21" s="7">
        <f t="shared" si="16"/>
        <v>0</v>
      </c>
    </row>
    <row r="22" spans="1:137" x14ac:dyDescent="0.25">
      <c r="A22" s="6"/>
      <c r="B22" s="6"/>
      <c r="C22" s="6"/>
      <c r="D22" s="6" t="s">
        <v>67</v>
      </c>
      <c r="E22" s="3" t="s">
        <v>68</v>
      </c>
      <c r="F22" s="6">
        <f>COUNTIF(R22:EE22,"e")</f>
        <v>0</v>
      </c>
      <c r="G22" s="6">
        <f>COUNTIF(R22:EE22,"z")</f>
        <v>1</v>
      </c>
      <c r="H22" s="6">
        <f t="shared" si="0"/>
        <v>10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7">
        <f t="shared" si="7"/>
        <v>1</v>
      </c>
      <c r="P22" s="7">
        <f t="shared" si="8"/>
        <v>0</v>
      </c>
      <c r="Q22" s="7">
        <v>0.67</v>
      </c>
      <c r="R22" s="11">
        <v>10</v>
      </c>
      <c r="S22" s="10" t="s">
        <v>59</v>
      </c>
      <c r="T22" s="11"/>
      <c r="U22" s="10"/>
      <c r="V22" s="11"/>
      <c r="W22" s="10"/>
      <c r="X22" s="7">
        <v>1</v>
      </c>
      <c r="Y22" s="11"/>
      <c r="Z22" s="10"/>
      <c r="AA22" s="11"/>
      <c r="AB22" s="10"/>
      <c r="AC22" s="11"/>
      <c r="AD22" s="10"/>
      <c r="AE22" s="7"/>
      <c r="AF22" s="7">
        <f t="shared" si="9"/>
        <v>1</v>
      </c>
      <c r="AG22" s="11"/>
      <c r="AH22" s="10"/>
      <c r="AI22" s="11"/>
      <c r="AJ22" s="10"/>
      <c r="AK22" s="11"/>
      <c r="AL22" s="10"/>
      <c r="AM22" s="7"/>
      <c r="AN22" s="11"/>
      <c r="AO22" s="10"/>
      <c r="AP22" s="11"/>
      <c r="AQ22" s="10"/>
      <c r="AR22" s="11"/>
      <c r="AS22" s="10"/>
      <c r="AT22" s="7"/>
      <c r="AU22" s="7">
        <f t="shared" si="10"/>
        <v>0</v>
      </c>
      <c r="AV22" s="11"/>
      <c r="AW22" s="10"/>
      <c r="AX22" s="11"/>
      <c r="AY22" s="10"/>
      <c r="AZ22" s="11"/>
      <c r="BA22" s="10"/>
      <c r="BB22" s="7"/>
      <c r="BC22" s="11"/>
      <c r="BD22" s="10"/>
      <c r="BE22" s="11"/>
      <c r="BF22" s="10"/>
      <c r="BG22" s="11"/>
      <c r="BH22" s="10"/>
      <c r="BI22" s="7"/>
      <c r="BJ22" s="7">
        <f t="shared" si="11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7"/>
      <c r="BY22" s="7">
        <f t="shared" si="12"/>
        <v>0</v>
      </c>
      <c r="BZ22" s="11"/>
      <c r="CA22" s="10"/>
      <c r="CB22" s="11"/>
      <c r="CC22" s="10"/>
      <c r="CD22" s="11"/>
      <c r="CE22" s="10"/>
      <c r="CF22" s="7"/>
      <c r="CG22" s="11"/>
      <c r="CH22" s="10"/>
      <c r="CI22" s="11"/>
      <c r="CJ22" s="10"/>
      <c r="CK22" s="11"/>
      <c r="CL22" s="10"/>
      <c r="CM22" s="7"/>
      <c r="CN22" s="7">
        <f t="shared" si="13"/>
        <v>0</v>
      </c>
      <c r="CO22" s="11"/>
      <c r="CP22" s="10"/>
      <c r="CQ22" s="11"/>
      <c r="CR22" s="10"/>
      <c r="CS22" s="11"/>
      <c r="CT22" s="10"/>
      <c r="CU22" s="7"/>
      <c r="CV22" s="11"/>
      <c r="CW22" s="10"/>
      <c r="CX22" s="11"/>
      <c r="CY22" s="10"/>
      <c r="CZ22" s="11"/>
      <c r="DA22" s="10"/>
      <c r="DB22" s="7"/>
      <c r="DC22" s="7">
        <f t="shared" si="14"/>
        <v>0</v>
      </c>
      <c r="DD22" s="11"/>
      <c r="DE22" s="10"/>
      <c r="DF22" s="11"/>
      <c r="DG22" s="10"/>
      <c r="DH22" s="11"/>
      <c r="DI22" s="10"/>
      <c r="DJ22" s="7"/>
      <c r="DK22" s="11"/>
      <c r="DL22" s="10"/>
      <c r="DM22" s="11"/>
      <c r="DN22" s="10"/>
      <c r="DO22" s="11"/>
      <c r="DP22" s="10"/>
      <c r="DQ22" s="7"/>
      <c r="DR22" s="7">
        <f t="shared" si="15"/>
        <v>0</v>
      </c>
      <c r="DS22" s="11"/>
      <c r="DT22" s="10"/>
      <c r="DU22" s="11"/>
      <c r="DV22" s="10"/>
      <c r="DW22" s="11"/>
      <c r="DX22" s="10"/>
      <c r="DY22" s="7"/>
      <c r="DZ22" s="11"/>
      <c r="EA22" s="10"/>
      <c r="EB22" s="11"/>
      <c r="EC22" s="10"/>
      <c r="ED22" s="11"/>
      <c r="EE22" s="10"/>
      <c r="EF22" s="7"/>
      <c r="EG22" s="7">
        <f t="shared" si="16"/>
        <v>0</v>
      </c>
    </row>
    <row r="23" spans="1:137" x14ac:dyDescent="0.25">
      <c r="A23" s="6"/>
      <c r="B23" s="6"/>
      <c r="C23" s="6"/>
      <c r="D23" s="6" t="s">
        <v>69</v>
      </c>
      <c r="E23" s="3" t="s">
        <v>70</v>
      </c>
      <c r="F23" s="6">
        <f>COUNTIF(R23:EE23,"e")</f>
        <v>0</v>
      </c>
      <c r="G23" s="6">
        <f>COUNTIF(R23:EE23,"z")</f>
        <v>1</v>
      </c>
      <c r="H23" s="6">
        <f t="shared" si="0"/>
        <v>10</v>
      </c>
      <c r="I23" s="6">
        <f t="shared" si="1"/>
        <v>10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7">
        <f t="shared" si="7"/>
        <v>1</v>
      </c>
      <c r="P23" s="7">
        <f t="shared" si="8"/>
        <v>0</v>
      </c>
      <c r="Q23" s="7">
        <v>0.5</v>
      </c>
      <c r="R23" s="11">
        <v>10</v>
      </c>
      <c r="S23" s="10" t="s">
        <v>59</v>
      </c>
      <c r="T23" s="11"/>
      <c r="U23" s="10"/>
      <c r="V23" s="11"/>
      <c r="W23" s="10"/>
      <c r="X23" s="7">
        <v>1</v>
      </c>
      <c r="Y23" s="11"/>
      <c r="Z23" s="10"/>
      <c r="AA23" s="11"/>
      <c r="AB23" s="10"/>
      <c r="AC23" s="11"/>
      <c r="AD23" s="10"/>
      <c r="AE23" s="7"/>
      <c r="AF23" s="7">
        <f t="shared" si="9"/>
        <v>1</v>
      </c>
      <c r="AG23" s="11"/>
      <c r="AH23" s="10"/>
      <c r="AI23" s="11"/>
      <c r="AJ23" s="10"/>
      <c r="AK23" s="11"/>
      <c r="AL23" s="10"/>
      <c r="AM23" s="7"/>
      <c r="AN23" s="11"/>
      <c r="AO23" s="10"/>
      <c r="AP23" s="11"/>
      <c r="AQ23" s="10"/>
      <c r="AR23" s="11"/>
      <c r="AS23" s="10"/>
      <c r="AT23" s="7"/>
      <c r="AU23" s="7">
        <f t="shared" si="10"/>
        <v>0</v>
      </c>
      <c r="AV23" s="11"/>
      <c r="AW23" s="10"/>
      <c r="AX23" s="11"/>
      <c r="AY23" s="10"/>
      <c r="AZ23" s="11"/>
      <c r="BA23" s="10"/>
      <c r="BB23" s="7"/>
      <c r="BC23" s="11"/>
      <c r="BD23" s="10"/>
      <c r="BE23" s="11"/>
      <c r="BF23" s="10"/>
      <c r="BG23" s="11"/>
      <c r="BH23" s="10"/>
      <c r="BI23" s="7"/>
      <c r="BJ23" s="7">
        <f t="shared" si="11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7"/>
      <c r="BY23" s="7">
        <f t="shared" si="12"/>
        <v>0</v>
      </c>
      <c r="BZ23" s="11"/>
      <c r="CA23" s="10"/>
      <c r="CB23" s="11"/>
      <c r="CC23" s="10"/>
      <c r="CD23" s="11"/>
      <c r="CE23" s="10"/>
      <c r="CF23" s="7"/>
      <c r="CG23" s="11"/>
      <c r="CH23" s="10"/>
      <c r="CI23" s="11"/>
      <c r="CJ23" s="10"/>
      <c r="CK23" s="11"/>
      <c r="CL23" s="10"/>
      <c r="CM23" s="7"/>
      <c r="CN23" s="7">
        <f t="shared" si="13"/>
        <v>0</v>
      </c>
      <c r="CO23" s="11"/>
      <c r="CP23" s="10"/>
      <c r="CQ23" s="11"/>
      <c r="CR23" s="10"/>
      <c r="CS23" s="11"/>
      <c r="CT23" s="10"/>
      <c r="CU23" s="7"/>
      <c r="CV23" s="11"/>
      <c r="CW23" s="10"/>
      <c r="CX23" s="11"/>
      <c r="CY23" s="10"/>
      <c r="CZ23" s="11"/>
      <c r="DA23" s="10"/>
      <c r="DB23" s="7"/>
      <c r="DC23" s="7">
        <f t="shared" si="14"/>
        <v>0</v>
      </c>
      <c r="DD23" s="11"/>
      <c r="DE23" s="10"/>
      <c r="DF23" s="11"/>
      <c r="DG23" s="10"/>
      <c r="DH23" s="11"/>
      <c r="DI23" s="10"/>
      <c r="DJ23" s="7"/>
      <c r="DK23" s="11"/>
      <c r="DL23" s="10"/>
      <c r="DM23" s="11"/>
      <c r="DN23" s="10"/>
      <c r="DO23" s="11"/>
      <c r="DP23" s="10"/>
      <c r="DQ23" s="7"/>
      <c r="DR23" s="7">
        <f t="shared" si="15"/>
        <v>0</v>
      </c>
      <c r="DS23" s="11"/>
      <c r="DT23" s="10"/>
      <c r="DU23" s="11"/>
      <c r="DV23" s="10"/>
      <c r="DW23" s="11"/>
      <c r="DX23" s="10"/>
      <c r="DY23" s="7"/>
      <c r="DZ23" s="11"/>
      <c r="EA23" s="10"/>
      <c r="EB23" s="11"/>
      <c r="EC23" s="10"/>
      <c r="ED23" s="11"/>
      <c r="EE23" s="10"/>
      <c r="EF23" s="7"/>
      <c r="EG23" s="7">
        <f t="shared" si="16"/>
        <v>0</v>
      </c>
    </row>
    <row r="24" spans="1:137" x14ac:dyDescent="0.25">
      <c r="A24" s="6">
        <v>18</v>
      </c>
      <c r="B24" s="6">
        <v>1</v>
      </c>
      <c r="C24" s="6"/>
      <c r="D24" s="6"/>
      <c r="E24" s="3" t="s">
        <v>71</v>
      </c>
      <c r="F24" s="6">
        <f>$B$24*COUNTIF(R24:EE24,"e")</f>
        <v>0</v>
      </c>
      <c r="G24" s="6">
        <f>$B$24*COUNTIF(R24:EE24,"z")</f>
        <v>3</v>
      </c>
      <c r="H24" s="6">
        <f t="shared" si="0"/>
        <v>100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100</v>
      </c>
      <c r="M24" s="6">
        <f t="shared" si="5"/>
        <v>0</v>
      </c>
      <c r="N24" s="6">
        <f t="shared" si="6"/>
        <v>0</v>
      </c>
      <c r="O24" s="7">
        <f t="shared" si="7"/>
        <v>7</v>
      </c>
      <c r="P24" s="7">
        <f t="shared" si="8"/>
        <v>7</v>
      </c>
      <c r="Q24" s="7">
        <f>$B$24*4</f>
        <v>4</v>
      </c>
      <c r="R24" s="11"/>
      <c r="S24" s="10"/>
      <c r="T24" s="11"/>
      <c r="U24" s="10"/>
      <c r="V24" s="11"/>
      <c r="W24" s="10"/>
      <c r="X24" s="7"/>
      <c r="Y24" s="11"/>
      <c r="Z24" s="10"/>
      <c r="AA24" s="11"/>
      <c r="AB24" s="10"/>
      <c r="AC24" s="11"/>
      <c r="AD24" s="10"/>
      <c r="AE24" s="7"/>
      <c r="AF24" s="7">
        <f t="shared" si="9"/>
        <v>0</v>
      </c>
      <c r="AG24" s="11"/>
      <c r="AH24" s="10"/>
      <c r="AI24" s="11"/>
      <c r="AJ24" s="10"/>
      <c r="AK24" s="11"/>
      <c r="AL24" s="10"/>
      <c r="AM24" s="7"/>
      <c r="AN24" s="11"/>
      <c r="AO24" s="10"/>
      <c r="AP24" s="11"/>
      <c r="AQ24" s="10"/>
      <c r="AR24" s="11"/>
      <c r="AS24" s="10"/>
      <c r="AT24" s="7"/>
      <c r="AU24" s="7">
        <f t="shared" si="10"/>
        <v>0</v>
      </c>
      <c r="AV24" s="11"/>
      <c r="AW24" s="10"/>
      <c r="AX24" s="11"/>
      <c r="AY24" s="10"/>
      <c r="AZ24" s="11"/>
      <c r="BA24" s="10"/>
      <c r="BB24" s="7"/>
      <c r="BC24" s="11">
        <f>$B$24*30</f>
        <v>30</v>
      </c>
      <c r="BD24" s="10" t="s">
        <v>59</v>
      </c>
      <c r="BE24" s="11"/>
      <c r="BF24" s="10"/>
      <c r="BG24" s="11"/>
      <c r="BH24" s="10"/>
      <c r="BI24" s="7">
        <f>$B$24*2</f>
        <v>2</v>
      </c>
      <c r="BJ24" s="7">
        <f t="shared" si="11"/>
        <v>2</v>
      </c>
      <c r="BK24" s="11"/>
      <c r="BL24" s="10"/>
      <c r="BM24" s="11"/>
      <c r="BN24" s="10"/>
      <c r="BO24" s="11"/>
      <c r="BP24" s="10"/>
      <c r="BQ24" s="7"/>
      <c r="BR24" s="11">
        <f>$B$24*30</f>
        <v>30</v>
      </c>
      <c r="BS24" s="10" t="s">
        <v>59</v>
      </c>
      <c r="BT24" s="11"/>
      <c r="BU24" s="10"/>
      <c r="BV24" s="11"/>
      <c r="BW24" s="10"/>
      <c r="BX24" s="7">
        <f>$B$24*2</f>
        <v>2</v>
      </c>
      <c r="BY24" s="7">
        <f t="shared" si="12"/>
        <v>2</v>
      </c>
      <c r="BZ24" s="11"/>
      <c r="CA24" s="10"/>
      <c r="CB24" s="11"/>
      <c r="CC24" s="10"/>
      <c r="CD24" s="11"/>
      <c r="CE24" s="10"/>
      <c r="CF24" s="7"/>
      <c r="CG24" s="11">
        <f>$B$24*40</f>
        <v>40</v>
      </c>
      <c r="CH24" s="10" t="s">
        <v>59</v>
      </c>
      <c r="CI24" s="11"/>
      <c r="CJ24" s="10"/>
      <c r="CK24" s="11"/>
      <c r="CL24" s="10"/>
      <c r="CM24" s="7">
        <f>$B$24*3</f>
        <v>3</v>
      </c>
      <c r="CN24" s="7">
        <f t="shared" si="13"/>
        <v>3</v>
      </c>
      <c r="CO24" s="11"/>
      <c r="CP24" s="10"/>
      <c r="CQ24" s="11"/>
      <c r="CR24" s="10"/>
      <c r="CS24" s="11"/>
      <c r="CT24" s="10"/>
      <c r="CU24" s="7"/>
      <c r="CV24" s="11"/>
      <c r="CW24" s="10"/>
      <c r="CX24" s="11"/>
      <c r="CY24" s="10"/>
      <c r="CZ24" s="11"/>
      <c r="DA24" s="10"/>
      <c r="DB24" s="7"/>
      <c r="DC24" s="7">
        <f t="shared" si="14"/>
        <v>0</v>
      </c>
      <c r="DD24" s="11"/>
      <c r="DE24" s="10"/>
      <c r="DF24" s="11"/>
      <c r="DG24" s="10"/>
      <c r="DH24" s="11"/>
      <c r="DI24" s="10"/>
      <c r="DJ24" s="7"/>
      <c r="DK24" s="11"/>
      <c r="DL24" s="10"/>
      <c r="DM24" s="11"/>
      <c r="DN24" s="10"/>
      <c r="DO24" s="11"/>
      <c r="DP24" s="10"/>
      <c r="DQ24" s="7"/>
      <c r="DR24" s="7">
        <f t="shared" si="15"/>
        <v>0</v>
      </c>
      <c r="DS24" s="11"/>
      <c r="DT24" s="10"/>
      <c r="DU24" s="11"/>
      <c r="DV24" s="10"/>
      <c r="DW24" s="11"/>
      <c r="DX24" s="10"/>
      <c r="DY24" s="7"/>
      <c r="DZ24" s="11"/>
      <c r="EA24" s="10"/>
      <c r="EB24" s="11"/>
      <c r="EC24" s="10"/>
      <c r="ED24" s="11"/>
      <c r="EE24" s="10"/>
      <c r="EF24" s="7"/>
      <c r="EG24" s="7">
        <f t="shared" si="16"/>
        <v>0</v>
      </c>
    </row>
    <row r="25" spans="1:137" x14ac:dyDescent="0.25">
      <c r="A25" s="6">
        <v>15</v>
      </c>
      <c r="B25" s="6">
        <v>1</v>
      </c>
      <c r="C25" s="6"/>
      <c r="D25" s="6"/>
      <c r="E25" s="3" t="s">
        <v>72</v>
      </c>
      <c r="F25" s="6">
        <f>$B$25*COUNTIF(R25:EE25,"e")</f>
        <v>0</v>
      </c>
      <c r="G25" s="6">
        <f>$B$25*COUNTIF(R25:EE25,"z")</f>
        <v>2</v>
      </c>
      <c r="H25" s="6">
        <f t="shared" si="0"/>
        <v>15</v>
      </c>
      <c r="I25" s="6">
        <f t="shared" si="1"/>
        <v>8</v>
      </c>
      <c r="J25" s="6">
        <f t="shared" si="2"/>
        <v>7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7">
        <f t="shared" si="7"/>
        <v>2</v>
      </c>
      <c r="P25" s="7">
        <f t="shared" si="8"/>
        <v>0</v>
      </c>
      <c r="Q25" s="7">
        <f>$B$25*0.83</f>
        <v>0.83</v>
      </c>
      <c r="R25" s="11"/>
      <c r="S25" s="10"/>
      <c r="T25" s="11"/>
      <c r="U25" s="10"/>
      <c r="V25" s="11"/>
      <c r="W25" s="10"/>
      <c r="X25" s="7"/>
      <c r="Y25" s="11"/>
      <c r="Z25" s="10"/>
      <c r="AA25" s="11"/>
      <c r="AB25" s="10"/>
      <c r="AC25" s="11"/>
      <c r="AD25" s="10"/>
      <c r="AE25" s="7"/>
      <c r="AF25" s="7">
        <f t="shared" si="9"/>
        <v>0</v>
      </c>
      <c r="AG25" s="11"/>
      <c r="AH25" s="10"/>
      <c r="AI25" s="11"/>
      <c r="AJ25" s="10"/>
      <c r="AK25" s="11"/>
      <c r="AL25" s="10"/>
      <c r="AM25" s="7"/>
      <c r="AN25" s="11"/>
      <c r="AO25" s="10"/>
      <c r="AP25" s="11"/>
      <c r="AQ25" s="10"/>
      <c r="AR25" s="11"/>
      <c r="AS25" s="10"/>
      <c r="AT25" s="7"/>
      <c r="AU25" s="7">
        <f t="shared" si="10"/>
        <v>0</v>
      </c>
      <c r="AV25" s="11"/>
      <c r="AW25" s="10"/>
      <c r="AX25" s="11"/>
      <c r="AY25" s="10"/>
      <c r="AZ25" s="11"/>
      <c r="BA25" s="10"/>
      <c r="BB25" s="7"/>
      <c r="BC25" s="11"/>
      <c r="BD25" s="10"/>
      <c r="BE25" s="11"/>
      <c r="BF25" s="10"/>
      <c r="BG25" s="11"/>
      <c r="BH25" s="10"/>
      <c r="BI25" s="7"/>
      <c r="BJ25" s="7">
        <f t="shared" si="11"/>
        <v>0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7"/>
      <c r="BY25" s="7">
        <f t="shared" si="12"/>
        <v>0</v>
      </c>
      <c r="BZ25" s="11"/>
      <c r="CA25" s="10"/>
      <c r="CB25" s="11"/>
      <c r="CC25" s="10"/>
      <c r="CD25" s="11"/>
      <c r="CE25" s="10"/>
      <c r="CF25" s="7"/>
      <c r="CG25" s="11"/>
      <c r="CH25" s="10"/>
      <c r="CI25" s="11"/>
      <c r="CJ25" s="10"/>
      <c r="CK25" s="11"/>
      <c r="CL25" s="10"/>
      <c r="CM25" s="7"/>
      <c r="CN25" s="7">
        <f t="shared" si="13"/>
        <v>0</v>
      </c>
      <c r="CO25" s="11">
        <f>$B$25*8</f>
        <v>8</v>
      </c>
      <c r="CP25" s="10" t="s">
        <v>59</v>
      </c>
      <c r="CQ25" s="11">
        <f>$B$25*7</f>
        <v>7</v>
      </c>
      <c r="CR25" s="10" t="s">
        <v>59</v>
      </c>
      <c r="CS25" s="11"/>
      <c r="CT25" s="10"/>
      <c r="CU25" s="7">
        <f>$B$25*2</f>
        <v>2</v>
      </c>
      <c r="CV25" s="11"/>
      <c r="CW25" s="10"/>
      <c r="CX25" s="11"/>
      <c r="CY25" s="10"/>
      <c r="CZ25" s="11"/>
      <c r="DA25" s="10"/>
      <c r="DB25" s="7"/>
      <c r="DC25" s="7">
        <f t="shared" si="14"/>
        <v>2</v>
      </c>
      <c r="DD25" s="11"/>
      <c r="DE25" s="10"/>
      <c r="DF25" s="11"/>
      <c r="DG25" s="10"/>
      <c r="DH25" s="11"/>
      <c r="DI25" s="10"/>
      <c r="DJ25" s="7"/>
      <c r="DK25" s="11"/>
      <c r="DL25" s="10"/>
      <c r="DM25" s="11"/>
      <c r="DN25" s="10"/>
      <c r="DO25" s="11"/>
      <c r="DP25" s="10"/>
      <c r="DQ25" s="7"/>
      <c r="DR25" s="7">
        <f t="shared" si="15"/>
        <v>0</v>
      </c>
      <c r="DS25" s="11"/>
      <c r="DT25" s="10"/>
      <c r="DU25" s="11"/>
      <c r="DV25" s="10"/>
      <c r="DW25" s="11"/>
      <c r="DX25" s="10"/>
      <c r="DY25" s="7"/>
      <c r="DZ25" s="11"/>
      <c r="EA25" s="10"/>
      <c r="EB25" s="11"/>
      <c r="EC25" s="10"/>
      <c r="ED25" s="11"/>
      <c r="EE25" s="10"/>
      <c r="EF25" s="7"/>
      <c r="EG25" s="7">
        <f t="shared" si="16"/>
        <v>0</v>
      </c>
    </row>
    <row r="26" spans="1:137" x14ac:dyDescent="0.25">
      <c r="A26" s="6"/>
      <c r="B26" s="6"/>
      <c r="C26" s="6"/>
      <c r="D26" s="6" t="s">
        <v>73</v>
      </c>
      <c r="E26" s="3" t="s">
        <v>74</v>
      </c>
      <c r="F26" s="6">
        <f>COUNTIF(R26:EE26,"e")</f>
        <v>0</v>
      </c>
      <c r="G26" s="6">
        <f>COUNTIF(R26:EE26,"z")</f>
        <v>2</v>
      </c>
      <c r="H26" s="6">
        <f t="shared" si="0"/>
        <v>16</v>
      </c>
      <c r="I26" s="6">
        <f t="shared" si="1"/>
        <v>0</v>
      </c>
      <c r="J26" s="6">
        <f t="shared" si="2"/>
        <v>0</v>
      </c>
      <c r="K26" s="6">
        <f t="shared" si="3"/>
        <v>16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7">
        <f t="shared" si="7"/>
        <v>3</v>
      </c>
      <c r="P26" s="7">
        <f t="shared" si="8"/>
        <v>0</v>
      </c>
      <c r="Q26" s="7">
        <v>1.03</v>
      </c>
      <c r="R26" s="11"/>
      <c r="S26" s="10"/>
      <c r="T26" s="11"/>
      <c r="U26" s="10"/>
      <c r="V26" s="11"/>
      <c r="W26" s="10"/>
      <c r="X26" s="7"/>
      <c r="Y26" s="11"/>
      <c r="Z26" s="10"/>
      <c r="AA26" s="11"/>
      <c r="AB26" s="10"/>
      <c r="AC26" s="11"/>
      <c r="AD26" s="10"/>
      <c r="AE26" s="7"/>
      <c r="AF26" s="7">
        <f t="shared" si="9"/>
        <v>0</v>
      </c>
      <c r="AG26" s="11"/>
      <c r="AH26" s="10"/>
      <c r="AI26" s="11"/>
      <c r="AJ26" s="10"/>
      <c r="AK26" s="11"/>
      <c r="AL26" s="10"/>
      <c r="AM26" s="7"/>
      <c r="AN26" s="11"/>
      <c r="AO26" s="10"/>
      <c r="AP26" s="11"/>
      <c r="AQ26" s="10"/>
      <c r="AR26" s="11"/>
      <c r="AS26" s="10"/>
      <c r="AT26" s="7"/>
      <c r="AU26" s="7">
        <f t="shared" si="10"/>
        <v>0</v>
      </c>
      <c r="AV26" s="11"/>
      <c r="AW26" s="10"/>
      <c r="AX26" s="11"/>
      <c r="AY26" s="10"/>
      <c r="AZ26" s="11"/>
      <c r="BA26" s="10"/>
      <c r="BB26" s="7"/>
      <c r="BC26" s="11"/>
      <c r="BD26" s="10"/>
      <c r="BE26" s="11"/>
      <c r="BF26" s="10"/>
      <c r="BG26" s="11"/>
      <c r="BH26" s="10"/>
      <c r="BI26" s="7"/>
      <c r="BJ26" s="7">
        <f t="shared" si="11"/>
        <v>0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7"/>
      <c r="BY26" s="7">
        <f t="shared" si="12"/>
        <v>0</v>
      </c>
      <c r="BZ26" s="11"/>
      <c r="CA26" s="10"/>
      <c r="CB26" s="11"/>
      <c r="CC26" s="10"/>
      <c r="CD26" s="11"/>
      <c r="CE26" s="10"/>
      <c r="CF26" s="7"/>
      <c r="CG26" s="11"/>
      <c r="CH26" s="10"/>
      <c r="CI26" s="11"/>
      <c r="CJ26" s="10"/>
      <c r="CK26" s="11"/>
      <c r="CL26" s="10"/>
      <c r="CM26" s="7"/>
      <c r="CN26" s="7">
        <f t="shared" si="13"/>
        <v>0</v>
      </c>
      <c r="CO26" s="11"/>
      <c r="CP26" s="10"/>
      <c r="CQ26" s="11"/>
      <c r="CR26" s="10"/>
      <c r="CS26" s="11">
        <v>8</v>
      </c>
      <c r="CT26" s="10" t="s">
        <v>59</v>
      </c>
      <c r="CU26" s="7">
        <v>1</v>
      </c>
      <c r="CV26" s="11"/>
      <c r="CW26" s="10"/>
      <c r="CX26" s="11"/>
      <c r="CY26" s="10"/>
      <c r="CZ26" s="11"/>
      <c r="DA26" s="10"/>
      <c r="DB26" s="7"/>
      <c r="DC26" s="7">
        <f t="shared" si="14"/>
        <v>1</v>
      </c>
      <c r="DD26" s="11"/>
      <c r="DE26" s="10"/>
      <c r="DF26" s="11"/>
      <c r="DG26" s="10"/>
      <c r="DH26" s="11">
        <v>8</v>
      </c>
      <c r="DI26" s="10" t="s">
        <v>59</v>
      </c>
      <c r="DJ26" s="7">
        <v>2</v>
      </c>
      <c r="DK26" s="11"/>
      <c r="DL26" s="10"/>
      <c r="DM26" s="11"/>
      <c r="DN26" s="10"/>
      <c r="DO26" s="11"/>
      <c r="DP26" s="10"/>
      <c r="DQ26" s="7"/>
      <c r="DR26" s="7">
        <f t="shared" si="15"/>
        <v>2</v>
      </c>
      <c r="DS26" s="11"/>
      <c r="DT26" s="10"/>
      <c r="DU26" s="11"/>
      <c r="DV26" s="10"/>
      <c r="DW26" s="11"/>
      <c r="DX26" s="10"/>
      <c r="DY26" s="7"/>
      <c r="DZ26" s="11"/>
      <c r="EA26" s="10"/>
      <c r="EB26" s="11"/>
      <c r="EC26" s="10"/>
      <c r="ED26" s="11"/>
      <c r="EE26" s="10"/>
      <c r="EF26" s="7"/>
      <c r="EG26" s="7">
        <f t="shared" si="16"/>
        <v>0</v>
      </c>
    </row>
    <row r="27" spans="1:137" ht="15.9" customHeight="1" x14ac:dyDescent="0.25">
      <c r="A27" s="6"/>
      <c r="B27" s="6"/>
      <c r="C27" s="6"/>
      <c r="D27" s="6"/>
      <c r="E27" s="6" t="s">
        <v>75</v>
      </c>
      <c r="F27" s="6">
        <f t="shared" ref="F27:AK27" si="17">SUM(F17:F26)</f>
        <v>0</v>
      </c>
      <c r="G27" s="6">
        <f t="shared" si="17"/>
        <v>14</v>
      </c>
      <c r="H27" s="6">
        <f t="shared" si="17"/>
        <v>200</v>
      </c>
      <c r="I27" s="6">
        <f t="shared" si="17"/>
        <v>77</v>
      </c>
      <c r="J27" s="6">
        <f t="shared" si="17"/>
        <v>7</v>
      </c>
      <c r="K27" s="6">
        <f t="shared" si="17"/>
        <v>16</v>
      </c>
      <c r="L27" s="6">
        <f t="shared" si="17"/>
        <v>100</v>
      </c>
      <c r="M27" s="6">
        <f t="shared" si="17"/>
        <v>0</v>
      </c>
      <c r="N27" s="6">
        <f t="shared" si="17"/>
        <v>0</v>
      </c>
      <c r="O27" s="7">
        <f t="shared" si="17"/>
        <v>18</v>
      </c>
      <c r="P27" s="7">
        <f t="shared" si="17"/>
        <v>7</v>
      </c>
      <c r="Q27" s="7">
        <f t="shared" si="17"/>
        <v>8.629999999999999</v>
      </c>
      <c r="R27" s="11">
        <f t="shared" si="17"/>
        <v>47</v>
      </c>
      <c r="S27" s="10">
        <f t="shared" si="17"/>
        <v>0</v>
      </c>
      <c r="T27" s="11">
        <f t="shared" si="17"/>
        <v>0</v>
      </c>
      <c r="U27" s="10">
        <f t="shared" si="17"/>
        <v>0</v>
      </c>
      <c r="V27" s="11">
        <f t="shared" si="17"/>
        <v>0</v>
      </c>
      <c r="W27" s="10">
        <f t="shared" si="17"/>
        <v>0</v>
      </c>
      <c r="X27" s="7">
        <f t="shared" si="17"/>
        <v>5</v>
      </c>
      <c r="Y27" s="11">
        <f t="shared" si="17"/>
        <v>0</v>
      </c>
      <c r="Z27" s="10">
        <f t="shared" si="17"/>
        <v>0</v>
      </c>
      <c r="AA27" s="11">
        <f t="shared" si="17"/>
        <v>0</v>
      </c>
      <c r="AB27" s="10">
        <f t="shared" si="17"/>
        <v>0</v>
      </c>
      <c r="AC27" s="11">
        <f t="shared" si="17"/>
        <v>0</v>
      </c>
      <c r="AD27" s="10">
        <f t="shared" si="17"/>
        <v>0</v>
      </c>
      <c r="AE27" s="7">
        <f t="shared" si="17"/>
        <v>0</v>
      </c>
      <c r="AF27" s="7">
        <f t="shared" si="17"/>
        <v>5</v>
      </c>
      <c r="AG27" s="11">
        <f t="shared" si="17"/>
        <v>10</v>
      </c>
      <c r="AH27" s="10">
        <f t="shared" si="17"/>
        <v>0</v>
      </c>
      <c r="AI27" s="11">
        <f t="shared" si="17"/>
        <v>0</v>
      </c>
      <c r="AJ27" s="10">
        <f t="shared" si="17"/>
        <v>0</v>
      </c>
      <c r="AK27" s="11">
        <f t="shared" si="17"/>
        <v>0</v>
      </c>
      <c r="AL27" s="10">
        <f t="shared" ref="AL27:BQ27" si="18">SUM(AL17:AL26)</f>
        <v>0</v>
      </c>
      <c r="AM27" s="7">
        <f t="shared" si="18"/>
        <v>0</v>
      </c>
      <c r="AN27" s="11">
        <f t="shared" si="18"/>
        <v>0</v>
      </c>
      <c r="AO27" s="10">
        <f t="shared" si="18"/>
        <v>0</v>
      </c>
      <c r="AP27" s="11">
        <f t="shared" si="18"/>
        <v>0</v>
      </c>
      <c r="AQ27" s="10">
        <f t="shared" si="18"/>
        <v>0</v>
      </c>
      <c r="AR27" s="11">
        <f t="shared" si="18"/>
        <v>0</v>
      </c>
      <c r="AS27" s="10">
        <f t="shared" si="18"/>
        <v>0</v>
      </c>
      <c r="AT27" s="7">
        <f t="shared" si="18"/>
        <v>0</v>
      </c>
      <c r="AU27" s="7">
        <f t="shared" si="18"/>
        <v>0</v>
      </c>
      <c r="AV27" s="11">
        <f t="shared" si="18"/>
        <v>12</v>
      </c>
      <c r="AW27" s="10">
        <f t="shared" si="18"/>
        <v>0</v>
      </c>
      <c r="AX27" s="11">
        <f t="shared" si="18"/>
        <v>0</v>
      </c>
      <c r="AY27" s="10">
        <f t="shared" si="18"/>
        <v>0</v>
      </c>
      <c r="AZ27" s="11">
        <f t="shared" si="18"/>
        <v>0</v>
      </c>
      <c r="BA27" s="10">
        <f t="shared" si="18"/>
        <v>0</v>
      </c>
      <c r="BB27" s="7">
        <f t="shared" si="18"/>
        <v>1</v>
      </c>
      <c r="BC27" s="11">
        <f t="shared" si="18"/>
        <v>30</v>
      </c>
      <c r="BD27" s="10">
        <f t="shared" si="18"/>
        <v>0</v>
      </c>
      <c r="BE27" s="11">
        <f t="shared" si="18"/>
        <v>0</v>
      </c>
      <c r="BF27" s="10">
        <f t="shared" si="18"/>
        <v>0</v>
      </c>
      <c r="BG27" s="11">
        <f t="shared" si="18"/>
        <v>0</v>
      </c>
      <c r="BH27" s="10">
        <f t="shared" si="18"/>
        <v>0</v>
      </c>
      <c r="BI27" s="7">
        <f t="shared" si="18"/>
        <v>2</v>
      </c>
      <c r="BJ27" s="7">
        <f t="shared" si="18"/>
        <v>3</v>
      </c>
      <c r="BK27" s="11">
        <f t="shared" si="18"/>
        <v>0</v>
      </c>
      <c r="BL27" s="10">
        <f t="shared" si="18"/>
        <v>0</v>
      </c>
      <c r="BM27" s="11">
        <f t="shared" si="18"/>
        <v>0</v>
      </c>
      <c r="BN27" s="10">
        <f t="shared" si="18"/>
        <v>0</v>
      </c>
      <c r="BO27" s="11">
        <f t="shared" si="18"/>
        <v>0</v>
      </c>
      <c r="BP27" s="10">
        <f t="shared" si="18"/>
        <v>0</v>
      </c>
      <c r="BQ27" s="7">
        <f t="shared" si="18"/>
        <v>0</v>
      </c>
      <c r="BR27" s="11">
        <f t="shared" ref="BR27:CW27" si="19">SUM(BR17:BR26)</f>
        <v>30</v>
      </c>
      <c r="BS27" s="10">
        <f t="shared" si="19"/>
        <v>0</v>
      </c>
      <c r="BT27" s="11">
        <f t="shared" si="19"/>
        <v>0</v>
      </c>
      <c r="BU27" s="10">
        <f t="shared" si="19"/>
        <v>0</v>
      </c>
      <c r="BV27" s="11">
        <f t="shared" si="19"/>
        <v>0</v>
      </c>
      <c r="BW27" s="10">
        <f t="shared" si="19"/>
        <v>0</v>
      </c>
      <c r="BX27" s="7">
        <f t="shared" si="19"/>
        <v>2</v>
      </c>
      <c r="BY27" s="7">
        <f t="shared" si="19"/>
        <v>2</v>
      </c>
      <c r="BZ27" s="11">
        <f t="shared" si="19"/>
        <v>0</v>
      </c>
      <c r="CA27" s="10">
        <f t="shared" si="19"/>
        <v>0</v>
      </c>
      <c r="CB27" s="11">
        <f t="shared" si="19"/>
        <v>0</v>
      </c>
      <c r="CC27" s="10">
        <f t="shared" si="19"/>
        <v>0</v>
      </c>
      <c r="CD27" s="11">
        <f t="shared" si="19"/>
        <v>0</v>
      </c>
      <c r="CE27" s="10">
        <f t="shared" si="19"/>
        <v>0</v>
      </c>
      <c r="CF27" s="7">
        <f t="shared" si="19"/>
        <v>0</v>
      </c>
      <c r="CG27" s="11">
        <f t="shared" si="19"/>
        <v>40</v>
      </c>
      <c r="CH27" s="10">
        <f t="shared" si="19"/>
        <v>0</v>
      </c>
      <c r="CI27" s="11">
        <f t="shared" si="19"/>
        <v>0</v>
      </c>
      <c r="CJ27" s="10">
        <f t="shared" si="19"/>
        <v>0</v>
      </c>
      <c r="CK27" s="11">
        <f t="shared" si="19"/>
        <v>0</v>
      </c>
      <c r="CL27" s="10">
        <f t="shared" si="19"/>
        <v>0</v>
      </c>
      <c r="CM27" s="7">
        <f t="shared" si="19"/>
        <v>3</v>
      </c>
      <c r="CN27" s="7">
        <f t="shared" si="19"/>
        <v>3</v>
      </c>
      <c r="CO27" s="11">
        <f t="shared" si="19"/>
        <v>8</v>
      </c>
      <c r="CP27" s="10">
        <f t="shared" si="19"/>
        <v>0</v>
      </c>
      <c r="CQ27" s="11">
        <f t="shared" si="19"/>
        <v>7</v>
      </c>
      <c r="CR27" s="10">
        <f t="shared" si="19"/>
        <v>0</v>
      </c>
      <c r="CS27" s="11">
        <f t="shared" si="19"/>
        <v>8</v>
      </c>
      <c r="CT27" s="10">
        <f t="shared" si="19"/>
        <v>0</v>
      </c>
      <c r="CU27" s="7">
        <f t="shared" si="19"/>
        <v>3</v>
      </c>
      <c r="CV27" s="11">
        <f t="shared" si="19"/>
        <v>0</v>
      </c>
      <c r="CW27" s="10">
        <f t="shared" si="19"/>
        <v>0</v>
      </c>
      <c r="CX27" s="11">
        <f t="shared" ref="CX27:EC27" si="20">SUM(CX17:CX26)</f>
        <v>0</v>
      </c>
      <c r="CY27" s="10">
        <f t="shared" si="20"/>
        <v>0</v>
      </c>
      <c r="CZ27" s="11">
        <f t="shared" si="20"/>
        <v>0</v>
      </c>
      <c r="DA27" s="10">
        <f t="shared" si="20"/>
        <v>0</v>
      </c>
      <c r="DB27" s="7">
        <f t="shared" si="20"/>
        <v>0</v>
      </c>
      <c r="DC27" s="7">
        <f t="shared" si="20"/>
        <v>3</v>
      </c>
      <c r="DD27" s="11">
        <f t="shared" si="20"/>
        <v>0</v>
      </c>
      <c r="DE27" s="10">
        <f t="shared" si="20"/>
        <v>0</v>
      </c>
      <c r="DF27" s="11">
        <f t="shared" si="20"/>
        <v>0</v>
      </c>
      <c r="DG27" s="10">
        <f t="shared" si="20"/>
        <v>0</v>
      </c>
      <c r="DH27" s="11">
        <f t="shared" si="20"/>
        <v>8</v>
      </c>
      <c r="DI27" s="10">
        <f t="shared" si="20"/>
        <v>0</v>
      </c>
      <c r="DJ27" s="7">
        <f t="shared" si="20"/>
        <v>2</v>
      </c>
      <c r="DK27" s="11">
        <f t="shared" si="20"/>
        <v>0</v>
      </c>
      <c r="DL27" s="10">
        <f t="shared" si="20"/>
        <v>0</v>
      </c>
      <c r="DM27" s="11">
        <f t="shared" si="20"/>
        <v>0</v>
      </c>
      <c r="DN27" s="10">
        <f t="shared" si="20"/>
        <v>0</v>
      </c>
      <c r="DO27" s="11">
        <f t="shared" si="20"/>
        <v>0</v>
      </c>
      <c r="DP27" s="10">
        <f t="shared" si="20"/>
        <v>0</v>
      </c>
      <c r="DQ27" s="7">
        <f t="shared" si="20"/>
        <v>0</v>
      </c>
      <c r="DR27" s="7">
        <f t="shared" si="20"/>
        <v>2</v>
      </c>
      <c r="DS27" s="11">
        <f t="shared" si="20"/>
        <v>0</v>
      </c>
      <c r="DT27" s="10">
        <f t="shared" si="20"/>
        <v>0</v>
      </c>
      <c r="DU27" s="11">
        <f t="shared" si="20"/>
        <v>0</v>
      </c>
      <c r="DV27" s="10">
        <f t="shared" si="20"/>
        <v>0</v>
      </c>
      <c r="DW27" s="11">
        <f t="shared" si="20"/>
        <v>0</v>
      </c>
      <c r="DX27" s="10">
        <f t="shared" si="20"/>
        <v>0</v>
      </c>
      <c r="DY27" s="7">
        <f t="shared" si="20"/>
        <v>0</v>
      </c>
      <c r="DZ27" s="11">
        <f t="shared" si="20"/>
        <v>0</v>
      </c>
      <c r="EA27" s="10">
        <f t="shared" si="20"/>
        <v>0</v>
      </c>
      <c r="EB27" s="11">
        <f t="shared" si="20"/>
        <v>0</v>
      </c>
      <c r="EC27" s="10">
        <f t="shared" si="20"/>
        <v>0</v>
      </c>
      <c r="ED27" s="11">
        <f>SUM(ED17:ED26)</f>
        <v>0</v>
      </c>
      <c r="EE27" s="10">
        <f>SUM(EE17:EE26)</f>
        <v>0</v>
      </c>
      <c r="EF27" s="7">
        <f>SUM(EF17:EF26)</f>
        <v>0</v>
      </c>
      <c r="EG27" s="7">
        <f>SUM(EG17:EG26)</f>
        <v>0</v>
      </c>
    </row>
    <row r="28" spans="1:137" ht="20.100000000000001" customHeight="1" x14ac:dyDescent="0.25">
      <c r="A28" s="12" t="s">
        <v>76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2"/>
      <c r="EG28" s="13"/>
    </row>
    <row r="29" spans="1:137" x14ac:dyDescent="0.25">
      <c r="A29" s="6"/>
      <c r="B29" s="6"/>
      <c r="C29" s="6"/>
      <c r="D29" s="6" t="s">
        <v>77</v>
      </c>
      <c r="E29" s="3" t="s">
        <v>78</v>
      </c>
      <c r="F29" s="6">
        <f t="shared" ref="F29:F39" si="21">COUNTIF(R29:EE29,"e")</f>
        <v>0</v>
      </c>
      <c r="G29" s="6">
        <f t="shared" ref="G29:G39" si="22">COUNTIF(R29:EE29,"z")</f>
        <v>2</v>
      </c>
      <c r="H29" s="6">
        <f t="shared" ref="H29:H42" si="23">SUM(I29:N29)</f>
        <v>20</v>
      </c>
      <c r="I29" s="6">
        <f t="shared" ref="I29:I42" si="24">R29+AG29+AV29+BK29+BZ29+CO29+DD29+DS29</f>
        <v>5</v>
      </c>
      <c r="J29" s="6">
        <f t="shared" ref="J29:J42" si="25">T29+AI29+AX29+BM29+CB29+CQ29+DF29+DU29</f>
        <v>0</v>
      </c>
      <c r="K29" s="6">
        <f t="shared" ref="K29:K42" si="26">V29+AK29+AZ29+BO29+CD29+CS29+DH29+DW29</f>
        <v>0</v>
      </c>
      <c r="L29" s="6">
        <f t="shared" ref="L29:L42" si="27">Y29+AN29+BC29+BR29+CG29+CV29+DK29+DZ29</f>
        <v>15</v>
      </c>
      <c r="M29" s="6">
        <f t="shared" ref="M29:M42" si="28">AA29+AP29+BE29+BT29+CI29+CX29+DM29+EB29</f>
        <v>0</v>
      </c>
      <c r="N29" s="6">
        <f t="shared" ref="N29:N42" si="29">AC29+AR29+BG29+BV29+CK29+CZ29+DO29+ED29</f>
        <v>0</v>
      </c>
      <c r="O29" s="7">
        <f t="shared" ref="O29:O42" si="30">AF29+AU29+BJ29+BY29+CN29+DC29+DR29+EG29</f>
        <v>4</v>
      </c>
      <c r="P29" s="7">
        <f t="shared" ref="P29:P42" si="31">AE29+AT29+BI29+BX29+CM29+DB29+DQ29+EF29</f>
        <v>3</v>
      </c>
      <c r="Q29" s="7">
        <v>1.37</v>
      </c>
      <c r="R29" s="11">
        <v>5</v>
      </c>
      <c r="S29" s="10" t="s">
        <v>59</v>
      </c>
      <c r="T29" s="11"/>
      <c r="U29" s="10"/>
      <c r="V29" s="11"/>
      <c r="W29" s="10"/>
      <c r="X29" s="7">
        <v>1</v>
      </c>
      <c r="Y29" s="11">
        <v>15</v>
      </c>
      <c r="Z29" s="10" t="s">
        <v>59</v>
      </c>
      <c r="AA29" s="11"/>
      <c r="AB29" s="10"/>
      <c r="AC29" s="11"/>
      <c r="AD29" s="10"/>
      <c r="AE29" s="7">
        <v>3</v>
      </c>
      <c r="AF29" s="7">
        <f t="shared" ref="AF29:AF42" si="32">X29+AE29</f>
        <v>4</v>
      </c>
      <c r="AG29" s="11"/>
      <c r="AH29" s="10"/>
      <c r="AI29" s="11"/>
      <c r="AJ29" s="10"/>
      <c r="AK29" s="11"/>
      <c r="AL29" s="10"/>
      <c r="AM29" s="7"/>
      <c r="AN29" s="11"/>
      <c r="AO29" s="10"/>
      <c r="AP29" s="11"/>
      <c r="AQ29" s="10"/>
      <c r="AR29" s="11"/>
      <c r="AS29" s="10"/>
      <c r="AT29" s="7"/>
      <c r="AU29" s="7">
        <f t="shared" ref="AU29:AU42" si="33">AM29+AT29</f>
        <v>0</v>
      </c>
      <c r="AV29" s="11"/>
      <c r="AW29" s="10"/>
      <c r="AX29" s="11"/>
      <c r="AY29" s="10"/>
      <c r="AZ29" s="11"/>
      <c r="BA29" s="10"/>
      <c r="BB29" s="7"/>
      <c r="BC29" s="11"/>
      <c r="BD29" s="10"/>
      <c r="BE29" s="11"/>
      <c r="BF29" s="10"/>
      <c r="BG29" s="11"/>
      <c r="BH29" s="10"/>
      <c r="BI29" s="7"/>
      <c r="BJ29" s="7">
        <f t="shared" ref="BJ29:BJ42" si="34">BB29+BI29</f>
        <v>0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7"/>
      <c r="BY29" s="7">
        <f t="shared" ref="BY29:BY42" si="35">BQ29+BX29</f>
        <v>0</v>
      </c>
      <c r="BZ29" s="11"/>
      <c r="CA29" s="10"/>
      <c r="CB29" s="11"/>
      <c r="CC29" s="10"/>
      <c r="CD29" s="11"/>
      <c r="CE29" s="10"/>
      <c r="CF29" s="7"/>
      <c r="CG29" s="11"/>
      <c r="CH29" s="10"/>
      <c r="CI29" s="11"/>
      <c r="CJ29" s="10"/>
      <c r="CK29" s="11"/>
      <c r="CL29" s="10"/>
      <c r="CM29" s="7"/>
      <c r="CN29" s="7">
        <f t="shared" ref="CN29:CN42" si="36">CF29+CM29</f>
        <v>0</v>
      </c>
      <c r="CO29" s="11"/>
      <c r="CP29" s="10"/>
      <c r="CQ29" s="11"/>
      <c r="CR29" s="10"/>
      <c r="CS29" s="11"/>
      <c r="CT29" s="10"/>
      <c r="CU29" s="7"/>
      <c r="CV29" s="11"/>
      <c r="CW29" s="10"/>
      <c r="CX29" s="11"/>
      <c r="CY29" s="10"/>
      <c r="CZ29" s="11"/>
      <c r="DA29" s="10"/>
      <c r="DB29" s="7"/>
      <c r="DC29" s="7">
        <f t="shared" ref="DC29:DC42" si="37">CU29+DB29</f>
        <v>0</v>
      </c>
      <c r="DD29" s="11"/>
      <c r="DE29" s="10"/>
      <c r="DF29" s="11"/>
      <c r="DG29" s="10"/>
      <c r="DH29" s="11"/>
      <c r="DI29" s="10"/>
      <c r="DJ29" s="7"/>
      <c r="DK29" s="11"/>
      <c r="DL29" s="10"/>
      <c r="DM29" s="11"/>
      <c r="DN29" s="10"/>
      <c r="DO29" s="11"/>
      <c r="DP29" s="10"/>
      <c r="DQ29" s="7"/>
      <c r="DR29" s="7">
        <f t="shared" ref="DR29:DR42" si="38">DJ29+DQ29</f>
        <v>0</v>
      </c>
      <c r="DS29" s="11"/>
      <c r="DT29" s="10"/>
      <c r="DU29" s="11"/>
      <c r="DV29" s="10"/>
      <c r="DW29" s="11"/>
      <c r="DX29" s="10"/>
      <c r="DY29" s="7"/>
      <c r="DZ29" s="11"/>
      <c r="EA29" s="10"/>
      <c r="EB29" s="11"/>
      <c r="EC29" s="10"/>
      <c r="ED29" s="11"/>
      <c r="EE29" s="10"/>
      <c r="EF29" s="7"/>
      <c r="EG29" s="7">
        <f t="shared" ref="EG29:EG42" si="39">DY29+EF29</f>
        <v>0</v>
      </c>
    </row>
    <row r="30" spans="1:137" x14ac:dyDescent="0.25">
      <c r="A30" s="6"/>
      <c r="B30" s="6"/>
      <c r="C30" s="6"/>
      <c r="D30" s="6" t="s">
        <v>79</v>
      </c>
      <c r="E30" s="3" t="s">
        <v>80</v>
      </c>
      <c r="F30" s="6">
        <f t="shared" si="21"/>
        <v>0</v>
      </c>
      <c r="G30" s="6">
        <f t="shared" si="22"/>
        <v>2</v>
      </c>
      <c r="H30" s="6">
        <f t="shared" si="23"/>
        <v>15</v>
      </c>
      <c r="I30" s="6">
        <f t="shared" si="24"/>
        <v>7</v>
      </c>
      <c r="J30" s="6">
        <f t="shared" si="25"/>
        <v>8</v>
      </c>
      <c r="K30" s="6">
        <f t="shared" si="26"/>
        <v>0</v>
      </c>
      <c r="L30" s="6">
        <f t="shared" si="27"/>
        <v>0</v>
      </c>
      <c r="M30" s="6">
        <f t="shared" si="28"/>
        <v>0</v>
      </c>
      <c r="N30" s="6">
        <f t="shared" si="29"/>
        <v>0</v>
      </c>
      <c r="O30" s="7">
        <f t="shared" si="30"/>
        <v>3</v>
      </c>
      <c r="P30" s="7">
        <f t="shared" si="31"/>
        <v>0</v>
      </c>
      <c r="Q30" s="7">
        <v>0.93</v>
      </c>
      <c r="R30" s="11">
        <v>7</v>
      </c>
      <c r="S30" s="10" t="s">
        <v>59</v>
      </c>
      <c r="T30" s="11">
        <v>8</v>
      </c>
      <c r="U30" s="10" t="s">
        <v>59</v>
      </c>
      <c r="V30" s="11"/>
      <c r="W30" s="10"/>
      <c r="X30" s="7">
        <v>3</v>
      </c>
      <c r="Y30" s="11"/>
      <c r="Z30" s="10"/>
      <c r="AA30" s="11"/>
      <c r="AB30" s="10"/>
      <c r="AC30" s="11"/>
      <c r="AD30" s="10"/>
      <c r="AE30" s="7"/>
      <c r="AF30" s="7">
        <f t="shared" si="32"/>
        <v>3</v>
      </c>
      <c r="AG30" s="11"/>
      <c r="AH30" s="10"/>
      <c r="AI30" s="11"/>
      <c r="AJ30" s="10"/>
      <c r="AK30" s="11"/>
      <c r="AL30" s="10"/>
      <c r="AM30" s="7"/>
      <c r="AN30" s="11"/>
      <c r="AO30" s="10"/>
      <c r="AP30" s="11"/>
      <c r="AQ30" s="10"/>
      <c r="AR30" s="11"/>
      <c r="AS30" s="10"/>
      <c r="AT30" s="7"/>
      <c r="AU30" s="7">
        <f t="shared" si="33"/>
        <v>0</v>
      </c>
      <c r="AV30" s="11"/>
      <c r="AW30" s="10"/>
      <c r="AX30" s="11"/>
      <c r="AY30" s="10"/>
      <c r="AZ30" s="11"/>
      <c r="BA30" s="10"/>
      <c r="BB30" s="7"/>
      <c r="BC30" s="11"/>
      <c r="BD30" s="10"/>
      <c r="BE30" s="11"/>
      <c r="BF30" s="10"/>
      <c r="BG30" s="11"/>
      <c r="BH30" s="10"/>
      <c r="BI30" s="7"/>
      <c r="BJ30" s="7">
        <f t="shared" si="34"/>
        <v>0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7"/>
      <c r="BY30" s="7">
        <f t="shared" si="35"/>
        <v>0</v>
      </c>
      <c r="BZ30" s="11"/>
      <c r="CA30" s="10"/>
      <c r="CB30" s="11"/>
      <c r="CC30" s="10"/>
      <c r="CD30" s="11"/>
      <c r="CE30" s="10"/>
      <c r="CF30" s="7"/>
      <c r="CG30" s="11"/>
      <c r="CH30" s="10"/>
      <c r="CI30" s="11"/>
      <c r="CJ30" s="10"/>
      <c r="CK30" s="11"/>
      <c r="CL30" s="10"/>
      <c r="CM30" s="7"/>
      <c r="CN30" s="7">
        <f t="shared" si="36"/>
        <v>0</v>
      </c>
      <c r="CO30" s="11"/>
      <c r="CP30" s="10"/>
      <c r="CQ30" s="11"/>
      <c r="CR30" s="10"/>
      <c r="CS30" s="11"/>
      <c r="CT30" s="10"/>
      <c r="CU30" s="7"/>
      <c r="CV30" s="11"/>
      <c r="CW30" s="10"/>
      <c r="CX30" s="11"/>
      <c r="CY30" s="10"/>
      <c r="CZ30" s="11"/>
      <c r="DA30" s="10"/>
      <c r="DB30" s="7"/>
      <c r="DC30" s="7">
        <f t="shared" si="37"/>
        <v>0</v>
      </c>
      <c r="DD30" s="11"/>
      <c r="DE30" s="10"/>
      <c r="DF30" s="11"/>
      <c r="DG30" s="10"/>
      <c r="DH30" s="11"/>
      <c r="DI30" s="10"/>
      <c r="DJ30" s="7"/>
      <c r="DK30" s="11"/>
      <c r="DL30" s="10"/>
      <c r="DM30" s="11"/>
      <c r="DN30" s="10"/>
      <c r="DO30" s="11"/>
      <c r="DP30" s="10"/>
      <c r="DQ30" s="7"/>
      <c r="DR30" s="7">
        <f t="shared" si="38"/>
        <v>0</v>
      </c>
      <c r="DS30" s="11"/>
      <c r="DT30" s="10"/>
      <c r="DU30" s="11"/>
      <c r="DV30" s="10"/>
      <c r="DW30" s="11"/>
      <c r="DX30" s="10"/>
      <c r="DY30" s="7"/>
      <c r="DZ30" s="11"/>
      <c r="EA30" s="10"/>
      <c r="EB30" s="11"/>
      <c r="EC30" s="10"/>
      <c r="ED30" s="11"/>
      <c r="EE30" s="10"/>
      <c r="EF30" s="7"/>
      <c r="EG30" s="7">
        <f t="shared" si="39"/>
        <v>0</v>
      </c>
    </row>
    <row r="31" spans="1:137" x14ac:dyDescent="0.25">
      <c r="A31" s="6"/>
      <c r="B31" s="6"/>
      <c r="C31" s="6"/>
      <c r="D31" s="6" t="s">
        <v>81</v>
      </c>
      <c r="E31" s="3" t="s">
        <v>82</v>
      </c>
      <c r="F31" s="6">
        <f t="shared" si="21"/>
        <v>0</v>
      </c>
      <c r="G31" s="6">
        <f t="shared" si="22"/>
        <v>2</v>
      </c>
      <c r="H31" s="6">
        <f t="shared" si="23"/>
        <v>37</v>
      </c>
      <c r="I31" s="6">
        <f t="shared" si="24"/>
        <v>12</v>
      </c>
      <c r="J31" s="6">
        <f t="shared" si="25"/>
        <v>0</v>
      </c>
      <c r="K31" s="6">
        <f t="shared" si="26"/>
        <v>0</v>
      </c>
      <c r="L31" s="6">
        <f t="shared" si="27"/>
        <v>25</v>
      </c>
      <c r="M31" s="6">
        <f t="shared" si="28"/>
        <v>0</v>
      </c>
      <c r="N31" s="6">
        <f t="shared" si="29"/>
        <v>0</v>
      </c>
      <c r="O31" s="7">
        <f t="shared" si="30"/>
        <v>6</v>
      </c>
      <c r="P31" s="7">
        <f t="shared" si="31"/>
        <v>4</v>
      </c>
      <c r="Q31" s="7">
        <v>1.97</v>
      </c>
      <c r="R31" s="11"/>
      <c r="S31" s="10"/>
      <c r="T31" s="11"/>
      <c r="U31" s="10"/>
      <c r="V31" s="11"/>
      <c r="W31" s="10"/>
      <c r="X31" s="7"/>
      <c r="Y31" s="11"/>
      <c r="Z31" s="10"/>
      <c r="AA31" s="11"/>
      <c r="AB31" s="10"/>
      <c r="AC31" s="11"/>
      <c r="AD31" s="10"/>
      <c r="AE31" s="7"/>
      <c r="AF31" s="7">
        <f t="shared" si="32"/>
        <v>0</v>
      </c>
      <c r="AG31" s="11"/>
      <c r="AH31" s="10"/>
      <c r="AI31" s="11"/>
      <c r="AJ31" s="10"/>
      <c r="AK31" s="11"/>
      <c r="AL31" s="10"/>
      <c r="AM31" s="7"/>
      <c r="AN31" s="11"/>
      <c r="AO31" s="10"/>
      <c r="AP31" s="11"/>
      <c r="AQ31" s="10"/>
      <c r="AR31" s="11"/>
      <c r="AS31" s="10"/>
      <c r="AT31" s="7"/>
      <c r="AU31" s="7">
        <f t="shared" si="33"/>
        <v>0</v>
      </c>
      <c r="AV31" s="11">
        <v>12</v>
      </c>
      <c r="AW31" s="10" t="s">
        <v>59</v>
      </c>
      <c r="AX31" s="11"/>
      <c r="AY31" s="10"/>
      <c r="AZ31" s="11"/>
      <c r="BA31" s="10"/>
      <c r="BB31" s="7">
        <v>2</v>
      </c>
      <c r="BC31" s="11">
        <v>25</v>
      </c>
      <c r="BD31" s="10" t="s">
        <v>59</v>
      </c>
      <c r="BE31" s="11"/>
      <c r="BF31" s="10"/>
      <c r="BG31" s="11"/>
      <c r="BH31" s="10"/>
      <c r="BI31" s="7">
        <v>4</v>
      </c>
      <c r="BJ31" s="7">
        <f t="shared" si="34"/>
        <v>6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7"/>
      <c r="BY31" s="7">
        <f t="shared" si="35"/>
        <v>0</v>
      </c>
      <c r="BZ31" s="11"/>
      <c r="CA31" s="10"/>
      <c r="CB31" s="11"/>
      <c r="CC31" s="10"/>
      <c r="CD31" s="11"/>
      <c r="CE31" s="10"/>
      <c r="CF31" s="7"/>
      <c r="CG31" s="11"/>
      <c r="CH31" s="10"/>
      <c r="CI31" s="11"/>
      <c r="CJ31" s="10"/>
      <c r="CK31" s="11"/>
      <c r="CL31" s="10"/>
      <c r="CM31" s="7"/>
      <c r="CN31" s="7">
        <f t="shared" si="36"/>
        <v>0</v>
      </c>
      <c r="CO31" s="11"/>
      <c r="CP31" s="10"/>
      <c r="CQ31" s="11"/>
      <c r="CR31" s="10"/>
      <c r="CS31" s="11"/>
      <c r="CT31" s="10"/>
      <c r="CU31" s="7"/>
      <c r="CV31" s="11"/>
      <c r="CW31" s="10"/>
      <c r="CX31" s="11"/>
      <c r="CY31" s="10"/>
      <c r="CZ31" s="11"/>
      <c r="DA31" s="10"/>
      <c r="DB31" s="7"/>
      <c r="DC31" s="7">
        <f t="shared" si="37"/>
        <v>0</v>
      </c>
      <c r="DD31" s="11"/>
      <c r="DE31" s="10"/>
      <c r="DF31" s="11"/>
      <c r="DG31" s="10"/>
      <c r="DH31" s="11"/>
      <c r="DI31" s="10"/>
      <c r="DJ31" s="7"/>
      <c r="DK31" s="11"/>
      <c r="DL31" s="10"/>
      <c r="DM31" s="11"/>
      <c r="DN31" s="10"/>
      <c r="DO31" s="11"/>
      <c r="DP31" s="10"/>
      <c r="DQ31" s="7"/>
      <c r="DR31" s="7">
        <f t="shared" si="38"/>
        <v>0</v>
      </c>
      <c r="DS31" s="11"/>
      <c r="DT31" s="10"/>
      <c r="DU31" s="11"/>
      <c r="DV31" s="10"/>
      <c r="DW31" s="11"/>
      <c r="DX31" s="10"/>
      <c r="DY31" s="7"/>
      <c r="DZ31" s="11"/>
      <c r="EA31" s="10"/>
      <c r="EB31" s="11"/>
      <c r="EC31" s="10"/>
      <c r="ED31" s="11"/>
      <c r="EE31" s="10"/>
      <c r="EF31" s="7"/>
      <c r="EG31" s="7">
        <f t="shared" si="39"/>
        <v>0</v>
      </c>
    </row>
    <row r="32" spans="1:137" x14ac:dyDescent="0.25">
      <c r="A32" s="6"/>
      <c r="B32" s="6"/>
      <c r="C32" s="6"/>
      <c r="D32" s="6" t="s">
        <v>83</v>
      </c>
      <c r="E32" s="3" t="s">
        <v>84</v>
      </c>
      <c r="F32" s="6">
        <f t="shared" si="21"/>
        <v>0</v>
      </c>
      <c r="G32" s="6">
        <f t="shared" si="22"/>
        <v>2</v>
      </c>
      <c r="H32" s="6">
        <f t="shared" si="23"/>
        <v>15</v>
      </c>
      <c r="I32" s="6">
        <f t="shared" si="24"/>
        <v>8</v>
      </c>
      <c r="J32" s="6">
        <f t="shared" si="25"/>
        <v>0</v>
      </c>
      <c r="K32" s="6">
        <f t="shared" si="26"/>
        <v>0</v>
      </c>
      <c r="L32" s="6">
        <f t="shared" si="27"/>
        <v>7</v>
      </c>
      <c r="M32" s="6">
        <f t="shared" si="28"/>
        <v>0</v>
      </c>
      <c r="N32" s="6">
        <f t="shared" si="29"/>
        <v>0</v>
      </c>
      <c r="O32" s="7">
        <f t="shared" si="30"/>
        <v>3</v>
      </c>
      <c r="P32" s="7">
        <f t="shared" si="31"/>
        <v>1</v>
      </c>
      <c r="Q32" s="7">
        <v>0.83</v>
      </c>
      <c r="R32" s="11">
        <v>8</v>
      </c>
      <c r="S32" s="10" t="s">
        <v>59</v>
      </c>
      <c r="T32" s="11"/>
      <c r="U32" s="10"/>
      <c r="V32" s="11"/>
      <c r="W32" s="10"/>
      <c r="X32" s="7">
        <v>2</v>
      </c>
      <c r="Y32" s="11">
        <v>7</v>
      </c>
      <c r="Z32" s="10" t="s">
        <v>59</v>
      </c>
      <c r="AA32" s="11"/>
      <c r="AB32" s="10"/>
      <c r="AC32" s="11"/>
      <c r="AD32" s="10"/>
      <c r="AE32" s="7">
        <v>1</v>
      </c>
      <c r="AF32" s="7">
        <f t="shared" si="32"/>
        <v>3</v>
      </c>
      <c r="AG32" s="11"/>
      <c r="AH32" s="10"/>
      <c r="AI32" s="11"/>
      <c r="AJ32" s="10"/>
      <c r="AK32" s="11"/>
      <c r="AL32" s="10"/>
      <c r="AM32" s="7"/>
      <c r="AN32" s="11"/>
      <c r="AO32" s="10"/>
      <c r="AP32" s="11"/>
      <c r="AQ32" s="10"/>
      <c r="AR32" s="11"/>
      <c r="AS32" s="10"/>
      <c r="AT32" s="7"/>
      <c r="AU32" s="7">
        <f t="shared" si="33"/>
        <v>0</v>
      </c>
      <c r="AV32" s="11"/>
      <c r="AW32" s="10"/>
      <c r="AX32" s="11"/>
      <c r="AY32" s="10"/>
      <c r="AZ32" s="11"/>
      <c r="BA32" s="10"/>
      <c r="BB32" s="7"/>
      <c r="BC32" s="11"/>
      <c r="BD32" s="10"/>
      <c r="BE32" s="11"/>
      <c r="BF32" s="10"/>
      <c r="BG32" s="11"/>
      <c r="BH32" s="10"/>
      <c r="BI32" s="7"/>
      <c r="BJ32" s="7">
        <f t="shared" si="34"/>
        <v>0</v>
      </c>
      <c r="BK32" s="11"/>
      <c r="BL32" s="10"/>
      <c r="BM32" s="11"/>
      <c r="BN32" s="10"/>
      <c r="BO32" s="11"/>
      <c r="BP32" s="10"/>
      <c r="BQ32" s="7"/>
      <c r="BR32" s="11"/>
      <c r="BS32" s="10"/>
      <c r="BT32" s="11"/>
      <c r="BU32" s="10"/>
      <c r="BV32" s="11"/>
      <c r="BW32" s="10"/>
      <c r="BX32" s="7"/>
      <c r="BY32" s="7">
        <f t="shared" si="35"/>
        <v>0</v>
      </c>
      <c r="BZ32" s="11"/>
      <c r="CA32" s="10"/>
      <c r="CB32" s="11"/>
      <c r="CC32" s="10"/>
      <c r="CD32" s="11"/>
      <c r="CE32" s="10"/>
      <c r="CF32" s="7"/>
      <c r="CG32" s="11"/>
      <c r="CH32" s="10"/>
      <c r="CI32" s="11"/>
      <c r="CJ32" s="10"/>
      <c r="CK32" s="11"/>
      <c r="CL32" s="10"/>
      <c r="CM32" s="7"/>
      <c r="CN32" s="7">
        <f t="shared" si="36"/>
        <v>0</v>
      </c>
      <c r="CO32" s="11"/>
      <c r="CP32" s="10"/>
      <c r="CQ32" s="11"/>
      <c r="CR32" s="10"/>
      <c r="CS32" s="11"/>
      <c r="CT32" s="10"/>
      <c r="CU32" s="7"/>
      <c r="CV32" s="11"/>
      <c r="CW32" s="10"/>
      <c r="CX32" s="11"/>
      <c r="CY32" s="10"/>
      <c r="CZ32" s="11"/>
      <c r="DA32" s="10"/>
      <c r="DB32" s="7"/>
      <c r="DC32" s="7">
        <f t="shared" si="37"/>
        <v>0</v>
      </c>
      <c r="DD32" s="11"/>
      <c r="DE32" s="10"/>
      <c r="DF32" s="11"/>
      <c r="DG32" s="10"/>
      <c r="DH32" s="11"/>
      <c r="DI32" s="10"/>
      <c r="DJ32" s="7"/>
      <c r="DK32" s="11"/>
      <c r="DL32" s="10"/>
      <c r="DM32" s="11"/>
      <c r="DN32" s="10"/>
      <c r="DO32" s="11"/>
      <c r="DP32" s="10"/>
      <c r="DQ32" s="7"/>
      <c r="DR32" s="7">
        <f t="shared" si="38"/>
        <v>0</v>
      </c>
      <c r="DS32" s="11"/>
      <c r="DT32" s="10"/>
      <c r="DU32" s="11"/>
      <c r="DV32" s="10"/>
      <c r="DW32" s="11"/>
      <c r="DX32" s="10"/>
      <c r="DY32" s="7"/>
      <c r="DZ32" s="11"/>
      <c r="EA32" s="10"/>
      <c r="EB32" s="11"/>
      <c r="EC32" s="10"/>
      <c r="ED32" s="11"/>
      <c r="EE32" s="10"/>
      <c r="EF32" s="7"/>
      <c r="EG32" s="7">
        <f t="shared" si="39"/>
        <v>0</v>
      </c>
    </row>
    <row r="33" spans="1:137" x14ac:dyDescent="0.25">
      <c r="A33" s="6"/>
      <c r="B33" s="6"/>
      <c r="C33" s="6"/>
      <c r="D33" s="6" t="s">
        <v>85</v>
      </c>
      <c r="E33" s="3" t="s">
        <v>86</v>
      </c>
      <c r="F33" s="6">
        <f t="shared" si="21"/>
        <v>0</v>
      </c>
      <c r="G33" s="6">
        <f t="shared" si="22"/>
        <v>2</v>
      </c>
      <c r="H33" s="6">
        <f t="shared" si="23"/>
        <v>22</v>
      </c>
      <c r="I33" s="6">
        <f t="shared" si="24"/>
        <v>10</v>
      </c>
      <c r="J33" s="6">
        <f t="shared" si="25"/>
        <v>0</v>
      </c>
      <c r="K33" s="6">
        <f t="shared" si="26"/>
        <v>0</v>
      </c>
      <c r="L33" s="6">
        <f t="shared" si="27"/>
        <v>12</v>
      </c>
      <c r="M33" s="6">
        <f t="shared" si="28"/>
        <v>0</v>
      </c>
      <c r="N33" s="6">
        <f t="shared" si="29"/>
        <v>0</v>
      </c>
      <c r="O33" s="7">
        <f t="shared" si="30"/>
        <v>5</v>
      </c>
      <c r="P33" s="7">
        <f t="shared" si="31"/>
        <v>3</v>
      </c>
      <c r="Q33" s="7">
        <v>1.27</v>
      </c>
      <c r="R33" s="11">
        <v>10</v>
      </c>
      <c r="S33" s="10" t="s">
        <v>59</v>
      </c>
      <c r="T33" s="11"/>
      <c r="U33" s="10"/>
      <c r="V33" s="11"/>
      <c r="W33" s="10"/>
      <c r="X33" s="7">
        <v>2</v>
      </c>
      <c r="Y33" s="11">
        <v>12</v>
      </c>
      <c r="Z33" s="10" t="s">
        <v>59</v>
      </c>
      <c r="AA33" s="11"/>
      <c r="AB33" s="10"/>
      <c r="AC33" s="11"/>
      <c r="AD33" s="10"/>
      <c r="AE33" s="7">
        <v>3</v>
      </c>
      <c r="AF33" s="7">
        <f t="shared" si="32"/>
        <v>5</v>
      </c>
      <c r="AG33" s="11"/>
      <c r="AH33" s="10"/>
      <c r="AI33" s="11"/>
      <c r="AJ33" s="10"/>
      <c r="AK33" s="11"/>
      <c r="AL33" s="10"/>
      <c r="AM33" s="7"/>
      <c r="AN33" s="11"/>
      <c r="AO33" s="10"/>
      <c r="AP33" s="11"/>
      <c r="AQ33" s="10"/>
      <c r="AR33" s="11"/>
      <c r="AS33" s="10"/>
      <c r="AT33" s="7"/>
      <c r="AU33" s="7">
        <f t="shared" si="33"/>
        <v>0</v>
      </c>
      <c r="AV33" s="11"/>
      <c r="AW33" s="10"/>
      <c r="AX33" s="11"/>
      <c r="AY33" s="10"/>
      <c r="AZ33" s="11"/>
      <c r="BA33" s="10"/>
      <c r="BB33" s="7"/>
      <c r="BC33" s="11"/>
      <c r="BD33" s="10"/>
      <c r="BE33" s="11"/>
      <c r="BF33" s="10"/>
      <c r="BG33" s="11"/>
      <c r="BH33" s="10"/>
      <c r="BI33" s="7"/>
      <c r="BJ33" s="7">
        <f t="shared" si="34"/>
        <v>0</v>
      </c>
      <c r="BK33" s="11"/>
      <c r="BL33" s="10"/>
      <c r="BM33" s="11"/>
      <c r="BN33" s="10"/>
      <c r="BO33" s="11"/>
      <c r="BP33" s="10"/>
      <c r="BQ33" s="7"/>
      <c r="BR33" s="11"/>
      <c r="BS33" s="10"/>
      <c r="BT33" s="11"/>
      <c r="BU33" s="10"/>
      <c r="BV33" s="11"/>
      <c r="BW33" s="10"/>
      <c r="BX33" s="7"/>
      <c r="BY33" s="7">
        <f t="shared" si="35"/>
        <v>0</v>
      </c>
      <c r="BZ33" s="11"/>
      <c r="CA33" s="10"/>
      <c r="CB33" s="11"/>
      <c r="CC33" s="10"/>
      <c r="CD33" s="11"/>
      <c r="CE33" s="10"/>
      <c r="CF33" s="7"/>
      <c r="CG33" s="11"/>
      <c r="CH33" s="10"/>
      <c r="CI33" s="11"/>
      <c r="CJ33" s="10"/>
      <c r="CK33" s="11"/>
      <c r="CL33" s="10"/>
      <c r="CM33" s="7"/>
      <c r="CN33" s="7">
        <f t="shared" si="36"/>
        <v>0</v>
      </c>
      <c r="CO33" s="11"/>
      <c r="CP33" s="10"/>
      <c r="CQ33" s="11"/>
      <c r="CR33" s="10"/>
      <c r="CS33" s="11"/>
      <c r="CT33" s="10"/>
      <c r="CU33" s="7"/>
      <c r="CV33" s="11"/>
      <c r="CW33" s="10"/>
      <c r="CX33" s="11"/>
      <c r="CY33" s="10"/>
      <c r="CZ33" s="11"/>
      <c r="DA33" s="10"/>
      <c r="DB33" s="7"/>
      <c r="DC33" s="7">
        <f t="shared" si="37"/>
        <v>0</v>
      </c>
      <c r="DD33" s="11"/>
      <c r="DE33" s="10"/>
      <c r="DF33" s="11"/>
      <c r="DG33" s="10"/>
      <c r="DH33" s="11"/>
      <c r="DI33" s="10"/>
      <c r="DJ33" s="7"/>
      <c r="DK33" s="11"/>
      <c r="DL33" s="10"/>
      <c r="DM33" s="11"/>
      <c r="DN33" s="10"/>
      <c r="DO33" s="11"/>
      <c r="DP33" s="10"/>
      <c r="DQ33" s="7"/>
      <c r="DR33" s="7">
        <f t="shared" si="38"/>
        <v>0</v>
      </c>
      <c r="DS33" s="11"/>
      <c r="DT33" s="10"/>
      <c r="DU33" s="11"/>
      <c r="DV33" s="10"/>
      <c r="DW33" s="11"/>
      <c r="DX33" s="10"/>
      <c r="DY33" s="7"/>
      <c r="DZ33" s="11"/>
      <c r="EA33" s="10"/>
      <c r="EB33" s="11"/>
      <c r="EC33" s="10"/>
      <c r="ED33" s="11"/>
      <c r="EE33" s="10"/>
      <c r="EF33" s="7"/>
      <c r="EG33" s="7">
        <f t="shared" si="39"/>
        <v>0</v>
      </c>
    </row>
    <row r="34" spans="1:137" x14ac:dyDescent="0.25">
      <c r="A34" s="6"/>
      <c r="B34" s="6"/>
      <c r="C34" s="6"/>
      <c r="D34" s="6" t="s">
        <v>87</v>
      </c>
      <c r="E34" s="3" t="s">
        <v>88</v>
      </c>
      <c r="F34" s="6">
        <f t="shared" si="21"/>
        <v>0</v>
      </c>
      <c r="G34" s="6">
        <f t="shared" si="22"/>
        <v>3</v>
      </c>
      <c r="H34" s="6">
        <f t="shared" si="23"/>
        <v>15</v>
      </c>
      <c r="I34" s="6">
        <f t="shared" si="24"/>
        <v>5</v>
      </c>
      <c r="J34" s="6">
        <f t="shared" si="25"/>
        <v>5</v>
      </c>
      <c r="K34" s="6">
        <f t="shared" si="26"/>
        <v>0</v>
      </c>
      <c r="L34" s="6">
        <f t="shared" si="27"/>
        <v>5</v>
      </c>
      <c r="M34" s="6">
        <f t="shared" si="28"/>
        <v>0</v>
      </c>
      <c r="N34" s="6">
        <f t="shared" si="29"/>
        <v>0</v>
      </c>
      <c r="O34" s="7">
        <f t="shared" si="30"/>
        <v>3</v>
      </c>
      <c r="P34" s="7">
        <f t="shared" si="31"/>
        <v>1</v>
      </c>
      <c r="Q34" s="7">
        <v>0.94</v>
      </c>
      <c r="R34" s="11">
        <v>5</v>
      </c>
      <c r="S34" s="10" t="s">
        <v>59</v>
      </c>
      <c r="T34" s="11">
        <v>5</v>
      </c>
      <c r="U34" s="10" t="s">
        <v>59</v>
      </c>
      <c r="V34" s="11"/>
      <c r="W34" s="10"/>
      <c r="X34" s="7">
        <v>2</v>
      </c>
      <c r="Y34" s="11">
        <v>5</v>
      </c>
      <c r="Z34" s="10" t="s">
        <v>59</v>
      </c>
      <c r="AA34" s="11"/>
      <c r="AB34" s="10"/>
      <c r="AC34" s="11"/>
      <c r="AD34" s="10"/>
      <c r="AE34" s="7">
        <v>1</v>
      </c>
      <c r="AF34" s="7">
        <f t="shared" si="32"/>
        <v>3</v>
      </c>
      <c r="AG34" s="11"/>
      <c r="AH34" s="10"/>
      <c r="AI34" s="11"/>
      <c r="AJ34" s="10"/>
      <c r="AK34" s="11"/>
      <c r="AL34" s="10"/>
      <c r="AM34" s="7"/>
      <c r="AN34" s="11"/>
      <c r="AO34" s="10"/>
      <c r="AP34" s="11"/>
      <c r="AQ34" s="10"/>
      <c r="AR34" s="11"/>
      <c r="AS34" s="10"/>
      <c r="AT34" s="7"/>
      <c r="AU34" s="7">
        <f t="shared" si="33"/>
        <v>0</v>
      </c>
      <c r="AV34" s="11"/>
      <c r="AW34" s="10"/>
      <c r="AX34" s="11"/>
      <c r="AY34" s="10"/>
      <c r="AZ34" s="11"/>
      <c r="BA34" s="10"/>
      <c r="BB34" s="7"/>
      <c r="BC34" s="11"/>
      <c r="BD34" s="10"/>
      <c r="BE34" s="11"/>
      <c r="BF34" s="10"/>
      <c r="BG34" s="11"/>
      <c r="BH34" s="10"/>
      <c r="BI34" s="7"/>
      <c r="BJ34" s="7">
        <f t="shared" si="34"/>
        <v>0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7"/>
      <c r="BY34" s="7">
        <f t="shared" si="35"/>
        <v>0</v>
      </c>
      <c r="BZ34" s="11"/>
      <c r="CA34" s="10"/>
      <c r="CB34" s="11"/>
      <c r="CC34" s="10"/>
      <c r="CD34" s="11"/>
      <c r="CE34" s="10"/>
      <c r="CF34" s="7"/>
      <c r="CG34" s="11"/>
      <c r="CH34" s="10"/>
      <c r="CI34" s="11"/>
      <c r="CJ34" s="10"/>
      <c r="CK34" s="11"/>
      <c r="CL34" s="10"/>
      <c r="CM34" s="7"/>
      <c r="CN34" s="7">
        <f t="shared" si="36"/>
        <v>0</v>
      </c>
      <c r="CO34" s="11"/>
      <c r="CP34" s="10"/>
      <c r="CQ34" s="11"/>
      <c r="CR34" s="10"/>
      <c r="CS34" s="11"/>
      <c r="CT34" s="10"/>
      <c r="CU34" s="7"/>
      <c r="CV34" s="11"/>
      <c r="CW34" s="10"/>
      <c r="CX34" s="11"/>
      <c r="CY34" s="10"/>
      <c r="CZ34" s="11"/>
      <c r="DA34" s="10"/>
      <c r="DB34" s="7"/>
      <c r="DC34" s="7">
        <f t="shared" si="37"/>
        <v>0</v>
      </c>
      <c r="DD34" s="11"/>
      <c r="DE34" s="10"/>
      <c r="DF34" s="11"/>
      <c r="DG34" s="10"/>
      <c r="DH34" s="11"/>
      <c r="DI34" s="10"/>
      <c r="DJ34" s="7"/>
      <c r="DK34" s="11"/>
      <c r="DL34" s="10"/>
      <c r="DM34" s="11"/>
      <c r="DN34" s="10"/>
      <c r="DO34" s="11"/>
      <c r="DP34" s="10"/>
      <c r="DQ34" s="7"/>
      <c r="DR34" s="7">
        <f t="shared" si="38"/>
        <v>0</v>
      </c>
      <c r="DS34" s="11"/>
      <c r="DT34" s="10"/>
      <c r="DU34" s="11"/>
      <c r="DV34" s="10"/>
      <c r="DW34" s="11"/>
      <c r="DX34" s="10"/>
      <c r="DY34" s="7"/>
      <c r="DZ34" s="11"/>
      <c r="EA34" s="10"/>
      <c r="EB34" s="11"/>
      <c r="EC34" s="10"/>
      <c r="ED34" s="11"/>
      <c r="EE34" s="10"/>
      <c r="EF34" s="7"/>
      <c r="EG34" s="7">
        <f t="shared" si="39"/>
        <v>0</v>
      </c>
    </row>
    <row r="35" spans="1:137" x14ac:dyDescent="0.25">
      <c r="A35" s="6"/>
      <c r="B35" s="6"/>
      <c r="C35" s="6"/>
      <c r="D35" s="6" t="s">
        <v>89</v>
      </c>
      <c r="E35" s="3" t="s">
        <v>90</v>
      </c>
      <c r="F35" s="6">
        <f t="shared" si="21"/>
        <v>0</v>
      </c>
      <c r="G35" s="6">
        <f t="shared" si="22"/>
        <v>1</v>
      </c>
      <c r="H35" s="6">
        <f t="shared" si="23"/>
        <v>10</v>
      </c>
      <c r="I35" s="6">
        <f t="shared" si="24"/>
        <v>10</v>
      </c>
      <c r="J35" s="6">
        <f t="shared" si="25"/>
        <v>0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7">
        <f t="shared" si="30"/>
        <v>1</v>
      </c>
      <c r="P35" s="7">
        <f t="shared" si="31"/>
        <v>0</v>
      </c>
      <c r="Q35" s="7">
        <v>0.33</v>
      </c>
      <c r="R35" s="11">
        <v>10</v>
      </c>
      <c r="S35" s="10" t="s">
        <v>59</v>
      </c>
      <c r="T35" s="11"/>
      <c r="U35" s="10"/>
      <c r="V35" s="11"/>
      <c r="W35" s="10"/>
      <c r="X35" s="7">
        <v>1</v>
      </c>
      <c r="Y35" s="11"/>
      <c r="Z35" s="10"/>
      <c r="AA35" s="11"/>
      <c r="AB35" s="10"/>
      <c r="AC35" s="11"/>
      <c r="AD35" s="10"/>
      <c r="AE35" s="7"/>
      <c r="AF35" s="7">
        <f t="shared" si="32"/>
        <v>1</v>
      </c>
      <c r="AG35" s="11"/>
      <c r="AH35" s="10"/>
      <c r="AI35" s="11"/>
      <c r="AJ35" s="10"/>
      <c r="AK35" s="11"/>
      <c r="AL35" s="10"/>
      <c r="AM35" s="7"/>
      <c r="AN35" s="11"/>
      <c r="AO35" s="10"/>
      <c r="AP35" s="11"/>
      <c r="AQ35" s="10"/>
      <c r="AR35" s="11"/>
      <c r="AS35" s="10"/>
      <c r="AT35" s="7"/>
      <c r="AU35" s="7">
        <f t="shared" si="33"/>
        <v>0</v>
      </c>
      <c r="AV35" s="11"/>
      <c r="AW35" s="10"/>
      <c r="AX35" s="11"/>
      <c r="AY35" s="10"/>
      <c r="AZ35" s="11"/>
      <c r="BA35" s="10"/>
      <c r="BB35" s="7"/>
      <c r="BC35" s="11"/>
      <c r="BD35" s="10"/>
      <c r="BE35" s="11"/>
      <c r="BF35" s="10"/>
      <c r="BG35" s="11"/>
      <c r="BH35" s="10"/>
      <c r="BI35" s="7"/>
      <c r="BJ35" s="7">
        <f t="shared" si="34"/>
        <v>0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7"/>
      <c r="BY35" s="7">
        <f t="shared" si="35"/>
        <v>0</v>
      </c>
      <c r="BZ35" s="11"/>
      <c r="CA35" s="10"/>
      <c r="CB35" s="11"/>
      <c r="CC35" s="10"/>
      <c r="CD35" s="11"/>
      <c r="CE35" s="10"/>
      <c r="CF35" s="7"/>
      <c r="CG35" s="11"/>
      <c r="CH35" s="10"/>
      <c r="CI35" s="11"/>
      <c r="CJ35" s="10"/>
      <c r="CK35" s="11"/>
      <c r="CL35" s="10"/>
      <c r="CM35" s="7"/>
      <c r="CN35" s="7">
        <f t="shared" si="36"/>
        <v>0</v>
      </c>
      <c r="CO35" s="11"/>
      <c r="CP35" s="10"/>
      <c r="CQ35" s="11"/>
      <c r="CR35" s="10"/>
      <c r="CS35" s="11"/>
      <c r="CT35" s="10"/>
      <c r="CU35" s="7"/>
      <c r="CV35" s="11"/>
      <c r="CW35" s="10"/>
      <c r="CX35" s="11"/>
      <c r="CY35" s="10"/>
      <c r="CZ35" s="11"/>
      <c r="DA35" s="10"/>
      <c r="DB35" s="7"/>
      <c r="DC35" s="7">
        <f t="shared" si="37"/>
        <v>0</v>
      </c>
      <c r="DD35" s="11"/>
      <c r="DE35" s="10"/>
      <c r="DF35" s="11"/>
      <c r="DG35" s="10"/>
      <c r="DH35" s="11"/>
      <c r="DI35" s="10"/>
      <c r="DJ35" s="7"/>
      <c r="DK35" s="11"/>
      <c r="DL35" s="10"/>
      <c r="DM35" s="11"/>
      <c r="DN35" s="10"/>
      <c r="DO35" s="11"/>
      <c r="DP35" s="10"/>
      <c r="DQ35" s="7"/>
      <c r="DR35" s="7">
        <f t="shared" si="38"/>
        <v>0</v>
      </c>
      <c r="DS35" s="11"/>
      <c r="DT35" s="10"/>
      <c r="DU35" s="11"/>
      <c r="DV35" s="10"/>
      <c r="DW35" s="11"/>
      <c r="DX35" s="10"/>
      <c r="DY35" s="7"/>
      <c r="DZ35" s="11"/>
      <c r="EA35" s="10"/>
      <c r="EB35" s="11"/>
      <c r="EC35" s="10"/>
      <c r="ED35" s="11"/>
      <c r="EE35" s="10"/>
      <c r="EF35" s="7"/>
      <c r="EG35" s="7">
        <f t="shared" si="39"/>
        <v>0</v>
      </c>
    </row>
    <row r="36" spans="1:137" x14ac:dyDescent="0.25">
      <c r="A36" s="6"/>
      <c r="B36" s="6"/>
      <c r="C36" s="6"/>
      <c r="D36" s="6" t="s">
        <v>91</v>
      </c>
      <c r="E36" s="3" t="s">
        <v>92</v>
      </c>
      <c r="F36" s="6">
        <f t="shared" si="21"/>
        <v>0</v>
      </c>
      <c r="G36" s="6">
        <f t="shared" si="22"/>
        <v>2</v>
      </c>
      <c r="H36" s="6">
        <f t="shared" si="23"/>
        <v>27</v>
      </c>
      <c r="I36" s="6">
        <f t="shared" si="24"/>
        <v>12</v>
      </c>
      <c r="J36" s="6">
        <f t="shared" si="25"/>
        <v>0</v>
      </c>
      <c r="K36" s="6">
        <f t="shared" si="26"/>
        <v>0</v>
      </c>
      <c r="L36" s="6">
        <f t="shared" si="27"/>
        <v>15</v>
      </c>
      <c r="M36" s="6">
        <f t="shared" si="28"/>
        <v>0</v>
      </c>
      <c r="N36" s="6">
        <f t="shared" si="29"/>
        <v>0</v>
      </c>
      <c r="O36" s="7">
        <f t="shared" si="30"/>
        <v>6</v>
      </c>
      <c r="P36" s="7">
        <f t="shared" si="31"/>
        <v>2</v>
      </c>
      <c r="Q36" s="7">
        <v>1.27</v>
      </c>
      <c r="R36" s="11"/>
      <c r="S36" s="10"/>
      <c r="T36" s="11"/>
      <c r="U36" s="10"/>
      <c r="V36" s="11"/>
      <c r="W36" s="10"/>
      <c r="X36" s="7"/>
      <c r="Y36" s="11"/>
      <c r="Z36" s="10"/>
      <c r="AA36" s="11"/>
      <c r="AB36" s="10"/>
      <c r="AC36" s="11"/>
      <c r="AD36" s="10"/>
      <c r="AE36" s="7"/>
      <c r="AF36" s="7">
        <f t="shared" si="32"/>
        <v>0</v>
      </c>
      <c r="AG36" s="11">
        <v>12</v>
      </c>
      <c r="AH36" s="10" t="s">
        <v>59</v>
      </c>
      <c r="AI36" s="11"/>
      <c r="AJ36" s="10"/>
      <c r="AK36" s="11"/>
      <c r="AL36" s="10"/>
      <c r="AM36" s="7">
        <v>4</v>
      </c>
      <c r="AN36" s="11">
        <v>15</v>
      </c>
      <c r="AO36" s="10" t="s">
        <v>59</v>
      </c>
      <c r="AP36" s="11"/>
      <c r="AQ36" s="10"/>
      <c r="AR36" s="11"/>
      <c r="AS36" s="10"/>
      <c r="AT36" s="7">
        <v>2</v>
      </c>
      <c r="AU36" s="7">
        <f t="shared" si="33"/>
        <v>6</v>
      </c>
      <c r="AV36" s="11"/>
      <c r="AW36" s="10"/>
      <c r="AX36" s="11"/>
      <c r="AY36" s="10"/>
      <c r="AZ36" s="11"/>
      <c r="BA36" s="10"/>
      <c r="BB36" s="7"/>
      <c r="BC36" s="11"/>
      <c r="BD36" s="10"/>
      <c r="BE36" s="11"/>
      <c r="BF36" s="10"/>
      <c r="BG36" s="11"/>
      <c r="BH36" s="10"/>
      <c r="BI36" s="7"/>
      <c r="BJ36" s="7">
        <f t="shared" si="34"/>
        <v>0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7"/>
      <c r="BY36" s="7">
        <f t="shared" si="35"/>
        <v>0</v>
      </c>
      <c r="BZ36" s="11"/>
      <c r="CA36" s="10"/>
      <c r="CB36" s="11"/>
      <c r="CC36" s="10"/>
      <c r="CD36" s="11"/>
      <c r="CE36" s="10"/>
      <c r="CF36" s="7"/>
      <c r="CG36" s="11"/>
      <c r="CH36" s="10"/>
      <c r="CI36" s="11"/>
      <c r="CJ36" s="10"/>
      <c r="CK36" s="11"/>
      <c r="CL36" s="10"/>
      <c r="CM36" s="7"/>
      <c r="CN36" s="7">
        <f t="shared" si="36"/>
        <v>0</v>
      </c>
      <c r="CO36" s="11"/>
      <c r="CP36" s="10"/>
      <c r="CQ36" s="11"/>
      <c r="CR36" s="10"/>
      <c r="CS36" s="11"/>
      <c r="CT36" s="10"/>
      <c r="CU36" s="7"/>
      <c r="CV36" s="11"/>
      <c r="CW36" s="10"/>
      <c r="CX36" s="11"/>
      <c r="CY36" s="10"/>
      <c r="CZ36" s="11"/>
      <c r="DA36" s="10"/>
      <c r="DB36" s="7"/>
      <c r="DC36" s="7">
        <f t="shared" si="37"/>
        <v>0</v>
      </c>
      <c r="DD36" s="11"/>
      <c r="DE36" s="10"/>
      <c r="DF36" s="11"/>
      <c r="DG36" s="10"/>
      <c r="DH36" s="11"/>
      <c r="DI36" s="10"/>
      <c r="DJ36" s="7"/>
      <c r="DK36" s="11"/>
      <c r="DL36" s="10"/>
      <c r="DM36" s="11"/>
      <c r="DN36" s="10"/>
      <c r="DO36" s="11"/>
      <c r="DP36" s="10"/>
      <c r="DQ36" s="7"/>
      <c r="DR36" s="7">
        <f t="shared" si="38"/>
        <v>0</v>
      </c>
      <c r="DS36" s="11"/>
      <c r="DT36" s="10"/>
      <c r="DU36" s="11"/>
      <c r="DV36" s="10"/>
      <c r="DW36" s="11"/>
      <c r="DX36" s="10"/>
      <c r="DY36" s="7"/>
      <c r="DZ36" s="11"/>
      <c r="EA36" s="10"/>
      <c r="EB36" s="11"/>
      <c r="EC36" s="10"/>
      <c r="ED36" s="11"/>
      <c r="EE36" s="10"/>
      <c r="EF36" s="7"/>
      <c r="EG36" s="7">
        <f t="shared" si="39"/>
        <v>0</v>
      </c>
    </row>
    <row r="37" spans="1:137" x14ac:dyDescent="0.25">
      <c r="A37" s="6"/>
      <c r="B37" s="6"/>
      <c r="C37" s="6"/>
      <c r="D37" s="6" t="s">
        <v>93</v>
      </c>
      <c r="E37" s="3" t="s">
        <v>94</v>
      </c>
      <c r="F37" s="6">
        <f t="shared" si="21"/>
        <v>0</v>
      </c>
      <c r="G37" s="6">
        <f t="shared" si="22"/>
        <v>2</v>
      </c>
      <c r="H37" s="6">
        <f t="shared" si="23"/>
        <v>12</v>
      </c>
      <c r="I37" s="6">
        <f t="shared" si="24"/>
        <v>6</v>
      </c>
      <c r="J37" s="6">
        <f t="shared" si="25"/>
        <v>0</v>
      </c>
      <c r="K37" s="6">
        <f t="shared" si="26"/>
        <v>0</v>
      </c>
      <c r="L37" s="6">
        <f t="shared" si="27"/>
        <v>6</v>
      </c>
      <c r="M37" s="6">
        <f t="shared" si="28"/>
        <v>0</v>
      </c>
      <c r="N37" s="6">
        <f t="shared" si="29"/>
        <v>0</v>
      </c>
      <c r="O37" s="7">
        <f t="shared" si="30"/>
        <v>2</v>
      </c>
      <c r="P37" s="7">
        <f t="shared" si="31"/>
        <v>1</v>
      </c>
      <c r="Q37" s="7">
        <v>0.67</v>
      </c>
      <c r="R37" s="11"/>
      <c r="S37" s="10"/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7"/>
      <c r="AF37" s="7">
        <f t="shared" si="32"/>
        <v>0</v>
      </c>
      <c r="AG37" s="11">
        <v>6</v>
      </c>
      <c r="AH37" s="10" t="s">
        <v>59</v>
      </c>
      <c r="AI37" s="11"/>
      <c r="AJ37" s="10"/>
      <c r="AK37" s="11"/>
      <c r="AL37" s="10"/>
      <c r="AM37" s="7">
        <v>1</v>
      </c>
      <c r="AN37" s="11">
        <v>6</v>
      </c>
      <c r="AO37" s="10" t="s">
        <v>59</v>
      </c>
      <c r="AP37" s="11"/>
      <c r="AQ37" s="10"/>
      <c r="AR37" s="11"/>
      <c r="AS37" s="10"/>
      <c r="AT37" s="7">
        <v>1</v>
      </c>
      <c r="AU37" s="7">
        <f t="shared" si="33"/>
        <v>2</v>
      </c>
      <c r="AV37" s="11"/>
      <c r="AW37" s="10"/>
      <c r="AX37" s="11"/>
      <c r="AY37" s="10"/>
      <c r="AZ37" s="11"/>
      <c r="BA37" s="10"/>
      <c r="BB37" s="7"/>
      <c r="BC37" s="11"/>
      <c r="BD37" s="10"/>
      <c r="BE37" s="11"/>
      <c r="BF37" s="10"/>
      <c r="BG37" s="11"/>
      <c r="BH37" s="10"/>
      <c r="BI37" s="7"/>
      <c r="BJ37" s="7">
        <f t="shared" si="34"/>
        <v>0</v>
      </c>
      <c r="BK37" s="11"/>
      <c r="BL37" s="10"/>
      <c r="BM37" s="11"/>
      <c r="BN37" s="10"/>
      <c r="BO37" s="11"/>
      <c r="BP37" s="10"/>
      <c r="BQ37" s="7"/>
      <c r="BR37" s="11"/>
      <c r="BS37" s="10"/>
      <c r="BT37" s="11"/>
      <c r="BU37" s="10"/>
      <c r="BV37" s="11"/>
      <c r="BW37" s="10"/>
      <c r="BX37" s="7"/>
      <c r="BY37" s="7">
        <f t="shared" si="35"/>
        <v>0</v>
      </c>
      <c r="BZ37" s="11"/>
      <c r="CA37" s="10"/>
      <c r="CB37" s="11"/>
      <c r="CC37" s="10"/>
      <c r="CD37" s="11"/>
      <c r="CE37" s="10"/>
      <c r="CF37" s="7"/>
      <c r="CG37" s="11"/>
      <c r="CH37" s="10"/>
      <c r="CI37" s="11"/>
      <c r="CJ37" s="10"/>
      <c r="CK37" s="11"/>
      <c r="CL37" s="10"/>
      <c r="CM37" s="7"/>
      <c r="CN37" s="7">
        <f t="shared" si="36"/>
        <v>0</v>
      </c>
      <c r="CO37" s="11"/>
      <c r="CP37" s="10"/>
      <c r="CQ37" s="11"/>
      <c r="CR37" s="10"/>
      <c r="CS37" s="11"/>
      <c r="CT37" s="10"/>
      <c r="CU37" s="7"/>
      <c r="CV37" s="11"/>
      <c r="CW37" s="10"/>
      <c r="CX37" s="11"/>
      <c r="CY37" s="10"/>
      <c r="CZ37" s="11"/>
      <c r="DA37" s="10"/>
      <c r="DB37" s="7"/>
      <c r="DC37" s="7">
        <f t="shared" si="37"/>
        <v>0</v>
      </c>
      <c r="DD37" s="11"/>
      <c r="DE37" s="10"/>
      <c r="DF37" s="11"/>
      <c r="DG37" s="10"/>
      <c r="DH37" s="11"/>
      <c r="DI37" s="10"/>
      <c r="DJ37" s="7"/>
      <c r="DK37" s="11"/>
      <c r="DL37" s="10"/>
      <c r="DM37" s="11"/>
      <c r="DN37" s="10"/>
      <c r="DO37" s="11"/>
      <c r="DP37" s="10"/>
      <c r="DQ37" s="7"/>
      <c r="DR37" s="7">
        <f t="shared" si="38"/>
        <v>0</v>
      </c>
      <c r="DS37" s="11"/>
      <c r="DT37" s="10"/>
      <c r="DU37" s="11"/>
      <c r="DV37" s="10"/>
      <c r="DW37" s="11"/>
      <c r="DX37" s="10"/>
      <c r="DY37" s="7"/>
      <c r="DZ37" s="11"/>
      <c r="EA37" s="10"/>
      <c r="EB37" s="11"/>
      <c r="EC37" s="10"/>
      <c r="ED37" s="11"/>
      <c r="EE37" s="10"/>
      <c r="EF37" s="7"/>
      <c r="EG37" s="7">
        <f t="shared" si="39"/>
        <v>0</v>
      </c>
    </row>
    <row r="38" spans="1:137" x14ac:dyDescent="0.25">
      <c r="A38" s="6"/>
      <c r="B38" s="6"/>
      <c r="C38" s="6"/>
      <c r="D38" s="6" t="s">
        <v>95</v>
      </c>
      <c r="E38" s="3" t="s">
        <v>96</v>
      </c>
      <c r="F38" s="6">
        <f t="shared" si="21"/>
        <v>0</v>
      </c>
      <c r="G38" s="6">
        <f t="shared" si="22"/>
        <v>2</v>
      </c>
      <c r="H38" s="6">
        <f t="shared" si="23"/>
        <v>27</v>
      </c>
      <c r="I38" s="6">
        <f t="shared" si="24"/>
        <v>10</v>
      </c>
      <c r="J38" s="6">
        <f t="shared" si="25"/>
        <v>0</v>
      </c>
      <c r="K38" s="6">
        <f t="shared" si="26"/>
        <v>0</v>
      </c>
      <c r="L38" s="6">
        <f t="shared" si="27"/>
        <v>17</v>
      </c>
      <c r="M38" s="6">
        <f t="shared" si="28"/>
        <v>0</v>
      </c>
      <c r="N38" s="6">
        <f t="shared" si="29"/>
        <v>0</v>
      </c>
      <c r="O38" s="7">
        <f t="shared" si="30"/>
        <v>6</v>
      </c>
      <c r="P38" s="7">
        <f t="shared" si="31"/>
        <v>4</v>
      </c>
      <c r="Q38" s="7">
        <v>1.57</v>
      </c>
      <c r="R38" s="11"/>
      <c r="S38" s="10"/>
      <c r="T38" s="11"/>
      <c r="U38" s="10"/>
      <c r="V38" s="11"/>
      <c r="W38" s="10"/>
      <c r="X38" s="7"/>
      <c r="Y38" s="11"/>
      <c r="Z38" s="10"/>
      <c r="AA38" s="11"/>
      <c r="AB38" s="10"/>
      <c r="AC38" s="11"/>
      <c r="AD38" s="10"/>
      <c r="AE38" s="7"/>
      <c r="AF38" s="7">
        <f t="shared" si="32"/>
        <v>0</v>
      </c>
      <c r="AG38" s="11">
        <v>10</v>
      </c>
      <c r="AH38" s="10" t="s">
        <v>59</v>
      </c>
      <c r="AI38" s="11"/>
      <c r="AJ38" s="10"/>
      <c r="AK38" s="11"/>
      <c r="AL38" s="10"/>
      <c r="AM38" s="7">
        <v>2</v>
      </c>
      <c r="AN38" s="11">
        <v>17</v>
      </c>
      <c r="AO38" s="10" t="s">
        <v>59</v>
      </c>
      <c r="AP38" s="11"/>
      <c r="AQ38" s="10"/>
      <c r="AR38" s="11"/>
      <c r="AS38" s="10"/>
      <c r="AT38" s="7">
        <v>4</v>
      </c>
      <c r="AU38" s="7">
        <f t="shared" si="33"/>
        <v>6</v>
      </c>
      <c r="AV38" s="11"/>
      <c r="AW38" s="10"/>
      <c r="AX38" s="11"/>
      <c r="AY38" s="10"/>
      <c r="AZ38" s="11"/>
      <c r="BA38" s="10"/>
      <c r="BB38" s="7"/>
      <c r="BC38" s="11"/>
      <c r="BD38" s="10"/>
      <c r="BE38" s="11"/>
      <c r="BF38" s="10"/>
      <c r="BG38" s="11"/>
      <c r="BH38" s="10"/>
      <c r="BI38" s="7"/>
      <c r="BJ38" s="7">
        <f t="shared" si="34"/>
        <v>0</v>
      </c>
      <c r="BK38" s="11"/>
      <c r="BL38" s="10"/>
      <c r="BM38" s="11"/>
      <c r="BN38" s="10"/>
      <c r="BO38" s="11"/>
      <c r="BP38" s="10"/>
      <c r="BQ38" s="7"/>
      <c r="BR38" s="11"/>
      <c r="BS38" s="10"/>
      <c r="BT38" s="11"/>
      <c r="BU38" s="10"/>
      <c r="BV38" s="11"/>
      <c r="BW38" s="10"/>
      <c r="BX38" s="7"/>
      <c r="BY38" s="7">
        <f t="shared" si="35"/>
        <v>0</v>
      </c>
      <c r="BZ38" s="11"/>
      <c r="CA38" s="10"/>
      <c r="CB38" s="11"/>
      <c r="CC38" s="10"/>
      <c r="CD38" s="11"/>
      <c r="CE38" s="10"/>
      <c r="CF38" s="7"/>
      <c r="CG38" s="11"/>
      <c r="CH38" s="10"/>
      <c r="CI38" s="11"/>
      <c r="CJ38" s="10"/>
      <c r="CK38" s="11"/>
      <c r="CL38" s="10"/>
      <c r="CM38" s="7"/>
      <c r="CN38" s="7">
        <f t="shared" si="36"/>
        <v>0</v>
      </c>
      <c r="CO38" s="11"/>
      <c r="CP38" s="10"/>
      <c r="CQ38" s="11"/>
      <c r="CR38" s="10"/>
      <c r="CS38" s="11"/>
      <c r="CT38" s="10"/>
      <c r="CU38" s="7"/>
      <c r="CV38" s="11"/>
      <c r="CW38" s="10"/>
      <c r="CX38" s="11"/>
      <c r="CY38" s="10"/>
      <c r="CZ38" s="11"/>
      <c r="DA38" s="10"/>
      <c r="DB38" s="7"/>
      <c r="DC38" s="7">
        <f t="shared" si="37"/>
        <v>0</v>
      </c>
      <c r="DD38" s="11"/>
      <c r="DE38" s="10"/>
      <c r="DF38" s="11"/>
      <c r="DG38" s="10"/>
      <c r="DH38" s="11"/>
      <c r="DI38" s="10"/>
      <c r="DJ38" s="7"/>
      <c r="DK38" s="11"/>
      <c r="DL38" s="10"/>
      <c r="DM38" s="11"/>
      <c r="DN38" s="10"/>
      <c r="DO38" s="11"/>
      <c r="DP38" s="10"/>
      <c r="DQ38" s="7"/>
      <c r="DR38" s="7">
        <f t="shared" si="38"/>
        <v>0</v>
      </c>
      <c r="DS38" s="11"/>
      <c r="DT38" s="10"/>
      <c r="DU38" s="11"/>
      <c r="DV38" s="10"/>
      <c r="DW38" s="11"/>
      <c r="DX38" s="10"/>
      <c r="DY38" s="7"/>
      <c r="DZ38" s="11"/>
      <c r="EA38" s="10"/>
      <c r="EB38" s="11"/>
      <c r="EC38" s="10"/>
      <c r="ED38" s="11"/>
      <c r="EE38" s="10"/>
      <c r="EF38" s="7"/>
      <c r="EG38" s="7">
        <f t="shared" si="39"/>
        <v>0</v>
      </c>
    </row>
    <row r="39" spans="1:137" x14ac:dyDescent="0.25">
      <c r="A39" s="6"/>
      <c r="B39" s="6"/>
      <c r="C39" s="6"/>
      <c r="D39" s="6" t="s">
        <v>97</v>
      </c>
      <c r="E39" s="3" t="s">
        <v>98</v>
      </c>
      <c r="F39" s="6">
        <f t="shared" si="21"/>
        <v>0</v>
      </c>
      <c r="G39" s="6">
        <f t="shared" si="22"/>
        <v>2</v>
      </c>
      <c r="H39" s="6">
        <f t="shared" si="23"/>
        <v>23</v>
      </c>
      <c r="I39" s="6">
        <f t="shared" si="24"/>
        <v>8</v>
      </c>
      <c r="J39" s="6">
        <f t="shared" si="25"/>
        <v>0</v>
      </c>
      <c r="K39" s="6">
        <f t="shared" si="26"/>
        <v>0</v>
      </c>
      <c r="L39" s="6">
        <f t="shared" si="27"/>
        <v>15</v>
      </c>
      <c r="M39" s="6">
        <f t="shared" si="28"/>
        <v>0</v>
      </c>
      <c r="N39" s="6">
        <f t="shared" si="29"/>
        <v>0</v>
      </c>
      <c r="O39" s="7">
        <f t="shared" si="30"/>
        <v>5</v>
      </c>
      <c r="P39" s="7">
        <f t="shared" si="31"/>
        <v>3</v>
      </c>
      <c r="Q39" s="7">
        <v>1.6</v>
      </c>
      <c r="R39" s="11"/>
      <c r="S39" s="10"/>
      <c r="T39" s="11"/>
      <c r="U39" s="10"/>
      <c r="V39" s="11"/>
      <c r="W39" s="10"/>
      <c r="X39" s="7"/>
      <c r="Y39" s="11"/>
      <c r="Z39" s="10"/>
      <c r="AA39" s="11"/>
      <c r="AB39" s="10"/>
      <c r="AC39" s="11"/>
      <c r="AD39" s="10"/>
      <c r="AE39" s="7"/>
      <c r="AF39" s="7">
        <f t="shared" si="32"/>
        <v>0</v>
      </c>
      <c r="AG39" s="11">
        <v>8</v>
      </c>
      <c r="AH39" s="10" t="s">
        <v>59</v>
      </c>
      <c r="AI39" s="11"/>
      <c r="AJ39" s="10"/>
      <c r="AK39" s="11"/>
      <c r="AL39" s="10"/>
      <c r="AM39" s="7">
        <v>2</v>
      </c>
      <c r="AN39" s="11">
        <v>15</v>
      </c>
      <c r="AO39" s="10" t="s">
        <v>59</v>
      </c>
      <c r="AP39" s="11"/>
      <c r="AQ39" s="10"/>
      <c r="AR39" s="11"/>
      <c r="AS39" s="10"/>
      <c r="AT39" s="7">
        <v>3</v>
      </c>
      <c r="AU39" s="7">
        <f t="shared" si="33"/>
        <v>5</v>
      </c>
      <c r="AV39" s="11"/>
      <c r="AW39" s="10"/>
      <c r="AX39" s="11"/>
      <c r="AY39" s="10"/>
      <c r="AZ39" s="11"/>
      <c r="BA39" s="10"/>
      <c r="BB39" s="7"/>
      <c r="BC39" s="11"/>
      <c r="BD39" s="10"/>
      <c r="BE39" s="11"/>
      <c r="BF39" s="10"/>
      <c r="BG39" s="11"/>
      <c r="BH39" s="10"/>
      <c r="BI39" s="7"/>
      <c r="BJ39" s="7">
        <f t="shared" si="34"/>
        <v>0</v>
      </c>
      <c r="BK39" s="11"/>
      <c r="BL39" s="10"/>
      <c r="BM39" s="11"/>
      <c r="BN39" s="10"/>
      <c r="BO39" s="11"/>
      <c r="BP39" s="10"/>
      <c r="BQ39" s="7"/>
      <c r="BR39" s="11"/>
      <c r="BS39" s="10"/>
      <c r="BT39" s="11"/>
      <c r="BU39" s="10"/>
      <c r="BV39" s="11"/>
      <c r="BW39" s="10"/>
      <c r="BX39" s="7"/>
      <c r="BY39" s="7">
        <f t="shared" si="35"/>
        <v>0</v>
      </c>
      <c r="BZ39" s="11"/>
      <c r="CA39" s="10"/>
      <c r="CB39" s="11"/>
      <c r="CC39" s="10"/>
      <c r="CD39" s="11"/>
      <c r="CE39" s="10"/>
      <c r="CF39" s="7"/>
      <c r="CG39" s="11"/>
      <c r="CH39" s="10"/>
      <c r="CI39" s="11"/>
      <c r="CJ39" s="10"/>
      <c r="CK39" s="11"/>
      <c r="CL39" s="10"/>
      <c r="CM39" s="7"/>
      <c r="CN39" s="7">
        <f t="shared" si="36"/>
        <v>0</v>
      </c>
      <c r="CO39" s="11"/>
      <c r="CP39" s="10"/>
      <c r="CQ39" s="11"/>
      <c r="CR39" s="10"/>
      <c r="CS39" s="11"/>
      <c r="CT39" s="10"/>
      <c r="CU39" s="7"/>
      <c r="CV39" s="11"/>
      <c r="CW39" s="10"/>
      <c r="CX39" s="11"/>
      <c r="CY39" s="10"/>
      <c r="CZ39" s="11"/>
      <c r="DA39" s="10"/>
      <c r="DB39" s="7"/>
      <c r="DC39" s="7">
        <f t="shared" si="37"/>
        <v>0</v>
      </c>
      <c r="DD39" s="11"/>
      <c r="DE39" s="10"/>
      <c r="DF39" s="11"/>
      <c r="DG39" s="10"/>
      <c r="DH39" s="11"/>
      <c r="DI39" s="10"/>
      <c r="DJ39" s="7"/>
      <c r="DK39" s="11"/>
      <c r="DL39" s="10"/>
      <c r="DM39" s="11"/>
      <c r="DN39" s="10"/>
      <c r="DO39" s="11"/>
      <c r="DP39" s="10"/>
      <c r="DQ39" s="7"/>
      <c r="DR39" s="7">
        <f t="shared" si="38"/>
        <v>0</v>
      </c>
      <c r="DS39" s="11"/>
      <c r="DT39" s="10"/>
      <c r="DU39" s="11"/>
      <c r="DV39" s="10"/>
      <c r="DW39" s="11"/>
      <c r="DX39" s="10"/>
      <c r="DY39" s="7"/>
      <c r="DZ39" s="11"/>
      <c r="EA39" s="10"/>
      <c r="EB39" s="11"/>
      <c r="EC39" s="10"/>
      <c r="ED39" s="11"/>
      <c r="EE39" s="10"/>
      <c r="EF39" s="7"/>
      <c r="EG39" s="7">
        <f t="shared" si="39"/>
        <v>0</v>
      </c>
    </row>
    <row r="40" spans="1:137" x14ac:dyDescent="0.25">
      <c r="A40" s="6">
        <v>4</v>
      </c>
      <c r="B40" s="6">
        <v>2</v>
      </c>
      <c r="C40" s="6"/>
      <c r="D40" s="6"/>
      <c r="E40" s="3" t="s">
        <v>99</v>
      </c>
      <c r="F40" s="6">
        <f>$B$40*COUNTIF(R40:EE40,"e")</f>
        <v>0</v>
      </c>
      <c r="G40" s="6">
        <f>$B$40*COUNTIF(R40:EE40,"z")</f>
        <v>4</v>
      </c>
      <c r="H40" s="6">
        <f t="shared" si="23"/>
        <v>30</v>
      </c>
      <c r="I40" s="6">
        <f t="shared" si="24"/>
        <v>16</v>
      </c>
      <c r="J40" s="6">
        <f t="shared" si="25"/>
        <v>14</v>
      </c>
      <c r="K40" s="6">
        <f t="shared" si="26"/>
        <v>0</v>
      </c>
      <c r="L40" s="6">
        <f t="shared" si="27"/>
        <v>0</v>
      </c>
      <c r="M40" s="6">
        <f t="shared" si="28"/>
        <v>0</v>
      </c>
      <c r="N40" s="6">
        <f t="shared" si="29"/>
        <v>0</v>
      </c>
      <c r="O40" s="7">
        <f t="shared" si="30"/>
        <v>4</v>
      </c>
      <c r="P40" s="7">
        <f t="shared" si="31"/>
        <v>0</v>
      </c>
      <c r="Q40" s="7">
        <f>$B$40*0.83</f>
        <v>1.66</v>
      </c>
      <c r="R40" s="11"/>
      <c r="S40" s="10"/>
      <c r="T40" s="11"/>
      <c r="U40" s="10"/>
      <c r="V40" s="11"/>
      <c r="W40" s="10"/>
      <c r="X40" s="7"/>
      <c r="Y40" s="11"/>
      <c r="Z40" s="10"/>
      <c r="AA40" s="11"/>
      <c r="AB40" s="10"/>
      <c r="AC40" s="11"/>
      <c r="AD40" s="10"/>
      <c r="AE40" s="7"/>
      <c r="AF40" s="7">
        <f t="shared" si="32"/>
        <v>0</v>
      </c>
      <c r="AG40" s="11">
        <f>$B$40*8</f>
        <v>16</v>
      </c>
      <c r="AH40" s="10" t="s">
        <v>59</v>
      </c>
      <c r="AI40" s="11">
        <f>$B$40*7</f>
        <v>14</v>
      </c>
      <c r="AJ40" s="10" t="s">
        <v>59</v>
      </c>
      <c r="AK40" s="11"/>
      <c r="AL40" s="10"/>
      <c r="AM40" s="7">
        <f>$B$40*2</f>
        <v>4</v>
      </c>
      <c r="AN40" s="11"/>
      <c r="AO40" s="10"/>
      <c r="AP40" s="11"/>
      <c r="AQ40" s="10"/>
      <c r="AR40" s="11"/>
      <c r="AS40" s="10"/>
      <c r="AT40" s="7"/>
      <c r="AU40" s="7">
        <f t="shared" si="33"/>
        <v>4</v>
      </c>
      <c r="AV40" s="11"/>
      <c r="AW40" s="10"/>
      <c r="AX40" s="11"/>
      <c r="AY40" s="10"/>
      <c r="AZ40" s="11"/>
      <c r="BA40" s="10"/>
      <c r="BB40" s="7"/>
      <c r="BC40" s="11"/>
      <c r="BD40" s="10"/>
      <c r="BE40" s="11"/>
      <c r="BF40" s="10"/>
      <c r="BG40" s="11"/>
      <c r="BH40" s="10"/>
      <c r="BI40" s="7"/>
      <c r="BJ40" s="7">
        <f t="shared" si="34"/>
        <v>0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7"/>
      <c r="BY40" s="7">
        <f t="shared" si="35"/>
        <v>0</v>
      </c>
      <c r="BZ40" s="11"/>
      <c r="CA40" s="10"/>
      <c r="CB40" s="11"/>
      <c r="CC40" s="10"/>
      <c r="CD40" s="11"/>
      <c r="CE40" s="10"/>
      <c r="CF40" s="7"/>
      <c r="CG40" s="11"/>
      <c r="CH40" s="10"/>
      <c r="CI40" s="11"/>
      <c r="CJ40" s="10"/>
      <c r="CK40" s="11"/>
      <c r="CL40" s="10"/>
      <c r="CM40" s="7"/>
      <c r="CN40" s="7">
        <f t="shared" si="36"/>
        <v>0</v>
      </c>
      <c r="CO40" s="11"/>
      <c r="CP40" s="10"/>
      <c r="CQ40" s="11"/>
      <c r="CR40" s="10"/>
      <c r="CS40" s="11"/>
      <c r="CT40" s="10"/>
      <c r="CU40" s="7"/>
      <c r="CV40" s="11"/>
      <c r="CW40" s="10"/>
      <c r="CX40" s="11"/>
      <c r="CY40" s="10"/>
      <c r="CZ40" s="11"/>
      <c r="DA40" s="10"/>
      <c r="DB40" s="7"/>
      <c r="DC40" s="7">
        <f t="shared" si="37"/>
        <v>0</v>
      </c>
      <c r="DD40" s="11"/>
      <c r="DE40" s="10"/>
      <c r="DF40" s="11"/>
      <c r="DG40" s="10"/>
      <c r="DH40" s="11"/>
      <c r="DI40" s="10"/>
      <c r="DJ40" s="7"/>
      <c r="DK40" s="11"/>
      <c r="DL40" s="10"/>
      <c r="DM40" s="11"/>
      <c r="DN40" s="10"/>
      <c r="DO40" s="11"/>
      <c r="DP40" s="10"/>
      <c r="DQ40" s="7"/>
      <c r="DR40" s="7">
        <f t="shared" si="38"/>
        <v>0</v>
      </c>
      <c r="DS40" s="11"/>
      <c r="DT40" s="10"/>
      <c r="DU40" s="11"/>
      <c r="DV40" s="10"/>
      <c r="DW40" s="11"/>
      <c r="DX40" s="10"/>
      <c r="DY40" s="7"/>
      <c r="DZ40" s="11"/>
      <c r="EA40" s="10"/>
      <c r="EB40" s="11"/>
      <c r="EC40" s="10"/>
      <c r="ED40" s="11"/>
      <c r="EE40" s="10"/>
      <c r="EF40" s="7"/>
      <c r="EG40" s="7">
        <f t="shared" si="39"/>
        <v>0</v>
      </c>
    </row>
    <row r="41" spans="1:137" x14ac:dyDescent="0.25">
      <c r="A41" s="6">
        <v>2</v>
      </c>
      <c r="B41" s="6">
        <v>1</v>
      </c>
      <c r="C41" s="6"/>
      <c r="D41" s="6"/>
      <c r="E41" s="3" t="s">
        <v>100</v>
      </c>
      <c r="F41" s="6">
        <f>$B$41*COUNTIF(R41:EE41,"e")</f>
        <v>0</v>
      </c>
      <c r="G41" s="6">
        <f>$B$41*COUNTIF(R41:EE41,"z")</f>
        <v>2</v>
      </c>
      <c r="H41" s="6">
        <f t="shared" si="23"/>
        <v>15</v>
      </c>
      <c r="I41" s="6">
        <f t="shared" si="24"/>
        <v>8</v>
      </c>
      <c r="J41" s="6">
        <f t="shared" si="25"/>
        <v>7</v>
      </c>
      <c r="K41" s="6">
        <f t="shared" si="26"/>
        <v>0</v>
      </c>
      <c r="L41" s="6">
        <f t="shared" si="27"/>
        <v>0</v>
      </c>
      <c r="M41" s="6">
        <f t="shared" si="28"/>
        <v>0</v>
      </c>
      <c r="N41" s="6">
        <f t="shared" si="29"/>
        <v>0</v>
      </c>
      <c r="O41" s="7">
        <f t="shared" si="30"/>
        <v>3</v>
      </c>
      <c r="P41" s="7">
        <f t="shared" si="31"/>
        <v>0</v>
      </c>
      <c r="Q41" s="7">
        <f>$B$41*0.8</f>
        <v>0.8</v>
      </c>
      <c r="R41" s="11">
        <f>$B$41*8</f>
        <v>8</v>
      </c>
      <c r="S41" s="10" t="s">
        <v>59</v>
      </c>
      <c r="T41" s="11">
        <f>$B$41*7</f>
        <v>7</v>
      </c>
      <c r="U41" s="10" t="s">
        <v>59</v>
      </c>
      <c r="V41" s="11"/>
      <c r="W41" s="10"/>
      <c r="X41" s="7">
        <f>$B$41*3</f>
        <v>3</v>
      </c>
      <c r="Y41" s="11"/>
      <c r="Z41" s="10"/>
      <c r="AA41" s="11"/>
      <c r="AB41" s="10"/>
      <c r="AC41" s="11"/>
      <c r="AD41" s="10"/>
      <c r="AE41" s="7"/>
      <c r="AF41" s="7">
        <f t="shared" si="32"/>
        <v>3</v>
      </c>
      <c r="AG41" s="11"/>
      <c r="AH41" s="10"/>
      <c r="AI41" s="11"/>
      <c r="AJ41" s="10"/>
      <c r="AK41" s="11"/>
      <c r="AL41" s="10"/>
      <c r="AM41" s="7"/>
      <c r="AN41" s="11"/>
      <c r="AO41" s="10"/>
      <c r="AP41" s="11"/>
      <c r="AQ41" s="10"/>
      <c r="AR41" s="11"/>
      <c r="AS41" s="10"/>
      <c r="AT41" s="7"/>
      <c r="AU41" s="7">
        <f t="shared" si="33"/>
        <v>0</v>
      </c>
      <c r="AV41" s="11"/>
      <c r="AW41" s="10"/>
      <c r="AX41" s="11"/>
      <c r="AY41" s="10"/>
      <c r="AZ41" s="11"/>
      <c r="BA41" s="10"/>
      <c r="BB41" s="7"/>
      <c r="BC41" s="11"/>
      <c r="BD41" s="10"/>
      <c r="BE41" s="11"/>
      <c r="BF41" s="10"/>
      <c r="BG41" s="11"/>
      <c r="BH41" s="10"/>
      <c r="BI41" s="7"/>
      <c r="BJ41" s="7">
        <f t="shared" si="34"/>
        <v>0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7"/>
      <c r="BY41" s="7">
        <f t="shared" si="35"/>
        <v>0</v>
      </c>
      <c r="BZ41" s="11"/>
      <c r="CA41" s="10"/>
      <c r="CB41" s="11"/>
      <c r="CC41" s="10"/>
      <c r="CD41" s="11"/>
      <c r="CE41" s="10"/>
      <c r="CF41" s="7"/>
      <c r="CG41" s="11"/>
      <c r="CH41" s="10"/>
      <c r="CI41" s="11"/>
      <c r="CJ41" s="10"/>
      <c r="CK41" s="11"/>
      <c r="CL41" s="10"/>
      <c r="CM41" s="7"/>
      <c r="CN41" s="7">
        <f t="shared" si="36"/>
        <v>0</v>
      </c>
      <c r="CO41" s="11"/>
      <c r="CP41" s="10"/>
      <c r="CQ41" s="11"/>
      <c r="CR41" s="10"/>
      <c r="CS41" s="11"/>
      <c r="CT41" s="10"/>
      <c r="CU41" s="7"/>
      <c r="CV41" s="11"/>
      <c r="CW41" s="10"/>
      <c r="CX41" s="11"/>
      <c r="CY41" s="10"/>
      <c r="CZ41" s="11"/>
      <c r="DA41" s="10"/>
      <c r="DB41" s="7"/>
      <c r="DC41" s="7">
        <f t="shared" si="37"/>
        <v>0</v>
      </c>
      <c r="DD41" s="11"/>
      <c r="DE41" s="10"/>
      <c r="DF41" s="11"/>
      <c r="DG41" s="10"/>
      <c r="DH41" s="11"/>
      <c r="DI41" s="10"/>
      <c r="DJ41" s="7"/>
      <c r="DK41" s="11"/>
      <c r="DL41" s="10"/>
      <c r="DM41" s="11"/>
      <c r="DN41" s="10"/>
      <c r="DO41" s="11"/>
      <c r="DP41" s="10"/>
      <c r="DQ41" s="7"/>
      <c r="DR41" s="7">
        <f t="shared" si="38"/>
        <v>0</v>
      </c>
      <c r="DS41" s="11"/>
      <c r="DT41" s="10"/>
      <c r="DU41" s="11"/>
      <c r="DV41" s="10"/>
      <c r="DW41" s="11"/>
      <c r="DX41" s="10"/>
      <c r="DY41" s="7"/>
      <c r="DZ41" s="11"/>
      <c r="EA41" s="10"/>
      <c r="EB41" s="11"/>
      <c r="EC41" s="10"/>
      <c r="ED41" s="11"/>
      <c r="EE41" s="10"/>
      <c r="EF41" s="7"/>
      <c r="EG41" s="7">
        <f t="shared" si="39"/>
        <v>0</v>
      </c>
    </row>
    <row r="42" spans="1:137" x14ac:dyDescent="0.25">
      <c r="A42" s="6">
        <v>7</v>
      </c>
      <c r="B42" s="6">
        <v>1</v>
      </c>
      <c r="C42" s="6"/>
      <c r="D42" s="6"/>
      <c r="E42" s="3" t="s">
        <v>101</v>
      </c>
      <c r="F42" s="6">
        <f>$B$42*COUNTIF(R42:EE42,"e")</f>
        <v>0</v>
      </c>
      <c r="G42" s="6">
        <f>$B$42*COUNTIF(R42:EE42,"z")</f>
        <v>2</v>
      </c>
      <c r="H42" s="6">
        <f t="shared" si="23"/>
        <v>15</v>
      </c>
      <c r="I42" s="6">
        <f t="shared" si="24"/>
        <v>8</v>
      </c>
      <c r="J42" s="6">
        <f t="shared" si="25"/>
        <v>7</v>
      </c>
      <c r="K42" s="6">
        <f t="shared" si="26"/>
        <v>0</v>
      </c>
      <c r="L42" s="6">
        <f t="shared" si="27"/>
        <v>0</v>
      </c>
      <c r="M42" s="6">
        <f t="shared" si="28"/>
        <v>0</v>
      </c>
      <c r="N42" s="6">
        <f t="shared" si="29"/>
        <v>0</v>
      </c>
      <c r="O42" s="7">
        <f t="shared" si="30"/>
        <v>3</v>
      </c>
      <c r="P42" s="7">
        <f t="shared" si="31"/>
        <v>0</v>
      </c>
      <c r="Q42" s="7">
        <f>$B$42*1.1</f>
        <v>1.1000000000000001</v>
      </c>
      <c r="R42" s="11"/>
      <c r="S42" s="10"/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7"/>
      <c r="AF42" s="7">
        <f t="shared" si="32"/>
        <v>0</v>
      </c>
      <c r="AG42" s="11"/>
      <c r="AH42" s="10"/>
      <c r="AI42" s="11"/>
      <c r="AJ42" s="10"/>
      <c r="AK42" s="11"/>
      <c r="AL42" s="10"/>
      <c r="AM42" s="7"/>
      <c r="AN42" s="11"/>
      <c r="AO42" s="10"/>
      <c r="AP42" s="11"/>
      <c r="AQ42" s="10"/>
      <c r="AR42" s="11"/>
      <c r="AS42" s="10"/>
      <c r="AT42" s="7"/>
      <c r="AU42" s="7">
        <f t="shared" si="33"/>
        <v>0</v>
      </c>
      <c r="AV42" s="11">
        <f>$B$42*8</f>
        <v>8</v>
      </c>
      <c r="AW42" s="10" t="s">
        <v>59</v>
      </c>
      <c r="AX42" s="11">
        <f>$B$42*7</f>
        <v>7</v>
      </c>
      <c r="AY42" s="10" t="s">
        <v>59</v>
      </c>
      <c r="AZ42" s="11"/>
      <c r="BA42" s="10"/>
      <c r="BB42" s="7">
        <f>$B$42*3</f>
        <v>3</v>
      </c>
      <c r="BC42" s="11"/>
      <c r="BD42" s="10"/>
      <c r="BE42" s="11"/>
      <c r="BF42" s="10"/>
      <c r="BG42" s="11"/>
      <c r="BH42" s="10"/>
      <c r="BI42" s="7"/>
      <c r="BJ42" s="7">
        <f t="shared" si="34"/>
        <v>3</v>
      </c>
      <c r="BK42" s="11"/>
      <c r="BL42" s="10"/>
      <c r="BM42" s="11"/>
      <c r="BN42" s="10"/>
      <c r="BO42" s="11"/>
      <c r="BP42" s="10"/>
      <c r="BQ42" s="7"/>
      <c r="BR42" s="11"/>
      <c r="BS42" s="10"/>
      <c r="BT42" s="11"/>
      <c r="BU42" s="10"/>
      <c r="BV42" s="11"/>
      <c r="BW42" s="10"/>
      <c r="BX42" s="7"/>
      <c r="BY42" s="7">
        <f t="shared" si="35"/>
        <v>0</v>
      </c>
      <c r="BZ42" s="11"/>
      <c r="CA42" s="10"/>
      <c r="CB42" s="11"/>
      <c r="CC42" s="10"/>
      <c r="CD42" s="11"/>
      <c r="CE42" s="10"/>
      <c r="CF42" s="7"/>
      <c r="CG42" s="11"/>
      <c r="CH42" s="10"/>
      <c r="CI42" s="11"/>
      <c r="CJ42" s="10"/>
      <c r="CK42" s="11"/>
      <c r="CL42" s="10"/>
      <c r="CM42" s="7"/>
      <c r="CN42" s="7">
        <f t="shared" si="36"/>
        <v>0</v>
      </c>
      <c r="CO42" s="11"/>
      <c r="CP42" s="10"/>
      <c r="CQ42" s="11"/>
      <c r="CR42" s="10"/>
      <c r="CS42" s="11"/>
      <c r="CT42" s="10"/>
      <c r="CU42" s="7"/>
      <c r="CV42" s="11"/>
      <c r="CW42" s="10"/>
      <c r="CX42" s="11"/>
      <c r="CY42" s="10"/>
      <c r="CZ42" s="11"/>
      <c r="DA42" s="10"/>
      <c r="DB42" s="7"/>
      <c r="DC42" s="7">
        <f t="shared" si="37"/>
        <v>0</v>
      </c>
      <c r="DD42" s="11"/>
      <c r="DE42" s="10"/>
      <c r="DF42" s="11"/>
      <c r="DG42" s="10"/>
      <c r="DH42" s="11"/>
      <c r="DI42" s="10"/>
      <c r="DJ42" s="7"/>
      <c r="DK42" s="11"/>
      <c r="DL42" s="10"/>
      <c r="DM42" s="11"/>
      <c r="DN42" s="10"/>
      <c r="DO42" s="11"/>
      <c r="DP42" s="10"/>
      <c r="DQ42" s="7"/>
      <c r="DR42" s="7">
        <f t="shared" si="38"/>
        <v>0</v>
      </c>
      <c r="DS42" s="11"/>
      <c r="DT42" s="10"/>
      <c r="DU42" s="11"/>
      <c r="DV42" s="10"/>
      <c r="DW42" s="11"/>
      <c r="DX42" s="10"/>
      <c r="DY42" s="7"/>
      <c r="DZ42" s="11"/>
      <c r="EA42" s="10"/>
      <c r="EB42" s="11"/>
      <c r="EC42" s="10"/>
      <c r="ED42" s="11"/>
      <c r="EE42" s="10"/>
      <c r="EF42" s="7"/>
      <c r="EG42" s="7">
        <f t="shared" si="39"/>
        <v>0</v>
      </c>
    </row>
    <row r="43" spans="1:137" ht="15.9" customHeight="1" x14ac:dyDescent="0.25">
      <c r="A43" s="6"/>
      <c r="B43" s="6"/>
      <c r="C43" s="6"/>
      <c r="D43" s="6"/>
      <c r="E43" s="6" t="s">
        <v>75</v>
      </c>
      <c r="F43" s="6">
        <f t="shared" ref="F43:AK43" si="40">SUM(F29:F42)</f>
        <v>0</v>
      </c>
      <c r="G43" s="6">
        <f t="shared" si="40"/>
        <v>30</v>
      </c>
      <c r="H43" s="6">
        <f t="shared" si="40"/>
        <v>283</v>
      </c>
      <c r="I43" s="6">
        <f t="shared" si="40"/>
        <v>125</v>
      </c>
      <c r="J43" s="6">
        <f t="shared" si="40"/>
        <v>41</v>
      </c>
      <c r="K43" s="6">
        <f t="shared" si="40"/>
        <v>0</v>
      </c>
      <c r="L43" s="6">
        <f t="shared" si="40"/>
        <v>117</v>
      </c>
      <c r="M43" s="6">
        <f t="shared" si="40"/>
        <v>0</v>
      </c>
      <c r="N43" s="6">
        <f t="shared" si="40"/>
        <v>0</v>
      </c>
      <c r="O43" s="7">
        <f t="shared" si="40"/>
        <v>54</v>
      </c>
      <c r="P43" s="7">
        <f t="shared" si="40"/>
        <v>22</v>
      </c>
      <c r="Q43" s="7">
        <f t="shared" si="40"/>
        <v>16.310000000000002</v>
      </c>
      <c r="R43" s="11">
        <f t="shared" si="40"/>
        <v>53</v>
      </c>
      <c r="S43" s="10">
        <f t="shared" si="40"/>
        <v>0</v>
      </c>
      <c r="T43" s="11">
        <f t="shared" si="40"/>
        <v>20</v>
      </c>
      <c r="U43" s="10">
        <f t="shared" si="40"/>
        <v>0</v>
      </c>
      <c r="V43" s="11">
        <f t="shared" si="40"/>
        <v>0</v>
      </c>
      <c r="W43" s="10">
        <f t="shared" si="40"/>
        <v>0</v>
      </c>
      <c r="X43" s="7">
        <f t="shared" si="40"/>
        <v>14</v>
      </c>
      <c r="Y43" s="11">
        <f t="shared" si="40"/>
        <v>39</v>
      </c>
      <c r="Z43" s="10">
        <f t="shared" si="40"/>
        <v>0</v>
      </c>
      <c r="AA43" s="11">
        <f t="shared" si="40"/>
        <v>0</v>
      </c>
      <c r="AB43" s="10">
        <f t="shared" si="40"/>
        <v>0</v>
      </c>
      <c r="AC43" s="11">
        <f t="shared" si="40"/>
        <v>0</v>
      </c>
      <c r="AD43" s="10">
        <f t="shared" si="40"/>
        <v>0</v>
      </c>
      <c r="AE43" s="7">
        <f t="shared" si="40"/>
        <v>8</v>
      </c>
      <c r="AF43" s="7">
        <f t="shared" si="40"/>
        <v>22</v>
      </c>
      <c r="AG43" s="11">
        <f t="shared" si="40"/>
        <v>52</v>
      </c>
      <c r="AH43" s="10">
        <f t="shared" si="40"/>
        <v>0</v>
      </c>
      <c r="AI43" s="11">
        <f t="shared" si="40"/>
        <v>14</v>
      </c>
      <c r="AJ43" s="10">
        <f t="shared" si="40"/>
        <v>0</v>
      </c>
      <c r="AK43" s="11">
        <f t="shared" si="40"/>
        <v>0</v>
      </c>
      <c r="AL43" s="10">
        <f t="shared" ref="AL43:BQ43" si="41">SUM(AL29:AL42)</f>
        <v>0</v>
      </c>
      <c r="AM43" s="7">
        <f t="shared" si="41"/>
        <v>13</v>
      </c>
      <c r="AN43" s="11">
        <f t="shared" si="41"/>
        <v>53</v>
      </c>
      <c r="AO43" s="10">
        <f t="shared" si="41"/>
        <v>0</v>
      </c>
      <c r="AP43" s="11">
        <f t="shared" si="41"/>
        <v>0</v>
      </c>
      <c r="AQ43" s="10">
        <f t="shared" si="41"/>
        <v>0</v>
      </c>
      <c r="AR43" s="11">
        <f t="shared" si="41"/>
        <v>0</v>
      </c>
      <c r="AS43" s="10">
        <f t="shared" si="41"/>
        <v>0</v>
      </c>
      <c r="AT43" s="7">
        <f t="shared" si="41"/>
        <v>10</v>
      </c>
      <c r="AU43" s="7">
        <f t="shared" si="41"/>
        <v>23</v>
      </c>
      <c r="AV43" s="11">
        <f t="shared" si="41"/>
        <v>20</v>
      </c>
      <c r="AW43" s="10">
        <f t="shared" si="41"/>
        <v>0</v>
      </c>
      <c r="AX43" s="11">
        <f t="shared" si="41"/>
        <v>7</v>
      </c>
      <c r="AY43" s="10">
        <f t="shared" si="41"/>
        <v>0</v>
      </c>
      <c r="AZ43" s="11">
        <f t="shared" si="41"/>
        <v>0</v>
      </c>
      <c r="BA43" s="10">
        <f t="shared" si="41"/>
        <v>0</v>
      </c>
      <c r="BB43" s="7">
        <f t="shared" si="41"/>
        <v>5</v>
      </c>
      <c r="BC43" s="11">
        <f t="shared" si="41"/>
        <v>25</v>
      </c>
      <c r="BD43" s="10">
        <f t="shared" si="41"/>
        <v>0</v>
      </c>
      <c r="BE43" s="11">
        <f t="shared" si="41"/>
        <v>0</v>
      </c>
      <c r="BF43" s="10">
        <f t="shared" si="41"/>
        <v>0</v>
      </c>
      <c r="BG43" s="11">
        <f t="shared" si="41"/>
        <v>0</v>
      </c>
      <c r="BH43" s="10">
        <f t="shared" si="41"/>
        <v>0</v>
      </c>
      <c r="BI43" s="7">
        <f t="shared" si="41"/>
        <v>4</v>
      </c>
      <c r="BJ43" s="7">
        <f t="shared" si="41"/>
        <v>9</v>
      </c>
      <c r="BK43" s="11">
        <f t="shared" si="41"/>
        <v>0</v>
      </c>
      <c r="BL43" s="10">
        <f t="shared" si="41"/>
        <v>0</v>
      </c>
      <c r="BM43" s="11">
        <f t="shared" si="41"/>
        <v>0</v>
      </c>
      <c r="BN43" s="10">
        <f t="shared" si="41"/>
        <v>0</v>
      </c>
      <c r="BO43" s="11">
        <f t="shared" si="41"/>
        <v>0</v>
      </c>
      <c r="BP43" s="10">
        <f t="shared" si="41"/>
        <v>0</v>
      </c>
      <c r="BQ43" s="7">
        <f t="shared" si="41"/>
        <v>0</v>
      </c>
      <c r="BR43" s="11">
        <f t="shared" ref="BR43:CW43" si="42">SUM(BR29:BR42)</f>
        <v>0</v>
      </c>
      <c r="BS43" s="10">
        <f t="shared" si="42"/>
        <v>0</v>
      </c>
      <c r="BT43" s="11">
        <f t="shared" si="42"/>
        <v>0</v>
      </c>
      <c r="BU43" s="10">
        <f t="shared" si="42"/>
        <v>0</v>
      </c>
      <c r="BV43" s="11">
        <f t="shared" si="42"/>
        <v>0</v>
      </c>
      <c r="BW43" s="10">
        <f t="shared" si="42"/>
        <v>0</v>
      </c>
      <c r="BX43" s="7">
        <f t="shared" si="42"/>
        <v>0</v>
      </c>
      <c r="BY43" s="7">
        <f t="shared" si="42"/>
        <v>0</v>
      </c>
      <c r="BZ43" s="11">
        <f t="shared" si="42"/>
        <v>0</v>
      </c>
      <c r="CA43" s="10">
        <f t="shared" si="42"/>
        <v>0</v>
      </c>
      <c r="CB43" s="11">
        <f t="shared" si="42"/>
        <v>0</v>
      </c>
      <c r="CC43" s="10">
        <f t="shared" si="42"/>
        <v>0</v>
      </c>
      <c r="CD43" s="11">
        <f t="shared" si="42"/>
        <v>0</v>
      </c>
      <c r="CE43" s="10">
        <f t="shared" si="42"/>
        <v>0</v>
      </c>
      <c r="CF43" s="7">
        <f t="shared" si="42"/>
        <v>0</v>
      </c>
      <c r="CG43" s="11">
        <f t="shared" si="42"/>
        <v>0</v>
      </c>
      <c r="CH43" s="10">
        <f t="shared" si="42"/>
        <v>0</v>
      </c>
      <c r="CI43" s="11">
        <f t="shared" si="42"/>
        <v>0</v>
      </c>
      <c r="CJ43" s="10">
        <f t="shared" si="42"/>
        <v>0</v>
      </c>
      <c r="CK43" s="11">
        <f t="shared" si="42"/>
        <v>0</v>
      </c>
      <c r="CL43" s="10">
        <f t="shared" si="42"/>
        <v>0</v>
      </c>
      <c r="CM43" s="7">
        <f t="shared" si="42"/>
        <v>0</v>
      </c>
      <c r="CN43" s="7">
        <f t="shared" si="42"/>
        <v>0</v>
      </c>
      <c r="CO43" s="11">
        <f t="shared" si="42"/>
        <v>0</v>
      </c>
      <c r="CP43" s="10">
        <f t="shared" si="42"/>
        <v>0</v>
      </c>
      <c r="CQ43" s="11">
        <f t="shared" si="42"/>
        <v>0</v>
      </c>
      <c r="CR43" s="10">
        <f t="shared" si="42"/>
        <v>0</v>
      </c>
      <c r="CS43" s="11">
        <f t="shared" si="42"/>
        <v>0</v>
      </c>
      <c r="CT43" s="10">
        <f t="shared" si="42"/>
        <v>0</v>
      </c>
      <c r="CU43" s="7">
        <f t="shared" si="42"/>
        <v>0</v>
      </c>
      <c r="CV43" s="11">
        <f t="shared" si="42"/>
        <v>0</v>
      </c>
      <c r="CW43" s="10">
        <f t="shared" si="42"/>
        <v>0</v>
      </c>
      <c r="CX43" s="11">
        <f t="shared" ref="CX43:EC43" si="43">SUM(CX29:CX42)</f>
        <v>0</v>
      </c>
      <c r="CY43" s="10">
        <f t="shared" si="43"/>
        <v>0</v>
      </c>
      <c r="CZ43" s="11">
        <f t="shared" si="43"/>
        <v>0</v>
      </c>
      <c r="DA43" s="10">
        <f t="shared" si="43"/>
        <v>0</v>
      </c>
      <c r="DB43" s="7">
        <f t="shared" si="43"/>
        <v>0</v>
      </c>
      <c r="DC43" s="7">
        <f t="shared" si="43"/>
        <v>0</v>
      </c>
      <c r="DD43" s="11">
        <f t="shared" si="43"/>
        <v>0</v>
      </c>
      <c r="DE43" s="10">
        <f t="shared" si="43"/>
        <v>0</v>
      </c>
      <c r="DF43" s="11">
        <f t="shared" si="43"/>
        <v>0</v>
      </c>
      <c r="DG43" s="10">
        <f t="shared" si="43"/>
        <v>0</v>
      </c>
      <c r="DH43" s="11">
        <f t="shared" si="43"/>
        <v>0</v>
      </c>
      <c r="DI43" s="10">
        <f t="shared" si="43"/>
        <v>0</v>
      </c>
      <c r="DJ43" s="7">
        <f t="shared" si="43"/>
        <v>0</v>
      </c>
      <c r="DK43" s="11">
        <f t="shared" si="43"/>
        <v>0</v>
      </c>
      <c r="DL43" s="10">
        <f t="shared" si="43"/>
        <v>0</v>
      </c>
      <c r="DM43" s="11">
        <f t="shared" si="43"/>
        <v>0</v>
      </c>
      <c r="DN43" s="10">
        <f t="shared" si="43"/>
        <v>0</v>
      </c>
      <c r="DO43" s="11">
        <f t="shared" si="43"/>
        <v>0</v>
      </c>
      <c r="DP43" s="10">
        <f t="shared" si="43"/>
        <v>0</v>
      </c>
      <c r="DQ43" s="7">
        <f t="shared" si="43"/>
        <v>0</v>
      </c>
      <c r="DR43" s="7">
        <f t="shared" si="43"/>
        <v>0</v>
      </c>
      <c r="DS43" s="11">
        <f t="shared" si="43"/>
        <v>0</v>
      </c>
      <c r="DT43" s="10">
        <f t="shared" si="43"/>
        <v>0</v>
      </c>
      <c r="DU43" s="11">
        <f t="shared" si="43"/>
        <v>0</v>
      </c>
      <c r="DV43" s="10">
        <f t="shared" si="43"/>
        <v>0</v>
      </c>
      <c r="DW43" s="11">
        <f t="shared" si="43"/>
        <v>0</v>
      </c>
      <c r="DX43" s="10">
        <f t="shared" si="43"/>
        <v>0</v>
      </c>
      <c r="DY43" s="7">
        <f t="shared" si="43"/>
        <v>0</v>
      </c>
      <c r="DZ43" s="11">
        <f t="shared" si="43"/>
        <v>0</v>
      </c>
      <c r="EA43" s="10">
        <f t="shared" si="43"/>
        <v>0</v>
      </c>
      <c r="EB43" s="11">
        <f t="shared" si="43"/>
        <v>0</v>
      </c>
      <c r="EC43" s="10">
        <f t="shared" si="43"/>
        <v>0</v>
      </c>
      <c r="ED43" s="11">
        <f>SUM(ED29:ED42)</f>
        <v>0</v>
      </c>
      <c r="EE43" s="10">
        <f>SUM(EE29:EE42)</f>
        <v>0</v>
      </c>
      <c r="EF43" s="7">
        <f>SUM(EF29:EF42)</f>
        <v>0</v>
      </c>
      <c r="EG43" s="7">
        <f>SUM(EG29:EG42)</f>
        <v>0</v>
      </c>
    </row>
    <row r="44" spans="1:137" ht="20.100000000000001" customHeight="1" x14ac:dyDescent="0.25">
      <c r="A44" s="12" t="s">
        <v>102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2"/>
      <c r="EG44" s="13"/>
    </row>
    <row r="45" spans="1:137" x14ac:dyDescent="0.25">
      <c r="A45" s="6"/>
      <c r="B45" s="6"/>
      <c r="C45" s="6"/>
      <c r="D45" s="6" t="s">
        <v>103</v>
      </c>
      <c r="E45" s="3" t="s">
        <v>104</v>
      </c>
      <c r="F45" s="6">
        <f t="shared" ref="F45:F57" si="44">COUNTIF(R45:EE45,"e")</f>
        <v>0</v>
      </c>
      <c r="G45" s="6">
        <f t="shared" ref="G45:G57" si="45">COUNTIF(R45:EE45,"z")</f>
        <v>3</v>
      </c>
      <c r="H45" s="6">
        <f t="shared" ref="H45:H60" si="46">SUM(I45:N45)</f>
        <v>32</v>
      </c>
      <c r="I45" s="6">
        <f t="shared" ref="I45:I60" si="47">R45+AG45+AV45+BK45+BZ45+CO45+DD45+DS45</f>
        <v>15</v>
      </c>
      <c r="J45" s="6">
        <f t="shared" ref="J45:J60" si="48">T45+AI45+AX45+BM45+CB45+CQ45+DF45+DU45</f>
        <v>12</v>
      </c>
      <c r="K45" s="6">
        <f t="shared" ref="K45:K60" si="49">V45+AK45+AZ45+BO45+CD45+CS45+DH45+DW45</f>
        <v>0</v>
      </c>
      <c r="L45" s="6">
        <f t="shared" ref="L45:L60" si="50">Y45+AN45+BC45+BR45+CG45+CV45+DK45+DZ45</f>
        <v>5</v>
      </c>
      <c r="M45" s="6">
        <f t="shared" ref="M45:M60" si="51">AA45+AP45+BE45+BT45+CI45+CX45+DM45+EB45</f>
        <v>0</v>
      </c>
      <c r="N45" s="6">
        <f t="shared" ref="N45:N60" si="52">AC45+AR45+BG45+BV45+CK45+CZ45+DO45+ED45</f>
        <v>0</v>
      </c>
      <c r="O45" s="7">
        <f t="shared" ref="O45:O60" si="53">AF45+AU45+BJ45+BY45+CN45+DC45+DR45+EG45</f>
        <v>5</v>
      </c>
      <c r="P45" s="7">
        <f t="shared" ref="P45:P60" si="54">AE45+AT45+BI45+BX45+CM45+DB45+DQ45+EF45</f>
        <v>1</v>
      </c>
      <c r="Q45" s="7">
        <v>1.37</v>
      </c>
      <c r="R45" s="11"/>
      <c r="S45" s="10"/>
      <c r="T45" s="11"/>
      <c r="U45" s="10"/>
      <c r="V45" s="11"/>
      <c r="W45" s="10"/>
      <c r="X45" s="7"/>
      <c r="Y45" s="11"/>
      <c r="Z45" s="10"/>
      <c r="AA45" s="11"/>
      <c r="AB45" s="10"/>
      <c r="AC45" s="11"/>
      <c r="AD45" s="10"/>
      <c r="AE45" s="7"/>
      <c r="AF45" s="7">
        <f t="shared" ref="AF45:AF60" si="55">X45+AE45</f>
        <v>0</v>
      </c>
      <c r="AG45" s="11"/>
      <c r="AH45" s="10"/>
      <c r="AI45" s="11"/>
      <c r="AJ45" s="10"/>
      <c r="AK45" s="11"/>
      <c r="AL45" s="10"/>
      <c r="AM45" s="7"/>
      <c r="AN45" s="11"/>
      <c r="AO45" s="10"/>
      <c r="AP45" s="11"/>
      <c r="AQ45" s="10"/>
      <c r="AR45" s="11"/>
      <c r="AS45" s="10"/>
      <c r="AT45" s="7"/>
      <c r="AU45" s="7">
        <f t="shared" ref="AU45:AU60" si="56">AM45+AT45</f>
        <v>0</v>
      </c>
      <c r="AV45" s="11"/>
      <c r="AW45" s="10"/>
      <c r="AX45" s="11"/>
      <c r="AY45" s="10"/>
      <c r="AZ45" s="11"/>
      <c r="BA45" s="10"/>
      <c r="BB45" s="7"/>
      <c r="BC45" s="11"/>
      <c r="BD45" s="10"/>
      <c r="BE45" s="11"/>
      <c r="BF45" s="10"/>
      <c r="BG45" s="11"/>
      <c r="BH45" s="10"/>
      <c r="BI45" s="7"/>
      <c r="BJ45" s="7">
        <f t="shared" ref="BJ45:BJ60" si="57">BB45+BI45</f>
        <v>0</v>
      </c>
      <c r="BK45" s="11">
        <v>15</v>
      </c>
      <c r="BL45" s="10" t="s">
        <v>59</v>
      </c>
      <c r="BM45" s="11">
        <v>12</v>
      </c>
      <c r="BN45" s="10" t="s">
        <v>59</v>
      </c>
      <c r="BO45" s="11"/>
      <c r="BP45" s="10"/>
      <c r="BQ45" s="7">
        <v>4</v>
      </c>
      <c r="BR45" s="11">
        <v>5</v>
      </c>
      <c r="BS45" s="10" t="s">
        <v>59</v>
      </c>
      <c r="BT45" s="11"/>
      <c r="BU45" s="10"/>
      <c r="BV45" s="11"/>
      <c r="BW45" s="10"/>
      <c r="BX45" s="7">
        <v>1</v>
      </c>
      <c r="BY45" s="7">
        <f t="shared" ref="BY45:BY60" si="58">BQ45+BX45</f>
        <v>5</v>
      </c>
      <c r="BZ45" s="11"/>
      <c r="CA45" s="10"/>
      <c r="CB45" s="11"/>
      <c r="CC45" s="10"/>
      <c r="CD45" s="11"/>
      <c r="CE45" s="10"/>
      <c r="CF45" s="7"/>
      <c r="CG45" s="11"/>
      <c r="CH45" s="10"/>
      <c r="CI45" s="11"/>
      <c r="CJ45" s="10"/>
      <c r="CK45" s="11"/>
      <c r="CL45" s="10"/>
      <c r="CM45" s="7"/>
      <c r="CN45" s="7">
        <f t="shared" ref="CN45:CN60" si="59">CF45+CM45</f>
        <v>0</v>
      </c>
      <c r="CO45" s="11"/>
      <c r="CP45" s="10"/>
      <c r="CQ45" s="11"/>
      <c r="CR45" s="10"/>
      <c r="CS45" s="11"/>
      <c r="CT45" s="10"/>
      <c r="CU45" s="7"/>
      <c r="CV45" s="11"/>
      <c r="CW45" s="10"/>
      <c r="CX45" s="11"/>
      <c r="CY45" s="10"/>
      <c r="CZ45" s="11"/>
      <c r="DA45" s="10"/>
      <c r="DB45" s="7"/>
      <c r="DC45" s="7">
        <f t="shared" ref="DC45:DC60" si="60">CU45+DB45</f>
        <v>0</v>
      </c>
      <c r="DD45" s="11"/>
      <c r="DE45" s="10"/>
      <c r="DF45" s="11"/>
      <c r="DG45" s="10"/>
      <c r="DH45" s="11"/>
      <c r="DI45" s="10"/>
      <c r="DJ45" s="7"/>
      <c r="DK45" s="11"/>
      <c r="DL45" s="10"/>
      <c r="DM45" s="11"/>
      <c r="DN45" s="10"/>
      <c r="DO45" s="11"/>
      <c r="DP45" s="10"/>
      <c r="DQ45" s="7"/>
      <c r="DR45" s="7">
        <f t="shared" ref="DR45:DR60" si="61">DJ45+DQ45</f>
        <v>0</v>
      </c>
      <c r="DS45" s="11"/>
      <c r="DT45" s="10"/>
      <c r="DU45" s="11"/>
      <c r="DV45" s="10"/>
      <c r="DW45" s="11"/>
      <c r="DX45" s="10"/>
      <c r="DY45" s="7"/>
      <c r="DZ45" s="11"/>
      <c r="EA45" s="10"/>
      <c r="EB45" s="11"/>
      <c r="EC45" s="10"/>
      <c r="ED45" s="11"/>
      <c r="EE45" s="10"/>
      <c r="EF45" s="7"/>
      <c r="EG45" s="7">
        <f t="shared" ref="EG45:EG60" si="62">DY45+EF45</f>
        <v>0</v>
      </c>
    </row>
    <row r="46" spans="1:137" x14ac:dyDescent="0.25">
      <c r="A46" s="6"/>
      <c r="B46" s="6"/>
      <c r="C46" s="6"/>
      <c r="D46" s="6" t="s">
        <v>105</v>
      </c>
      <c r="E46" s="3" t="s">
        <v>106</v>
      </c>
      <c r="F46" s="6">
        <f t="shared" si="44"/>
        <v>0</v>
      </c>
      <c r="G46" s="6">
        <f t="shared" si="45"/>
        <v>2</v>
      </c>
      <c r="H46" s="6">
        <f t="shared" si="46"/>
        <v>15</v>
      </c>
      <c r="I46" s="6">
        <f t="shared" si="47"/>
        <v>8</v>
      </c>
      <c r="J46" s="6">
        <f t="shared" si="48"/>
        <v>7</v>
      </c>
      <c r="K46" s="6">
        <f t="shared" si="49"/>
        <v>0</v>
      </c>
      <c r="L46" s="6">
        <f t="shared" si="50"/>
        <v>0</v>
      </c>
      <c r="M46" s="6">
        <f t="shared" si="51"/>
        <v>0</v>
      </c>
      <c r="N46" s="6">
        <f t="shared" si="52"/>
        <v>0</v>
      </c>
      <c r="O46" s="7">
        <f t="shared" si="53"/>
        <v>2</v>
      </c>
      <c r="P46" s="7">
        <f t="shared" si="54"/>
        <v>0</v>
      </c>
      <c r="Q46" s="7">
        <v>0.83</v>
      </c>
      <c r="R46" s="11"/>
      <c r="S46" s="10"/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7"/>
      <c r="AF46" s="7">
        <f t="shared" si="55"/>
        <v>0</v>
      </c>
      <c r="AG46" s="11"/>
      <c r="AH46" s="10"/>
      <c r="AI46" s="11"/>
      <c r="AJ46" s="10"/>
      <c r="AK46" s="11"/>
      <c r="AL46" s="10"/>
      <c r="AM46" s="7"/>
      <c r="AN46" s="11"/>
      <c r="AO46" s="10"/>
      <c r="AP46" s="11"/>
      <c r="AQ46" s="10"/>
      <c r="AR46" s="11"/>
      <c r="AS46" s="10"/>
      <c r="AT46" s="7"/>
      <c r="AU46" s="7">
        <f t="shared" si="56"/>
        <v>0</v>
      </c>
      <c r="AV46" s="11"/>
      <c r="AW46" s="10"/>
      <c r="AX46" s="11"/>
      <c r="AY46" s="10"/>
      <c r="AZ46" s="11"/>
      <c r="BA46" s="10"/>
      <c r="BB46" s="7"/>
      <c r="BC46" s="11"/>
      <c r="BD46" s="10"/>
      <c r="BE46" s="11"/>
      <c r="BF46" s="10"/>
      <c r="BG46" s="11"/>
      <c r="BH46" s="10"/>
      <c r="BI46" s="7"/>
      <c r="BJ46" s="7">
        <f t="shared" si="57"/>
        <v>0</v>
      </c>
      <c r="BK46" s="11"/>
      <c r="BL46" s="10"/>
      <c r="BM46" s="11"/>
      <c r="BN46" s="10"/>
      <c r="BO46" s="11"/>
      <c r="BP46" s="10"/>
      <c r="BQ46" s="7"/>
      <c r="BR46" s="11"/>
      <c r="BS46" s="10"/>
      <c r="BT46" s="11"/>
      <c r="BU46" s="10"/>
      <c r="BV46" s="11"/>
      <c r="BW46" s="10"/>
      <c r="BX46" s="7"/>
      <c r="BY46" s="7">
        <f t="shared" si="58"/>
        <v>0</v>
      </c>
      <c r="BZ46" s="11">
        <v>8</v>
      </c>
      <c r="CA46" s="10" t="s">
        <v>59</v>
      </c>
      <c r="CB46" s="11">
        <v>7</v>
      </c>
      <c r="CC46" s="10" t="s">
        <v>59</v>
      </c>
      <c r="CD46" s="11"/>
      <c r="CE46" s="10"/>
      <c r="CF46" s="7">
        <v>2</v>
      </c>
      <c r="CG46" s="11"/>
      <c r="CH46" s="10"/>
      <c r="CI46" s="11"/>
      <c r="CJ46" s="10"/>
      <c r="CK46" s="11"/>
      <c r="CL46" s="10"/>
      <c r="CM46" s="7"/>
      <c r="CN46" s="7">
        <f t="shared" si="59"/>
        <v>2</v>
      </c>
      <c r="CO46" s="11"/>
      <c r="CP46" s="10"/>
      <c r="CQ46" s="11"/>
      <c r="CR46" s="10"/>
      <c r="CS46" s="11"/>
      <c r="CT46" s="10"/>
      <c r="CU46" s="7"/>
      <c r="CV46" s="11"/>
      <c r="CW46" s="10"/>
      <c r="CX46" s="11"/>
      <c r="CY46" s="10"/>
      <c r="CZ46" s="11"/>
      <c r="DA46" s="10"/>
      <c r="DB46" s="7"/>
      <c r="DC46" s="7">
        <f t="shared" si="60"/>
        <v>0</v>
      </c>
      <c r="DD46" s="11"/>
      <c r="DE46" s="10"/>
      <c r="DF46" s="11"/>
      <c r="DG46" s="10"/>
      <c r="DH46" s="11"/>
      <c r="DI46" s="10"/>
      <c r="DJ46" s="7"/>
      <c r="DK46" s="11"/>
      <c r="DL46" s="10"/>
      <c r="DM46" s="11"/>
      <c r="DN46" s="10"/>
      <c r="DO46" s="11"/>
      <c r="DP46" s="10"/>
      <c r="DQ46" s="7"/>
      <c r="DR46" s="7">
        <f t="shared" si="61"/>
        <v>0</v>
      </c>
      <c r="DS46" s="11"/>
      <c r="DT46" s="10"/>
      <c r="DU46" s="11"/>
      <c r="DV46" s="10"/>
      <c r="DW46" s="11"/>
      <c r="DX46" s="10"/>
      <c r="DY46" s="7"/>
      <c r="DZ46" s="11"/>
      <c r="EA46" s="10"/>
      <c r="EB46" s="11"/>
      <c r="EC46" s="10"/>
      <c r="ED46" s="11"/>
      <c r="EE46" s="10"/>
      <c r="EF46" s="7"/>
      <c r="EG46" s="7">
        <f t="shared" si="62"/>
        <v>0</v>
      </c>
    </row>
    <row r="47" spans="1:137" x14ac:dyDescent="0.25">
      <c r="A47" s="6"/>
      <c r="B47" s="6"/>
      <c r="C47" s="6"/>
      <c r="D47" s="6" t="s">
        <v>107</v>
      </c>
      <c r="E47" s="3" t="s">
        <v>108</v>
      </c>
      <c r="F47" s="6">
        <f t="shared" si="44"/>
        <v>0</v>
      </c>
      <c r="G47" s="6">
        <f t="shared" si="45"/>
        <v>2</v>
      </c>
      <c r="H47" s="6">
        <f t="shared" si="46"/>
        <v>40</v>
      </c>
      <c r="I47" s="6">
        <f t="shared" si="47"/>
        <v>15</v>
      </c>
      <c r="J47" s="6">
        <f t="shared" si="48"/>
        <v>0</v>
      </c>
      <c r="K47" s="6">
        <f t="shared" si="49"/>
        <v>0</v>
      </c>
      <c r="L47" s="6">
        <f t="shared" si="50"/>
        <v>25</v>
      </c>
      <c r="M47" s="6">
        <f t="shared" si="51"/>
        <v>0</v>
      </c>
      <c r="N47" s="6">
        <f t="shared" si="52"/>
        <v>0</v>
      </c>
      <c r="O47" s="7">
        <f t="shared" si="53"/>
        <v>4</v>
      </c>
      <c r="P47" s="7">
        <f t="shared" si="54"/>
        <v>2</v>
      </c>
      <c r="Q47" s="7">
        <v>1.0369999999999999</v>
      </c>
      <c r="R47" s="11"/>
      <c r="S47" s="10"/>
      <c r="T47" s="11"/>
      <c r="U47" s="10"/>
      <c r="V47" s="11"/>
      <c r="W47" s="10"/>
      <c r="X47" s="7"/>
      <c r="Y47" s="11"/>
      <c r="Z47" s="10"/>
      <c r="AA47" s="11"/>
      <c r="AB47" s="10"/>
      <c r="AC47" s="11"/>
      <c r="AD47" s="10"/>
      <c r="AE47" s="7"/>
      <c r="AF47" s="7">
        <f t="shared" si="55"/>
        <v>0</v>
      </c>
      <c r="AG47" s="11"/>
      <c r="AH47" s="10"/>
      <c r="AI47" s="11"/>
      <c r="AJ47" s="10"/>
      <c r="AK47" s="11"/>
      <c r="AL47" s="10"/>
      <c r="AM47" s="7"/>
      <c r="AN47" s="11"/>
      <c r="AO47" s="10"/>
      <c r="AP47" s="11"/>
      <c r="AQ47" s="10"/>
      <c r="AR47" s="11"/>
      <c r="AS47" s="10"/>
      <c r="AT47" s="7"/>
      <c r="AU47" s="7">
        <f t="shared" si="56"/>
        <v>0</v>
      </c>
      <c r="AV47" s="11"/>
      <c r="AW47" s="10"/>
      <c r="AX47" s="11"/>
      <c r="AY47" s="10"/>
      <c r="AZ47" s="11"/>
      <c r="BA47" s="10"/>
      <c r="BB47" s="7"/>
      <c r="BC47" s="11"/>
      <c r="BD47" s="10"/>
      <c r="BE47" s="11"/>
      <c r="BF47" s="10"/>
      <c r="BG47" s="11"/>
      <c r="BH47" s="10"/>
      <c r="BI47" s="7"/>
      <c r="BJ47" s="7">
        <f t="shared" si="57"/>
        <v>0</v>
      </c>
      <c r="BK47" s="11"/>
      <c r="BL47" s="10"/>
      <c r="BM47" s="11"/>
      <c r="BN47" s="10"/>
      <c r="BO47" s="11"/>
      <c r="BP47" s="10"/>
      <c r="BQ47" s="7"/>
      <c r="BR47" s="11"/>
      <c r="BS47" s="10"/>
      <c r="BT47" s="11"/>
      <c r="BU47" s="10"/>
      <c r="BV47" s="11"/>
      <c r="BW47" s="10"/>
      <c r="BX47" s="7"/>
      <c r="BY47" s="7">
        <f t="shared" si="58"/>
        <v>0</v>
      </c>
      <c r="BZ47" s="11"/>
      <c r="CA47" s="10"/>
      <c r="CB47" s="11"/>
      <c r="CC47" s="10"/>
      <c r="CD47" s="11"/>
      <c r="CE47" s="10"/>
      <c r="CF47" s="7"/>
      <c r="CG47" s="11"/>
      <c r="CH47" s="10"/>
      <c r="CI47" s="11"/>
      <c r="CJ47" s="10"/>
      <c r="CK47" s="11"/>
      <c r="CL47" s="10"/>
      <c r="CM47" s="7"/>
      <c r="CN47" s="7">
        <f t="shared" si="59"/>
        <v>0</v>
      </c>
      <c r="CO47" s="11"/>
      <c r="CP47" s="10"/>
      <c r="CQ47" s="11"/>
      <c r="CR47" s="10"/>
      <c r="CS47" s="11"/>
      <c r="CT47" s="10"/>
      <c r="CU47" s="7"/>
      <c r="CV47" s="11"/>
      <c r="CW47" s="10"/>
      <c r="CX47" s="11"/>
      <c r="CY47" s="10"/>
      <c r="CZ47" s="11"/>
      <c r="DA47" s="10"/>
      <c r="DB47" s="7"/>
      <c r="DC47" s="7">
        <f t="shared" si="60"/>
        <v>0</v>
      </c>
      <c r="DD47" s="11">
        <v>15</v>
      </c>
      <c r="DE47" s="10" t="s">
        <v>59</v>
      </c>
      <c r="DF47" s="11"/>
      <c r="DG47" s="10"/>
      <c r="DH47" s="11"/>
      <c r="DI47" s="10"/>
      <c r="DJ47" s="7">
        <v>2</v>
      </c>
      <c r="DK47" s="11">
        <v>25</v>
      </c>
      <c r="DL47" s="10" t="s">
        <v>59</v>
      </c>
      <c r="DM47" s="11"/>
      <c r="DN47" s="10"/>
      <c r="DO47" s="11"/>
      <c r="DP47" s="10"/>
      <c r="DQ47" s="7">
        <v>2</v>
      </c>
      <c r="DR47" s="7">
        <f t="shared" si="61"/>
        <v>4</v>
      </c>
      <c r="DS47" s="11"/>
      <c r="DT47" s="10"/>
      <c r="DU47" s="11"/>
      <c r="DV47" s="10"/>
      <c r="DW47" s="11"/>
      <c r="DX47" s="10"/>
      <c r="DY47" s="7"/>
      <c r="DZ47" s="11"/>
      <c r="EA47" s="10"/>
      <c r="EB47" s="11"/>
      <c r="EC47" s="10"/>
      <c r="ED47" s="11"/>
      <c r="EE47" s="10"/>
      <c r="EF47" s="7"/>
      <c r="EG47" s="7">
        <f t="shared" si="62"/>
        <v>0</v>
      </c>
    </row>
    <row r="48" spans="1:137" x14ac:dyDescent="0.25">
      <c r="A48" s="6"/>
      <c r="B48" s="6"/>
      <c r="C48" s="6"/>
      <c r="D48" s="6" t="s">
        <v>109</v>
      </c>
      <c r="E48" s="3" t="s">
        <v>110</v>
      </c>
      <c r="F48" s="6">
        <f t="shared" si="44"/>
        <v>0</v>
      </c>
      <c r="G48" s="6">
        <f t="shared" si="45"/>
        <v>2</v>
      </c>
      <c r="H48" s="6">
        <f t="shared" si="46"/>
        <v>23</v>
      </c>
      <c r="I48" s="6">
        <f t="shared" si="47"/>
        <v>15</v>
      </c>
      <c r="J48" s="6">
        <f t="shared" si="48"/>
        <v>8</v>
      </c>
      <c r="K48" s="6">
        <f t="shared" si="49"/>
        <v>0</v>
      </c>
      <c r="L48" s="6">
        <f t="shared" si="50"/>
        <v>0</v>
      </c>
      <c r="M48" s="6">
        <f t="shared" si="51"/>
        <v>0</v>
      </c>
      <c r="N48" s="6">
        <f t="shared" si="52"/>
        <v>0</v>
      </c>
      <c r="O48" s="7">
        <f t="shared" si="53"/>
        <v>2</v>
      </c>
      <c r="P48" s="7">
        <f t="shared" si="54"/>
        <v>0</v>
      </c>
      <c r="Q48" s="7">
        <v>1.17</v>
      </c>
      <c r="R48" s="11"/>
      <c r="S48" s="10"/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7"/>
      <c r="AF48" s="7">
        <f t="shared" si="55"/>
        <v>0</v>
      </c>
      <c r="AG48" s="11"/>
      <c r="AH48" s="10"/>
      <c r="AI48" s="11"/>
      <c r="AJ48" s="10"/>
      <c r="AK48" s="11"/>
      <c r="AL48" s="10"/>
      <c r="AM48" s="7"/>
      <c r="AN48" s="11"/>
      <c r="AO48" s="10"/>
      <c r="AP48" s="11"/>
      <c r="AQ48" s="10"/>
      <c r="AR48" s="11"/>
      <c r="AS48" s="10"/>
      <c r="AT48" s="7"/>
      <c r="AU48" s="7">
        <f t="shared" si="56"/>
        <v>0</v>
      </c>
      <c r="AV48" s="11"/>
      <c r="AW48" s="10"/>
      <c r="AX48" s="11"/>
      <c r="AY48" s="10"/>
      <c r="AZ48" s="11"/>
      <c r="BA48" s="10"/>
      <c r="BB48" s="7"/>
      <c r="BC48" s="11"/>
      <c r="BD48" s="10"/>
      <c r="BE48" s="11"/>
      <c r="BF48" s="10"/>
      <c r="BG48" s="11"/>
      <c r="BH48" s="10"/>
      <c r="BI48" s="7"/>
      <c r="BJ48" s="7">
        <f t="shared" si="57"/>
        <v>0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7"/>
      <c r="BY48" s="7">
        <f t="shared" si="58"/>
        <v>0</v>
      </c>
      <c r="BZ48" s="11"/>
      <c r="CA48" s="10"/>
      <c r="CB48" s="11"/>
      <c r="CC48" s="10"/>
      <c r="CD48" s="11"/>
      <c r="CE48" s="10"/>
      <c r="CF48" s="7"/>
      <c r="CG48" s="11"/>
      <c r="CH48" s="10"/>
      <c r="CI48" s="11"/>
      <c r="CJ48" s="10"/>
      <c r="CK48" s="11"/>
      <c r="CL48" s="10"/>
      <c r="CM48" s="7"/>
      <c r="CN48" s="7">
        <f t="shared" si="59"/>
        <v>0</v>
      </c>
      <c r="CO48" s="11"/>
      <c r="CP48" s="10"/>
      <c r="CQ48" s="11"/>
      <c r="CR48" s="10"/>
      <c r="CS48" s="11"/>
      <c r="CT48" s="10"/>
      <c r="CU48" s="7"/>
      <c r="CV48" s="11"/>
      <c r="CW48" s="10"/>
      <c r="CX48" s="11"/>
      <c r="CY48" s="10"/>
      <c r="CZ48" s="11"/>
      <c r="DA48" s="10"/>
      <c r="DB48" s="7"/>
      <c r="DC48" s="7">
        <f t="shared" si="60"/>
        <v>0</v>
      </c>
      <c r="DD48" s="11">
        <v>15</v>
      </c>
      <c r="DE48" s="10" t="s">
        <v>59</v>
      </c>
      <c r="DF48" s="11">
        <v>8</v>
      </c>
      <c r="DG48" s="10" t="s">
        <v>59</v>
      </c>
      <c r="DH48" s="11"/>
      <c r="DI48" s="10"/>
      <c r="DJ48" s="7">
        <v>2</v>
      </c>
      <c r="DK48" s="11"/>
      <c r="DL48" s="10"/>
      <c r="DM48" s="11"/>
      <c r="DN48" s="10"/>
      <c r="DO48" s="11"/>
      <c r="DP48" s="10"/>
      <c r="DQ48" s="7"/>
      <c r="DR48" s="7">
        <f t="shared" si="61"/>
        <v>2</v>
      </c>
      <c r="DS48" s="11"/>
      <c r="DT48" s="10"/>
      <c r="DU48" s="11"/>
      <c r="DV48" s="10"/>
      <c r="DW48" s="11"/>
      <c r="DX48" s="10"/>
      <c r="DY48" s="7"/>
      <c r="DZ48" s="11"/>
      <c r="EA48" s="10"/>
      <c r="EB48" s="11"/>
      <c r="EC48" s="10"/>
      <c r="ED48" s="11"/>
      <c r="EE48" s="10"/>
      <c r="EF48" s="7"/>
      <c r="EG48" s="7">
        <f t="shared" si="62"/>
        <v>0</v>
      </c>
    </row>
    <row r="49" spans="1:137" x14ac:dyDescent="0.25">
      <c r="A49" s="6"/>
      <c r="B49" s="6"/>
      <c r="C49" s="6"/>
      <c r="D49" s="6" t="s">
        <v>111</v>
      </c>
      <c r="E49" s="3" t="s">
        <v>112</v>
      </c>
      <c r="F49" s="6">
        <f t="shared" si="44"/>
        <v>0</v>
      </c>
      <c r="G49" s="6">
        <f t="shared" si="45"/>
        <v>2</v>
      </c>
      <c r="H49" s="6">
        <f t="shared" si="46"/>
        <v>15</v>
      </c>
      <c r="I49" s="6">
        <f t="shared" si="47"/>
        <v>8</v>
      </c>
      <c r="J49" s="6">
        <f t="shared" si="48"/>
        <v>7</v>
      </c>
      <c r="K49" s="6">
        <f t="shared" si="49"/>
        <v>0</v>
      </c>
      <c r="L49" s="6">
        <f t="shared" si="50"/>
        <v>0</v>
      </c>
      <c r="M49" s="6">
        <f t="shared" si="51"/>
        <v>0</v>
      </c>
      <c r="N49" s="6">
        <f t="shared" si="52"/>
        <v>0</v>
      </c>
      <c r="O49" s="7">
        <f t="shared" si="53"/>
        <v>2</v>
      </c>
      <c r="P49" s="7">
        <f t="shared" si="54"/>
        <v>0</v>
      </c>
      <c r="Q49" s="7">
        <v>0.8</v>
      </c>
      <c r="R49" s="11"/>
      <c r="S49" s="10"/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7"/>
      <c r="AF49" s="7">
        <f t="shared" si="55"/>
        <v>0</v>
      </c>
      <c r="AG49" s="11"/>
      <c r="AH49" s="10"/>
      <c r="AI49" s="11"/>
      <c r="AJ49" s="10"/>
      <c r="AK49" s="11"/>
      <c r="AL49" s="10"/>
      <c r="AM49" s="7"/>
      <c r="AN49" s="11"/>
      <c r="AO49" s="10"/>
      <c r="AP49" s="11"/>
      <c r="AQ49" s="10"/>
      <c r="AR49" s="11"/>
      <c r="AS49" s="10"/>
      <c r="AT49" s="7"/>
      <c r="AU49" s="7">
        <f t="shared" si="56"/>
        <v>0</v>
      </c>
      <c r="AV49" s="11"/>
      <c r="AW49" s="10"/>
      <c r="AX49" s="11"/>
      <c r="AY49" s="10"/>
      <c r="AZ49" s="11"/>
      <c r="BA49" s="10"/>
      <c r="BB49" s="7"/>
      <c r="BC49" s="11"/>
      <c r="BD49" s="10"/>
      <c r="BE49" s="11"/>
      <c r="BF49" s="10"/>
      <c r="BG49" s="11"/>
      <c r="BH49" s="10"/>
      <c r="BI49" s="7"/>
      <c r="BJ49" s="7">
        <f t="shared" si="57"/>
        <v>0</v>
      </c>
      <c r="BK49" s="11"/>
      <c r="BL49" s="10"/>
      <c r="BM49" s="11"/>
      <c r="BN49" s="10"/>
      <c r="BO49" s="11"/>
      <c r="BP49" s="10"/>
      <c r="BQ49" s="7"/>
      <c r="BR49" s="11"/>
      <c r="BS49" s="10"/>
      <c r="BT49" s="11"/>
      <c r="BU49" s="10"/>
      <c r="BV49" s="11"/>
      <c r="BW49" s="10"/>
      <c r="BX49" s="7"/>
      <c r="BY49" s="7">
        <f t="shared" si="58"/>
        <v>0</v>
      </c>
      <c r="BZ49" s="11"/>
      <c r="CA49" s="10"/>
      <c r="CB49" s="11"/>
      <c r="CC49" s="10"/>
      <c r="CD49" s="11"/>
      <c r="CE49" s="10"/>
      <c r="CF49" s="7"/>
      <c r="CG49" s="11"/>
      <c r="CH49" s="10"/>
      <c r="CI49" s="11"/>
      <c r="CJ49" s="10"/>
      <c r="CK49" s="11"/>
      <c r="CL49" s="10"/>
      <c r="CM49" s="7"/>
      <c r="CN49" s="7">
        <f t="shared" si="59"/>
        <v>0</v>
      </c>
      <c r="CO49" s="11">
        <v>8</v>
      </c>
      <c r="CP49" s="10" t="s">
        <v>59</v>
      </c>
      <c r="CQ49" s="11">
        <v>7</v>
      </c>
      <c r="CR49" s="10" t="s">
        <v>59</v>
      </c>
      <c r="CS49" s="11"/>
      <c r="CT49" s="10"/>
      <c r="CU49" s="7">
        <v>2</v>
      </c>
      <c r="CV49" s="11"/>
      <c r="CW49" s="10"/>
      <c r="CX49" s="11"/>
      <c r="CY49" s="10"/>
      <c r="CZ49" s="11"/>
      <c r="DA49" s="10"/>
      <c r="DB49" s="7"/>
      <c r="DC49" s="7">
        <f t="shared" si="60"/>
        <v>2</v>
      </c>
      <c r="DD49" s="11"/>
      <c r="DE49" s="10"/>
      <c r="DF49" s="11"/>
      <c r="DG49" s="10"/>
      <c r="DH49" s="11"/>
      <c r="DI49" s="10"/>
      <c r="DJ49" s="7"/>
      <c r="DK49" s="11"/>
      <c r="DL49" s="10"/>
      <c r="DM49" s="11"/>
      <c r="DN49" s="10"/>
      <c r="DO49" s="11"/>
      <c r="DP49" s="10"/>
      <c r="DQ49" s="7"/>
      <c r="DR49" s="7">
        <f t="shared" si="61"/>
        <v>0</v>
      </c>
      <c r="DS49" s="11"/>
      <c r="DT49" s="10"/>
      <c r="DU49" s="11"/>
      <c r="DV49" s="10"/>
      <c r="DW49" s="11"/>
      <c r="DX49" s="10"/>
      <c r="DY49" s="7"/>
      <c r="DZ49" s="11"/>
      <c r="EA49" s="10"/>
      <c r="EB49" s="11"/>
      <c r="EC49" s="10"/>
      <c r="ED49" s="11"/>
      <c r="EE49" s="10"/>
      <c r="EF49" s="7"/>
      <c r="EG49" s="7">
        <f t="shared" si="62"/>
        <v>0</v>
      </c>
    </row>
    <row r="50" spans="1:137" x14ac:dyDescent="0.25">
      <c r="A50" s="6"/>
      <c r="B50" s="6"/>
      <c r="C50" s="6"/>
      <c r="D50" s="6" t="s">
        <v>113</v>
      </c>
      <c r="E50" s="3" t="s">
        <v>114</v>
      </c>
      <c r="F50" s="6">
        <f t="shared" si="44"/>
        <v>0</v>
      </c>
      <c r="G50" s="6">
        <f t="shared" si="45"/>
        <v>1</v>
      </c>
      <c r="H50" s="6">
        <f t="shared" si="46"/>
        <v>10</v>
      </c>
      <c r="I50" s="6">
        <f t="shared" si="47"/>
        <v>10</v>
      </c>
      <c r="J50" s="6">
        <f t="shared" si="48"/>
        <v>0</v>
      </c>
      <c r="K50" s="6">
        <f t="shared" si="49"/>
        <v>0</v>
      </c>
      <c r="L50" s="6">
        <f t="shared" si="50"/>
        <v>0</v>
      </c>
      <c r="M50" s="6">
        <f t="shared" si="51"/>
        <v>0</v>
      </c>
      <c r="N50" s="6">
        <f t="shared" si="52"/>
        <v>0</v>
      </c>
      <c r="O50" s="7">
        <f t="shared" si="53"/>
        <v>1</v>
      </c>
      <c r="P50" s="7">
        <f t="shared" si="54"/>
        <v>0</v>
      </c>
      <c r="Q50" s="7">
        <v>0.37</v>
      </c>
      <c r="R50" s="11"/>
      <c r="S50" s="10"/>
      <c r="T50" s="11"/>
      <c r="U50" s="10"/>
      <c r="V50" s="11"/>
      <c r="W50" s="10"/>
      <c r="X50" s="7"/>
      <c r="Y50" s="11"/>
      <c r="Z50" s="10"/>
      <c r="AA50" s="11"/>
      <c r="AB50" s="10"/>
      <c r="AC50" s="11"/>
      <c r="AD50" s="10"/>
      <c r="AE50" s="7"/>
      <c r="AF50" s="7">
        <f t="shared" si="55"/>
        <v>0</v>
      </c>
      <c r="AG50" s="11"/>
      <c r="AH50" s="10"/>
      <c r="AI50" s="11"/>
      <c r="AJ50" s="10"/>
      <c r="AK50" s="11"/>
      <c r="AL50" s="10"/>
      <c r="AM50" s="7"/>
      <c r="AN50" s="11"/>
      <c r="AO50" s="10"/>
      <c r="AP50" s="11"/>
      <c r="AQ50" s="10"/>
      <c r="AR50" s="11"/>
      <c r="AS50" s="10"/>
      <c r="AT50" s="7"/>
      <c r="AU50" s="7">
        <f t="shared" si="56"/>
        <v>0</v>
      </c>
      <c r="AV50" s="11"/>
      <c r="AW50" s="10"/>
      <c r="AX50" s="11"/>
      <c r="AY50" s="10"/>
      <c r="AZ50" s="11"/>
      <c r="BA50" s="10"/>
      <c r="BB50" s="7"/>
      <c r="BC50" s="11"/>
      <c r="BD50" s="10"/>
      <c r="BE50" s="11"/>
      <c r="BF50" s="10"/>
      <c r="BG50" s="11"/>
      <c r="BH50" s="10"/>
      <c r="BI50" s="7"/>
      <c r="BJ50" s="7">
        <f t="shared" si="57"/>
        <v>0</v>
      </c>
      <c r="BK50" s="11"/>
      <c r="BL50" s="10"/>
      <c r="BM50" s="11"/>
      <c r="BN50" s="10"/>
      <c r="BO50" s="11"/>
      <c r="BP50" s="10"/>
      <c r="BQ50" s="7"/>
      <c r="BR50" s="11"/>
      <c r="BS50" s="10"/>
      <c r="BT50" s="11"/>
      <c r="BU50" s="10"/>
      <c r="BV50" s="11"/>
      <c r="BW50" s="10"/>
      <c r="BX50" s="7"/>
      <c r="BY50" s="7">
        <f t="shared" si="58"/>
        <v>0</v>
      </c>
      <c r="BZ50" s="11"/>
      <c r="CA50" s="10"/>
      <c r="CB50" s="11"/>
      <c r="CC50" s="10"/>
      <c r="CD50" s="11"/>
      <c r="CE50" s="10"/>
      <c r="CF50" s="7"/>
      <c r="CG50" s="11"/>
      <c r="CH50" s="10"/>
      <c r="CI50" s="11"/>
      <c r="CJ50" s="10"/>
      <c r="CK50" s="11"/>
      <c r="CL50" s="10"/>
      <c r="CM50" s="7"/>
      <c r="CN50" s="7">
        <f t="shared" si="59"/>
        <v>0</v>
      </c>
      <c r="CO50" s="11"/>
      <c r="CP50" s="10"/>
      <c r="CQ50" s="11"/>
      <c r="CR50" s="10"/>
      <c r="CS50" s="11"/>
      <c r="CT50" s="10"/>
      <c r="CU50" s="7"/>
      <c r="CV50" s="11"/>
      <c r="CW50" s="10"/>
      <c r="CX50" s="11"/>
      <c r="CY50" s="10"/>
      <c r="CZ50" s="11"/>
      <c r="DA50" s="10"/>
      <c r="DB50" s="7"/>
      <c r="DC50" s="7">
        <f t="shared" si="60"/>
        <v>0</v>
      </c>
      <c r="DD50" s="11">
        <v>10</v>
      </c>
      <c r="DE50" s="10" t="s">
        <v>59</v>
      </c>
      <c r="DF50" s="11"/>
      <c r="DG50" s="10"/>
      <c r="DH50" s="11"/>
      <c r="DI50" s="10"/>
      <c r="DJ50" s="7">
        <v>1</v>
      </c>
      <c r="DK50" s="11"/>
      <c r="DL50" s="10"/>
      <c r="DM50" s="11"/>
      <c r="DN50" s="10"/>
      <c r="DO50" s="11"/>
      <c r="DP50" s="10"/>
      <c r="DQ50" s="7"/>
      <c r="DR50" s="7">
        <f t="shared" si="61"/>
        <v>1</v>
      </c>
      <c r="DS50" s="11"/>
      <c r="DT50" s="10"/>
      <c r="DU50" s="11"/>
      <c r="DV50" s="10"/>
      <c r="DW50" s="11"/>
      <c r="DX50" s="10"/>
      <c r="DY50" s="7"/>
      <c r="DZ50" s="11"/>
      <c r="EA50" s="10"/>
      <c r="EB50" s="11"/>
      <c r="EC50" s="10"/>
      <c r="ED50" s="11"/>
      <c r="EE50" s="10"/>
      <c r="EF50" s="7"/>
      <c r="EG50" s="7">
        <f t="shared" si="62"/>
        <v>0</v>
      </c>
    </row>
    <row r="51" spans="1:137" x14ac:dyDescent="0.25">
      <c r="A51" s="6"/>
      <c r="B51" s="6"/>
      <c r="C51" s="6"/>
      <c r="D51" s="6" t="s">
        <v>115</v>
      </c>
      <c r="E51" s="3" t="s">
        <v>116</v>
      </c>
      <c r="F51" s="6">
        <f t="shared" si="44"/>
        <v>0</v>
      </c>
      <c r="G51" s="6">
        <f t="shared" si="45"/>
        <v>2</v>
      </c>
      <c r="H51" s="6">
        <f t="shared" si="46"/>
        <v>12</v>
      </c>
      <c r="I51" s="6">
        <f t="shared" si="47"/>
        <v>6</v>
      </c>
      <c r="J51" s="6">
        <f t="shared" si="48"/>
        <v>6</v>
      </c>
      <c r="K51" s="6">
        <f t="shared" si="49"/>
        <v>0</v>
      </c>
      <c r="L51" s="6">
        <f t="shared" si="50"/>
        <v>0</v>
      </c>
      <c r="M51" s="6">
        <f t="shared" si="51"/>
        <v>0</v>
      </c>
      <c r="N51" s="6">
        <f t="shared" si="52"/>
        <v>0</v>
      </c>
      <c r="O51" s="7">
        <f t="shared" si="53"/>
        <v>1</v>
      </c>
      <c r="P51" s="7">
        <f t="shared" si="54"/>
        <v>0</v>
      </c>
      <c r="Q51" s="7">
        <v>0.6</v>
      </c>
      <c r="R51" s="11"/>
      <c r="S51" s="10"/>
      <c r="T51" s="11"/>
      <c r="U51" s="10"/>
      <c r="V51" s="11"/>
      <c r="W51" s="10"/>
      <c r="X51" s="7"/>
      <c r="Y51" s="11"/>
      <c r="Z51" s="10"/>
      <c r="AA51" s="11"/>
      <c r="AB51" s="10"/>
      <c r="AC51" s="11"/>
      <c r="AD51" s="10"/>
      <c r="AE51" s="7"/>
      <c r="AF51" s="7">
        <f t="shared" si="55"/>
        <v>0</v>
      </c>
      <c r="AG51" s="11"/>
      <c r="AH51" s="10"/>
      <c r="AI51" s="11"/>
      <c r="AJ51" s="10"/>
      <c r="AK51" s="11"/>
      <c r="AL51" s="10"/>
      <c r="AM51" s="7"/>
      <c r="AN51" s="11"/>
      <c r="AO51" s="10"/>
      <c r="AP51" s="11"/>
      <c r="AQ51" s="10"/>
      <c r="AR51" s="11"/>
      <c r="AS51" s="10"/>
      <c r="AT51" s="7"/>
      <c r="AU51" s="7">
        <f t="shared" si="56"/>
        <v>0</v>
      </c>
      <c r="AV51" s="11">
        <v>6</v>
      </c>
      <c r="AW51" s="10" t="s">
        <v>59</v>
      </c>
      <c r="AX51" s="11">
        <v>6</v>
      </c>
      <c r="AY51" s="10" t="s">
        <v>59</v>
      </c>
      <c r="AZ51" s="11"/>
      <c r="BA51" s="10"/>
      <c r="BB51" s="7">
        <v>1</v>
      </c>
      <c r="BC51" s="11"/>
      <c r="BD51" s="10"/>
      <c r="BE51" s="11"/>
      <c r="BF51" s="10"/>
      <c r="BG51" s="11"/>
      <c r="BH51" s="10"/>
      <c r="BI51" s="7"/>
      <c r="BJ51" s="7">
        <f t="shared" si="57"/>
        <v>1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7"/>
      <c r="BY51" s="7">
        <f t="shared" si="58"/>
        <v>0</v>
      </c>
      <c r="BZ51" s="11"/>
      <c r="CA51" s="10"/>
      <c r="CB51" s="11"/>
      <c r="CC51" s="10"/>
      <c r="CD51" s="11"/>
      <c r="CE51" s="10"/>
      <c r="CF51" s="7"/>
      <c r="CG51" s="11"/>
      <c r="CH51" s="10"/>
      <c r="CI51" s="11"/>
      <c r="CJ51" s="10"/>
      <c r="CK51" s="11"/>
      <c r="CL51" s="10"/>
      <c r="CM51" s="7"/>
      <c r="CN51" s="7">
        <f t="shared" si="59"/>
        <v>0</v>
      </c>
      <c r="CO51" s="11"/>
      <c r="CP51" s="10"/>
      <c r="CQ51" s="11"/>
      <c r="CR51" s="10"/>
      <c r="CS51" s="11"/>
      <c r="CT51" s="10"/>
      <c r="CU51" s="7"/>
      <c r="CV51" s="11"/>
      <c r="CW51" s="10"/>
      <c r="CX51" s="11"/>
      <c r="CY51" s="10"/>
      <c r="CZ51" s="11"/>
      <c r="DA51" s="10"/>
      <c r="DB51" s="7"/>
      <c r="DC51" s="7">
        <f t="shared" si="60"/>
        <v>0</v>
      </c>
      <c r="DD51" s="11"/>
      <c r="DE51" s="10"/>
      <c r="DF51" s="11"/>
      <c r="DG51" s="10"/>
      <c r="DH51" s="11"/>
      <c r="DI51" s="10"/>
      <c r="DJ51" s="7"/>
      <c r="DK51" s="11"/>
      <c r="DL51" s="10"/>
      <c r="DM51" s="11"/>
      <c r="DN51" s="10"/>
      <c r="DO51" s="11"/>
      <c r="DP51" s="10"/>
      <c r="DQ51" s="7"/>
      <c r="DR51" s="7">
        <f t="shared" si="61"/>
        <v>0</v>
      </c>
      <c r="DS51" s="11"/>
      <c r="DT51" s="10"/>
      <c r="DU51" s="11"/>
      <c r="DV51" s="10"/>
      <c r="DW51" s="11"/>
      <c r="DX51" s="10"/>
      <c r="DY51" s="7"/>
      <c r="DZ51" s="11"/>
      <c r="EA51" s="10"/>
      <c r="EB51" s="11"/>
      <c r="EC51" s="10"/>
      <c r="ED51" s="11"/>
      <c r="EE51" s="10"/>
      <c r="EF51" s="7"/>
      <c r="EG51" s="7">
        <f t="shared" si="62"/>
        <v>0</v>
      </c>
    </row>
    <row r="52" spans="1:137" x14ac:dyDescent="0.25">
      <c r="A52" s="6"/>
      <c r="B52" s="6"/>
      <c r="C52" s="6"/>
      <c r="D52" s="6" t="s">
        <v>117</v>
      </c>
      <c r="E52" s="3" t="s">
        <v>118</v>
      </c>
      <c r="F52" s="6">
        <f t="shared" si="44"/>
        <v>0</v>
      </c>
      <c r="G52" s="6">
        <f t="shared" si="45"/>
        <v>3</v>
      </c>
      <c r="H52" s="6">
        <f t="shared" si="46"/>
        <v>22</v>
      </c>
      <c r="I52" s="6">
        <f t="shared" si="47"/>
        <v>8</v>
      </c>
      <c r="J52" s="6">
        <f t="shared" si="48"/>
        <v>7</v>
      </c>
      <c r="K52" s="6">
        <f t="shared" si="49"/>
        <v>0</v>
      </c>
      <c r="L52" s="6">
        <f t="shared" si="50"/>
        <v>7</v>
      </c>
      <c r="M52" s="6">
        <f t="shared" si="51"/>
        <v>0</v>
      </c>
      <c r="N52" s="6">
        <f t="shared" si="52"/>
        <v>0</v>
      </c>
      <c r="O52" s="7">
        <f t="shared" si="53"/>
        <v>5</v>
      </c>
      <c r="P52" s="7">
        <f t="shared" si="54"/>
        <v>1.5</v>
      </c>
      <c r="Q52" s="7">
        <v>2.2999999999999998</v>
      </c>
      <c r="R52" s="11"/>
      <c r="S52" s="10"/>
      <c r="T52" s="11"/>
      <c r="U52" s="10"/>
      <c r="V52" s="11"/>
      <c r="W52" s="10"/>
      <c r="X52" s="7"/>
      <c r="Y52" s="11"/>
      <c r="Z52" s="10"/>
      <c r="AA52" s="11"/>
      <c r="AB52" s="10"/>
      <c r="AC52" s="11"/>
      <c r="AD52" s="10"/>
      <c r="AE52" s="7"/>
      <c r="AF52" s="7">
        <f t="shared" si="55"/>
        <v>0</v>
      </c>
      <c r="AG52" s="11">
        <v>8</v>
      </c>
      <c r="AH52" s="10" t="s">
        <v>59</v>
      </c>
      <c r="AI52" s="11">
        <v>7</v>
      </c>
      <c r="AJ52" s="10" t="s">
        <v>59</v>
      </c>
      <c r="AK52" s="11"/>
      <c r="AL52" s="10"/>
      <c r="AM52" s="7">
        <v>3.5</v>
      </c>
      <c r="AN52" s="11">
        <v>7</v>
      </c>
      <c r="AO52" s="10" t="s">
        <v>59</v>
      </c>
      <c r="AP52" s="11"/>
      <c r="AQ52" s="10"/>
      <c r="AR52" s="11"/>
      <c r="AS52" s="10"/>
      <c r="AT52" s="7">
        <v>1.5</v>
      </c>
      <c r="AU52" s="7">
        <f t="shared" si="56"/>
        <v>5</v>
      </c>
      <c r="AV52" s="11"/>
      <c r="AW52" s="10"/>
      <c r="AX52" s="11"/>
      <c r="AY52" s="10"/>
      <c r="AZ52" s="11"/>
      <c r="BA52" s="10"/>
      <c r="BB52" s="7"/>
      <c r="BC52" s="11"/>
      <c r="BD52" s="10"/>
      <c r="BE52" s="11"/>
      <c r="BF52" s="10"/>
      <c r="BG52" s="11"/>
      <c r="BH52" s="10"/>
      <c r="BI52" s="7"/>
      <c r="BJ52" s="7">
        <f t="shared" si="57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7"/>
      <c r="BY52" s="7">
        <f t="shared" si="58"/>
        <v>0</v>
      </c>
      <c r="BZ52" s="11"/>
      <c r="CA52" s="10"/>
      <c r="CB52" s="11"/>
      <c r="CC52" s="10"/>
      <c r="CD52" s="11"/>
      <c r="CE52" s="10"/>
      <c r="CF52" s="7"/>
      <c r="CG52" s="11"/>
      <c r="CH52" s="10"/>
      <c r="CI52" s="11"/>
      <c r="CJ52" s="10"/>
      <c r="CK52" s="11"/>
      <c r="CL52" s="10"/>
      <c r="CM52" s="7"/>
      <c r="CN52" s="7">
        <f t="shared" si="59"/>
        <v>0</v>
      </c>
      <c r="CO52" s="11"/>
      <c r="CP52" s="10"/>
      <c r="CQ52" s="11"/>
      <c r="CR52" s="10"/>
      <c r="CS52" s="11"/>
      <c r="CT52" s="10"/>
      <c r="CU52" s="7"/>
      <c r="CV52" s="11"/>
      <c r="CW52" s="10"/>
      <c r="CX52" s="11"/>
      <c r="CY52" s="10"/>
      <c r="CZ52" s="11"/>
      <c r="DA52" s="10"/>
      <c r="DB52" s="7"/>
      <c r="DC52" s="7">
        <f t="shared" si="60"/>
        <v>0</v>
      </c>
      <c r="DD52" s="11"/>
      <c r="DE52" s="10"/>
      <c r="DF52" s="11"/>
      <c r="DG52" s="10"/>
      <c r="DH52" s="11"/>
      <c r="DI52" s="10"/>
      <c r="DJ52" s="7"/>
      <c r="DK52" s="11"/>
      <c r="DL52" s="10"/>
      <c r="DM52" s="11"/>
      <c r="DN52" s="10"/>
      <c r="DO52" s="11"/>
      <c r="DP52" s="10"/>
      <c r="DQ52" s="7"/>
      <c r="DR52" s="7">
        <f t="shared" si="61"/>
        <v>0</v>
      </c>
      <c r="DS52" s="11"/>
      <c r="DT52" s="10"/>
      <c r="DU52" s="11"/>
      <c r="DV52" s="10"/>
      <c r="DW52" s="11"/>
      <c r="DX52" s="10"/>
      <c r="DY52" s="7"/>
      <c r="DZ52" s="11"/>
      <c r="EA52" s="10"/>
      <c r="EB52" s="11"/>
      <c r="EC52" s="10"/>
      <c r="ED52" s="11"/>
      <c r="EE52" s="10"/>
      <c r="EF52" s="7"/>
      <c r="EG52" s="7">
        <f t="shared" si="62"/>
        <v>0</v>
      </c>
    </row>
    <row r="53" spans="1:137" x14ac:dyDescent="0.25">
      <c r="A53" s="6"/>
      <c r="B53" s="6"/>
      <c r="C53" s="6"/>
      <c r="D53" s="6" t="s">
        <v>119</v>
      </c>
      <c r="E53" s="3" t="s">
        <v>120</v>
      </c>
      <c r="F53" s="6">
        <f t="shared" si="44"/>
        <v>0</v>
      </c>
      <c r="G53" s="6">
        <f t="shared" si="45"/>
        <v>2</v>
      </c>
      <c r="H53" s="6">
        <f t="shared" si="46"/>
        <v>12</v>
      </c>
      <c r="I53" s="6">
        <f t="shared" si="47"/>
        <v>6</v>
      </c>
      <c r="J53" s="6">
        <f t="shared" si="48"/>
        <v>6</v>
      </c>
      <c r="K53" s="6">
        <f t="shared" si="49"/>
        <v>0</v>
      </c>
      <c r="L53" s="6">
        <f t="shared" si="50"/>
        <v>0</v>
      </c>
      <c r="M53" s="6">
        <f t="shared" si="51"/>
        <v>0</v>
      </c>
      <c r="N53" s="6">
        <f t="shared" si="52"/>
        <v>0</v>
      </c>
      <c r="O53" s="7">
        <f t="shared" si="53"/>
        <v>2</v>
      </c>
      <c r="P53" s="7">
        <f t="shared" si="54"/>
        <v>0</v>
      </c>
      <c r="Q53" s="7">
        <v>0.8</v>
      </c>
      <c r="R53" s="11"/>
      <c r="S53" s="10"/>
      <c r="T53" s="11"/>
      <c r="U53" s="10"/>
      <c r="V53" s="11"/>
      <c r="W53" s="10"/>
      <c r="X53" s="7"/>
      <c r="Y53" s="11"/>
      <c r="Z53" s="10"/>
      <c r="AA53" s="11"/>
      <c r="AB53" s="10"/>
      <c r="AC53" s="11"/>
      <c r="AD53" s="10"/>
      <c r="AE53" s="7"/>
      <c r="AF53" s="7">
        <f t="shared" si="55"/>
        <v>0</v>
      </c>
      <c r="AG53" s="11"/>
      <c r="AH53" s="10"/>
      <c r="AI53" s="11"/>
      <c r="AJ53" s="10"/>
      <c r="AK53" s="11"/>
      <c r="AL53" s="10"/>
      <c r="AM53" s="7"/>
      <c r="AN53" s="11"/>
      <c r="AO53" s="10"/>
      <c r="AP53" s="11"/>
      <c r="AQ53" s="10"/>
      <c r="AR53" s="11"/>
      <c r="AS53" s="10"/>
      <c r="AT53" s="7"/>
      <c r="AU53" s="7">
        <f t="shared" si="56"/>
        <v>0</v>
      </c>
      <c r="AV53" s="11">
        <v>6</v>
      </c>
      <c r="AW53" s="10" t="s">
        <v>59</v>
      </c>
      <c r="AX53" s="11">
        <v>6</v>
      </c>
      <c r="AY53" s="10" t="s">
        <v>59</v>
      </c>
      <c r="AZ53" s="11"/>
      <c r="BA53" s="10"/>
      <c r="BB53" s="7">
        <v>2</v>
      </c>
      <c r="BC53" s="11"/>
      <c r="BD53" s="10"/>
      <c r="BE53" s="11"/>
      <c r="BF53" s="10"/>
      <c r="BG53" s="11"/>
      <c r="BH53" s="10"/>
      <c r="BI53" s="7"/>
      <c r="BJ53" s="7">
        <f t="shared" si="57"/>
        <v>2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7"/>
      <c r="BY53" s="7">
        <f t="shared" si="58"/>
        <v>0</v>
      </c>
      <c r="BZ53" s="11"/>
      <c r="CA53" s="10"/>
      <c r="CB53" s="11"/>
      <c r="CC53" s="10"/>
      <c r="CD53" s="11"/>
      <c r="CE53" s="10"/>
      <c r="CF53" s="7"/>
      <c r="CG53" s="11"/>
      <c r="CH53" s="10"/>
      <c r="CI53" s="11"/>
      <c r="CJ53" s="10"/>
      <c r="CK53" s="11"/>
      <c r="CL53" s="10"/>
      <c r="CM53" s="7"/>
      <c r="CN53" s="7">
        <f t="shared" si="59"/>
        <v>0</v>
      </c>
      <c r="CO53" s="11"/>
      <c r="CP53" s="10"/>
      <c r="CQ53" s="11"/>
      <c r="CR53" s="10"/>
      <c r="CS53" s="11"/>
      <c r="CT53" s="10"/>
      <c r="CU53" s="7"/>
      <c r="CV53" s="11"/>
      <c r="CW53" s="10"/>
      <c r="CX53" s="11"/>
      <c r="CY53" s="10"/>
      <c r="CZ53" s="11"/>
      <c r="DA53" s="10"/>
      <c r="DB53" s="7"/>
      <c r="DC53" s="7">
        <f t="shared" si="60"/>
        <v>0</v>
      </c>
      <c r="DD53" s="11"/>
      <c r="DE53" s="10"/>
      <c r="DF53" s="11"/>
      <c r="DG53" s="10"/>
      <c r="DH53" s="11"/>
      <c r="DI53" s="10"/>
      <c r="DJ53" s="7"/>
      <c r="DK53" s="11"/>
      <c r="DL53" s="10"/>
      <c r="DM53" s="11"/>
      <c r="DN53" s="10"/>
      <c r="DO53" s="11"/>
      <c r="DP53" s="10"/>
      <c r="DQ53" s="7"/>
      <c r="DR53" s="7">
        <f t="shared" si="61"/>
        <v>0</v>
      </c>
      <c r="DS53" s="11"/>
      <c r="DT53" s="10"/>
      <c r="DU53" s="11"/>
      <c r="DV53" s="10"/>
      <c r="DW53" s="11"/>
      <c r="DX53" s="10"/>
      <c r="DY53" s="7"/>
      <c r="DZ53" s="11"/>
      <c r="EA53" s="10"/>
      <c r="EB53" s="11"/>
      <c r="EC53" s="10"/>
      <c r="ED53" s="11"/>
      <c r="EE53" s="10"/>
      <c r="EF53" s="7"/>
      <c r="EG53" s="7">
        <f t="shared" si="62"/>
        <v>0</v>
      </c>
    </row>
    <row r="54" spans="1:137" x14ac:dyDescent="0.25">
      <c r="A54" s="6"/>
      <c r="B54" s="6"/>
      <c r="C54" s="6"/>
      <c r="D54" s="6" t="s">
        <v>121</v>
      </c>
      <c r="E54" s="3" t="s">
        <v>122</v>
      </c>
      <c r="F54" s="6">
        <f t="shared" si="44"/>
        <v>0</v>
      </c>
      <c r="G54" s="6">
        <f t="shared" si="45"/>
        <v>2</v>
      </c>
      <c r="H54" s="6">
        <f t="shared" si="46"/>
        <v>15</v>
      </c>
      <c r="I54" s="6">
        <f t="shared" si="47"/>
        <v>8</v>
      </c>
      <c r="J54" s="6">
        <f t="shared" si="48"/>
        <v>0</v>
      </c>
      <c r="K54" s="6">
        <f t="shared" si="49"/>
        <v>0</v>
      </c>
      <c r="L54" s="6">
        <f t="shared" si="50"/>
        <v>7</v>
      </c>
      <c r="M54" s="6">
        <f t="shared" si="51"/>
        <v>0</v>
      </c>
      <c r="N54" s="6">
        <f t="shared" si="52"/>
        <v>0</v>
      </c>
      <c r="O54" s="7">
        <f t="shared" si="53"/>
        <v>3</v>
      </c>
      <c r="P54" s="7">
        <f t="shared" si="54"/>
        <v>2</v>
      </c>
      <c r="Q54" s="7">
        <v>1.03</v>
      </c>
      <c r="R54" s="11"/>
      <c r="S54" s="10"/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7"/>
      <c r="AF54" s="7">
        <f t="shared" si="55"/>
        <v>0</v>
      </c>
      <c r="AG54" s="11"/>
      <c r="AH54" s="10"/>
      <c r="AI54" s="11"/>
      <c r="AJ54" s="10"/>
      <c r="AK54" s="11"/>
      <c r="AL54" s="10"/>
      <c r="AM54" s="7"/>
      <c r="AN54" s="11"/>
      <c r="AO54" s="10"/>
      <c r="AP54" s="11"/>
      <c r="AQ54" s="10"/>
      <c r="AR54" s="11"/>
      <c r="AS54" s="10"/>
      <c r="AT54" s="7"/>
      <c r="AU54" s="7">
        <f t="shared" si="56"/>
        <v>0</v>
      </c>
      <c r="AV54" s="11"/>
      <c r="AW54" s="10"/>
      <c r="AX54" s="11"/>
      <c r="AY54" s="10"/>
      <c r="AZ54" s="11"/>
      <c r="BA54" s="10"/>
      <c r="BB54" s="7"/>
      <c r="BC54" s="11"/>
      <c r="BD54" s="10"/>
      <c r="BE54" s="11"/>
      <c r="BF54" s="10"/>
      <c r="BG54" s="11"/>
      <c r="BH54" s="10"/>
      <c r="BI54" s="7"/>
      <c r="BJ54" s="7">
        <f t="shared" si="57"/>
        <v>0</v>
      </c>
      <c r="BK54" s="11">
        <v>8</v>
      </c>
      <c r="BL54" s="10" t="s">
        <v>59</v>
      </c>
      <c r="BM54" s="11"/>
      <c r="BN54" s="10"/>
      <c r="BO54" s="11"/>
      <c r="BP54" s="10"/>
      <c r="BQ54" s="7">
        <v>1</v>
      </c>
      <c r="BR54" s="11">
        <v>7</v>
      </c>
      <c r="BS54" s="10" t="s">
        <v>59</v>
      </c>
      <c r="BT54" s="11"/>
      <c r="BU54" s="10"/>
      <c r="BV54" s="11"/>
      <c r="BW54" s="10"/>
      <c r="BX54" s="7">
        <v>2</v>
      </c>
      <c r="BY54" s="7">
        <f t="shared" si="58"/>
        <v>3</v>
      </c>
      <c r="BZ54" s="11"/>
      <c r="CA54" s="10"/>
      <c r="CB54" s="11"/>
      <c r="CC54" s="10"/>
      <c r="CD54" s="11"/>
      <c r="CE54" s="10"/>
      <c r="CF54" s="7"/>
      <c r="CG54" s="11"/>
      <c r="CH54" s="10"/>
      <c r="CI54" s="11"/>
      <c r="CJ54" s="10"/>
      <c r="CK54" s="11"/>
      <c r="CL54" s="10"/>
      <c r="CM54" s="7"/>
      <c r="CN54" s="7">
        <f t="shared" si="59"/>
        <v>0</v>
      </c>
      <c r="CO54" s="11"/>
      <c r="CP54" s="10"/>
      <c r="CQ54" s="11"/>
      <c r="CR54" s="10"/>
      <c r="CS54" s="11"/>
      <c r="CT54" s="10"/>
      <c r="CU54" s="7"/>
      <c r="CV54" s="11"/>
      <c r="CW54" s="10"/>
      <c r="CX54" s="11"/>
      <c r="CY54" s="10"/>
      <c r="CZ54" s="11"/>
      <c r="DA54" s="10"/>
      <c r="DB54" s="7"/>
      <c r="DC54" s="7">
        <f t="shared" si="60"/>
        <v>0</v>
      </c>
      <c r="DD54" s="11"/>
      <c r="DE54" s="10"/>
      <c r="DF54" s="11"/>
      <c r="DG54" s="10"/>
      <c r="DH54" s="11"/>
      <c r="DI54" s="10"/>
      <c r="DJ54" s="7"/>
      <c r="DK54" s="11"/>
      <c r="DL54" s="10"/>
      <c r="DM54" s="11"/>
      <c r="DN54" s="10"/>
      <c r="DO54" s="11"/>
      <c r="DP54" s="10"/>
      <c r="DQ54" s="7"/>
      <c r="DR54" s="7">
        <f t="shared" si="61"/>
        <v>0</v>
      </c>
      <c r="DS54" s="11"/>
      <c r="DT54" s="10"/>
      <c r="DU54" s="11"/>
      <c r="DV54" s="10"/>
      <c r="DW54" s="11"/>
      <c r="DX54" s="10"/>
      <c r="DY54" s="7"/>
      <c r="DZ54" s="11"/>
      <c r="EA54" s="10"/>
      <c r="EB54" s="11"/>
      <c r="EC54" s="10"/>
      <c r="ED54" s="11"/>
      <c r="EE54" s="10"/>
      <c r="EF54" s="7"/>
      <c r="EG54" s="7">
        <f t="shared" si="62"/>
        <v>0</v>
      </c>
    </row>
    <row r="55" spans="1:137" x14ac:dyDescent="0.25">
      <c r="A55" s="6"/>
      <c r="B55" s="6"/>
      <c r="C55" s="6"/>
      <c r="D55" s="6" t="s">
        <v>123</v>
      </c>
      <c r="E55" s="3" t="s">
        <v>124</v>
      </c>
      <c r="F55" s="6">
        <f t="shared" si="44"/>
        <v>0</v>
      </c>
      <c r="G55" s="6">
        <f t="shared" si="45"/>
        <v>2</v>
      </c>
      <c r="H55" s="6">
        <f t="shared" si="46"/>
        <v>35</v>
      </c>
      <c r="I55" s="6">
        <f t="shared" si="47"/>
        <v>12</v>
      </c>
      <c r="J55" s="6">
        <f t="shared" si="48"/>
        <v>0</v>
      </c>
      <c r="K55" s="6">
        <f t="shared" si="49"/>
        <v>0</v>
      </c>
      <c r="L55" s="6">
        <f t="shared" si="50"/>
        <v>23</v>
      </c>
      <c r="M55" s="6">
        <f t="shared" si="51"/>
        <v>0</v>
      </c>
      <c r="N55" s="6">
        <f t="shared" si="52"/>
        <v>0</v>
      </c>
      <c r="O55" s="7">
        <f t="shared" si="53"/>
        <v>5</v>
      </c>
      <c r="P55" s="7">
        <f t="shared" si="54"/>
        <v>3</v>
      </c>
      <c r="Q55" s="7">
        <v>1.63</v>
      </c>
      <c r="R55" s="11"/>
      <c r="S55" s="10"/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7"/>
      <c r="AF55" s="7">
        <f t="shared" si="55"/>
        <v>0</v>
      </c>
      <c r="AG55" s="11"/>
      <c r="AH55" s="10"/>
      <c r="AI55" s="11"/>
      <c r="AJ55" s="10"/>
      <c r="AK55" s="11"/>
      <c r="AL55" s="10"/>
      <c r="AM55" s="7"/>
      <c r="AN55" s="11"/>
      <c r="AO55" s="10"/>
      <c r="AP55" s="11"/>
      <c r="AQ55" s="10"/>
      <c r="AR55" s="11"/>
      <c r="AS55" s="10"/>
      <c r="AT55" s="7"/>
      <c r="AU55" s="7">
        <f t="shared" si="56"/>
        <v>0</v>
      </c>
      <c r="AV55" s="11"/>
      <c r="AW55" s="10"/>
      <c r="AX55" s="11"/>
      <c r="AY55" s="10"/>
      <c r="AZ55" s="11"/>
      <c r="BA55" s="10"/>
      <c r="BB55" s="7"/>
      <c r="BC55" s="11"/>
      <c r="BD55" s="10"/>
      <c r="BE55" s="11"/>
      <c r="BF55" s="10"/>
      <c r="BG55" s="11"/>
      <c r="BH55" s="10"/>
      <c r="BI55" s="7"/>
      <c r="BJ55" s="7">
        <f t="shared" si="57"/>
        <v>0</v>
      </c>
      <c r="BK55" s="11">
        <v>12</v>
      </c>
      <c r="BL55" s="10" t="s">
        <v>59</v>
      </c>
      <c r="BM55" s="11"/>
      <c r="BN55" s="10"/>
      <c r="BO55" s="11"/>
      <c r="BP55" s="10"/>
      <c r="BQ55" s="7">
        <v>2</v>
      </c>
      <c r="BR55" s="11">
        <v>23</v>
      </c>
      <c r="BS55" s="10" t="s">
        <v>59</v>
      </c>
      <c r="BT55" s="11"/>
      <c r="BU55" s="10"/>
      <c r="BV55" s="11"/>
      <c r="BW55" s="10"/>
      <c r="BX55" s="7">
        <v>3</v>
      </c>
      <c r="BY55" s="7">
        <f t="shared" si="58"/>
        <v>5</v>
      </c>
      <c r="BZ55" s="11"/>
      <c r="CA55" s="10"/>
      <c r="CB55" s="11"/>
      <c r="CC55" s="10"/>
      <c r="CD55" s="11"/>
      <c r="CE55" s="10"/>
      <c r="CF55" s="7"/>
      <c r="CG55" s="11"/>
      <c r="CH55" s="10"/>
      <c r="CI55" s="11"/>
      <c r="CJ55" s="10"/>
      <c r="CK55" s="11"/>
      <c r="CL55" s="10"/>
      <c r="CM55" s="7"/>
      <c r="CN55" s="7">
        <f t="shared" si="59"/>
        <v>0</v>
      </c>
      <c r="CO55" s="11"/>
      <c r="CP55" s="10"/>
      <c r="CQ55" s="11"/>
      <c r="CR55" s="10"/>
      <c r="CS55" s="11"/>
      <c r="CT55" s="10"/>
      <c r="CU55" s="7"/>
      <c r="CV55" s="11"/>
      <c r="CW55" s="10"/>
      <c r="CX55" s="11"/>
      <c r="CY55" s="10"/>
      <c r="CZ55" s="11"/>
      <c r="DA55" s="10"/>
      <c r="DB55" s="7"/>
      <c r="DC55" s="7">
        <f t="shared" si="60"/>
        <v>0</v>
      </c>
      <c r="DD55" s="11"/>
      <c r="DE55" s="10"/>
      <c r="DF55" s="11"/>
      <c r="DG55" s="10"/>
      <c r="DH55" s="11"/>
      <c r="DI55" s="10"/>
      <c r="DJ55" s="7"/>
      <c r="DK55" s="11"/>
      <c r="DL55" s="10"/>
      <c r="DM55" s="11"/>
      <c r="DN55" s="10"/>
      <c r="DO55" s="11"/>
      <c r="DP55" s="10"/>
      <c r="DQ55" s="7"/>
      <c r="DR55" s="7">
        <f t="shared" si="61"/>
        <v>0</v>
      </c>
      <c r="DS55" s="11"/>
      <c r="DT55" s="10"/>
      <c r="DU55" s="11"/>
      <c r="DV55" s="10"/>
      <c r="DW55" s="11"/>
      <c r="DX55" s="10"/>
      <c r="DY55" s="7"/>
      <c r="DZ55" s="11"/>
      <c r="EA55" s="10"/>
      <c r="EB55" s="11"/>
      <c r="EC55" s="10"/>
      <c r="ED55" s="11"/>
      <c r="EE55" s="10"/>
      <c r="EF55" s="7"/>
      <c r="EG55" s="7">
        <f t="shared" si="62"/>
        <v>0</v>
      </c>
    </row>
    <row r="56" spans="1:137" x14ac:dyDescent="0.25">
      <c r="A56" s="6"/>
      <c r="B56" s="6"/>
      <c r="C56" s="6"/>
      <c r="D56" s="6" t="s">
        <v>125</v>
      </c>
      <c r="E56" s="3" t="s">
        <v>126</v>
      </c>
      <c r="F56" s="6">
        <f t="shared" si="44"/>
        <v>0</v>
      </c>
      <c r="G56" s="6">
        <f t="shared" si="45"/>
        <v>2</v>
      </c>
      <c r="H56" s="6">
        <f t="shared" si="46"/>
        <v>22</v>
      </c>
      <c r="I56" s="6">
        <f t="shared" si="47"/>
        <v>14</v>
      </c>
      <c r="J56" s="6">
        <f t="shared" si="48"/>
        <v>0</v>
      </c>
      <c r="K56" s="6">
        <f t="shared" si="49"/>
        <v>0</v>
      </c>
      <c r="L56" s="6">
        <f t="shared" si="50"/>
        <v>8</v>
      </c>
      <c r="M56" s="6">
        <f t="shared" si="51"/>
        <v>0</v>
      </c>
      <c r="N56" s="6">
        <f t="shared" si="52"/>
        <v>0</v>
      </c>
      <c r="O56" s="7">
        <f t="shared" si="53"/>
        <v>1</v>
      </c>
      <c r="P56" s="7">
        <f t="shared" si="54"/>
        <v>0.5</v>
      </c>
      <c r="Q56" s="7">
        <v>0.2</v>
      </c>
      <c r="R56" s="11">
        <v>14</v>
      </c>
      <c r="S56" s="10" t="s">
        <v>59</v>
      </c>
      <c r="T56" s="11"/>
      <c r="U56" s="10"/>
      <c r="V56" s="11"/>
      <c r="W56" s="10"/>
      <c r="X56" s="7">
        <v>0.5</v>
      </c>
      <c r="Y56" s="11">
        <v>8</v>
      </c>
      <c r="Z56" s="10" t="s">
        <v>59</v>
      </c>
      <c r="AA56" s="11"/>
      <c r="AB56" s="10"/>
      <c r="AC56" s="11"/>
      <c r="AD56" s="10"/>
      <c r="AE56" s="7">
        <v>0.5</v>
      </c>
      <c r="AF56" s="7">
        <f t="shared" si="55"/>
        <v>1</v>
      </c>
      <c r="AG56" s="11"/>
      <c r="AH56" s="10"/>
      <c r="AI56" s="11"/>
      <c r="AJ56" s="10"/>
      <c r="AK56" s="11"/>
      <c r="AL56" s="10"/>
      <c r="AM56" s="7"/>
      <c r="AN56" s="11"/>
      <c r="AO56" s="10"/>
      <c r="AP56" s="11"/>
      <c r="AQ56" s="10"/>
      <c r="AR56" s="11"/>
      <c r="AS56" s="10"/>
      <c r="AT56" s="7"/>
      <c r="AU56" s="7">
        <f t="shared" si="56"/>
        <v>0</v>
      </c>
      <c r="AV56" s="11"/>
      <c r="AW56" s="10"/>
      <c r="AX56" s="11"/>
      <c r="AY56" s="10"/>
      <c r="AZ56" s="11"/>
      <c r="BA56" s="10"/>
      <c r="BB56" s="7"/>
      <c r="BC56" s="11"/>
      <c r="BD56" s="10"/>
      <c r="BE56" s="11"/>
      <c r="BF56" s="10"/>
      <c r="BG56" s="11"/>
      <c r="BH56" s="10"/>
      <c r="BI56" s="7"/>
      <c r="BJ56" s="7">
        <f t="shared" si="57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7"/>
      <c r="BY56" s="7">
        <f t="shared" si="58"/>
        <v>0</v>
      </c>
      <c r="BZ56" s="11"/>
      <c r="CA56" s="10"/>
      <c r="CB56" s="11"/>
      <c r="CC56" s="10"/>
      <c r="CD56" s="11"/>
      <c r="CE56" s="10"/>
      <c r="CF56" s="7"/>
      <c r="CG56" s="11"/>
      <c r="CH56" s="10"/>
      <c r="CI56" s="11"/>
      <c r="CJ56" s="10"/>
      <c r="CK56" s="11"/>
      <c r="CL56" s="10"/>
      <c r="CM56" s="7"/>
      <c r="CN56" s="7">
        <f t="shared" si="59"/>
        <v>0</v>
      </c>
      <c r="CO56" s="11"/>
      <c r="CP56" s="10"/>
      <c r="CQ56" s="11"/>
      <c r="CR56" s="10"/>
      <c r="CS56" s="11"/>
      <c r="CT56" s="10"/>
      <c r="CU56" s="7"/>
      <c r="CV56" s="11"/>
      <c r="CW56" s="10"/>
      <c r="CX56" s="11"/>
      <c r="CY56" s="10"/>
      <c r="CZ56" s="11"/>
      <c r="DA56" s="10"/>
      <c r="DB56" s="7"/>
      <c r="DC56" s="7">
        <f t="shared" si="60"/>
        <v>0</v>
      </c>
      <c r="DD56" s="11"/>
      <c r="DE56" s="10"/>
      <c r="DF56" s="11"/>
      <c r="DG56" s="10"/>
      <c r="DH56" s="11"/>
      <c r="DI56" s="10"/>
      <c r="DJ56" s="7"/>
      <c r="DK56" s="11"/>
      <c r="DL56" s="10"/>
      <c r="DM56" s="11"/>
      <c r="DN56" s="10"/>
      <c r="DO56" s="11"/>
      <c r="DP56" s="10"/>
      <c r="DQ56" s="7"/>
      <c r="DR56" s="7">
        <f t="shared" si="61"/>
        <v>0</v>
      </c>
      <c r="DS56" s="11"/>
      <c r="DT56" s="10"/>
      <c r="DU56" s="11"/>
      <c r="DV56" s="10"/>
      <c r="DW56" s="11"/>
      <c r="DX56" s="10"/>
      <c r="DY56" s="7"/>
      <c r="DZ56" s="11"/>
      <c r="EA56" s="10"/>
      <c r="EB56" s="11"/>
      <c r="EC56" s="10"/>
      <c r="ED56" s="11"/>
      <c r="EE56" s="10"/>
      <c r="EF56" s="7"/>
      <c r="EG56" s="7">
        <f t="shared" si="62"/>
        <v>0</v>
      </c>
    </row>
    <row r="57" spans="1:137" x14ac:dyDescent="0.25">
      <c r="A57" s="6"/>
      <c r="B57" s="6"/>
      <c r="C57" s="6"/>
      <c r="D57" s="6" t="s">
        <v>128</v>
      </c>
      <c r="E57" s="3" t="s">
        <v>129</v>
      </c>
      <c r="F57" s="6">
        <f t="shared" si="44"/>
        <v>1</v>
      </c>
      <c r="G57" s="6">
        <f t="shared" si="45"/>
        <v>1</v>
      </c>
      <c r="H57" s="6">
        <f t="shared" si="46"/>
        <v>20</v>
      </c>
      <c r="I57" s="6">
        <f t="shared" si="47"/>
        <v>15</v>
      </c>
      <c r="J57" s="6">
        <f t="shared" si="48"/>
        <v>0</v>
      </c>
      <c r="K57" s="6">
        <f t="shared" si="49"/>
        <v>0</v>
      </c>
      <c r="L57" s="6">
        <f t="shared" si="50"/>
        <v>5</v>
      </c>
      <c r="M57" s="6">
        <f t="shared" si="51"/>
        <v>0</v>
      </c>
      <c r="N57" s="6">
        <f t="shared" si="52"/>
        <v>0</v>
      </c>
      <c r="O57" s="7">
        <f t="shared" si="53"/>
        <v>4</v>
      </c>
      <c r="P57" s="7">
        <f t="shared" si="54"/>
        <v>1.5</v>
      </c>
      <c r="Q57" s="7">
        <v>1.3</v>
      </c>
      <c r="R57" s="11"/>
      <c r="S57" s="10"/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7"/>
      <c r="AF57" s="7">
        <f t="shared" si="55"/>
        <v>0</v>
      </c>
      <c r="AG57" s="11"/>
      <c r="AH57" s="10"/>
      <c r="AI57" s="11"/>
      <c r="AJ57" s="10"/>
      <c r="AK57" s="11"/>
      <c r="AL57" s="10"/>
      <c r="AM57" s="7"/>
      <c r="AN57" s="11"/>
      <c r="AO57" s="10"/>
      <c r="AP57" s="11"/>
      <c r="AQ57" s="10"/>
      <c r="AR57" s="11"/>
      <c r="AS57" s="10"/>
      <c r="AT57" s="7"/>
      <c r="AU57" s="7">
        <f t="shared" si="56"/>
        <v>0</v>
      </c>
      <c r="AV57" s="11">
        <v>15</v>
      </c>
      <c r="AW57" s="10" t="s">
        <v>127</v>
      </c>
      <c r="AX57" s="11"/>
      <c r="AY57" s="10"/>
      <c r="AZ57" s="11"/>
      <c r="BA57" s="10"/>
      <c r="BB57" s="7">
        <v>2.5</v>
      </c>
      <c r="BC57" s="11">
        <v>5</v>
      </c>
      <c r="BD57" s="10" t="s">
        <v>59</v>
      </c>
      <c r="BE57" s="11"/>
      <c r="BF57" s="10"/>
      <c r="BG57" s="11"/>
      <c r="BH57" s="10"/>
      <c r="BI57" s="7">
        <v>1.5</v>
      </c>
      <c r="BJ57" s="7">
        <f t="shared" si="57"/>
        <v>4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7"/>
      <c r="BY57" s="7">
        <f t="shared" si="58"/>
        <v>0</v>
      </c>
      <c r="BZ57" s="11"/>
      <c r="CA57" s="10"/>
      <c r="CB57" s="11"/>
      <c r="CC57" s="10"/>
      <c r="CD57" s="11"/>
      <c r="CE57" s="10"/>
      <c r="CF57" s="7"/>
      <c r="CG57" s="11"/>
      <c r="CH57" s="10"/>
      <c r="CI57" s="11"/>
      <c r="CJ57" s="10"/>
      <c r="CK57" s="11"/>
      <c r="CL57" s="10"/>
      <c r="CM57" s="7"/>
      <c r="CN57" s="7">
        <f t="shared" si="59"/>
        <v>0</v>
      </c>
      <c r="CO57" s="11"/>
      <c r="CP57" s="10"/>
      <c r="CQ57" s="11"/>
      <c r="CR57" s="10"/>
      <c r="CS57" s="11"/>
      <c r="CT57" s="10"/>
      <c r="CU57" s="7"/>
      <c r="CV57" s="11"/>
      <c r="CW57" s="10"/>
      <c r="CX57" s="11"/>
      <c r="CY57" s="10"/>
      <c r="CZ57" s="11"/>
      <c r="DA57" s="10"/>
      <c r="DB57" s="7"/>
      <c r="DC57" s="7">
        <f t="shared" si="60"/>
        <v>0</v>
      </c>
      <c r="DD57" s="11"/>
      <c r="DE57" s="10"/>
      <c r="DF57" s="11"/>
      <c r="DG57" s="10"/>
      <c r="DH57" s="11"/>
      <c r="DI57" s="10"/>
      <c r="DJ57" s="7"/>
      <c r="DK57" s="11"/>
      <c r="DL57" s="10"/>
      <c r="DM57" s="11"/>
      <c r="DN57" s="10"/>
      <c r="DO57" s="11"/>
      <c r="DP57" s="10"/>
      <c r="DQ57" s="7"/>
      <c r="DR57" s="7">
        <f t="shared" si="61"/>
        <v>0</v>
      </c>
      <c r="DS57" s="11"/>
      <c r="DT57" s="10"/>
      <c r="DU57" s="11"/>
      <c r="DV57" s="10"/>
      <c r="DW57" s="11"/>
      <c r="DX57" s="10"/>
      <c r="DY57" s="7"/>
      <c r="DZ57" s="11"/>
      <c r="EA57" s="10"/>
      <c r="EB57" s="11"/>
      <c r="EC57" s="10"/>
      <c r="ED57" s="11"/>
      <c r="EE57" s="10"/>
      <c r="EF57" s="7"/>
      <c r="EG57" s="7">
        <f t="shared" si="62"/>
        <v>0</v>
      </c>
    </row>
    <row r="58" spans="1:137" x14ac:dyDescent="0.25">
      <c r="A58" s="6">
        <v>3</v>
      </c>
      <c r="B58" s="6">
        <v>1</v>
      </c>
      <c r="C58" s="6"/>
      <c r="D58" s="6"/>
      <c r="E58" s="3" t="s">
        <v>130</v>
      </c>
      <c r="F58" s="6">
        <f>$B$58*COUNTIF(R58:EE58,"e")</f>
        <v>0</v>
      </c>
      <c r="G58" s="6">
        <f>$B$58*COUNTIF(R58:EE58,"z")</f>
        <v>2</v>
      </c>
      <c r="H58" s="6">
        <f t="shared" si="46"/>
        <v>15</v>
      </c>
      <c r="I58" s="6">
        <f t="shared" si="47"/>
        <v>8</v>
      </c>
      <c r="J58" s="6">
        <f t="shared" si="48"/>
        <v>7</v>
      </c>
      <c r="K58" s="6">
        <f t="shared" si="49"/>
        <v>0</v>
      </c>
      <c r="L58" s="6">
        <f t="shared" si="50"/>
        <v>0</v>
      </c>
      <c r="M58" s="6">
        <f t="shared" si="51"/>
        <v>0</v>
      </c>
      <c r="N58" s="6">
        <f t="shared" si="52"/>
        <v>0</v>
      </c>
      <c r="O58" s="7">
        <f t="shared" si="53"/>
        <v>2</v>
      </c>
      <c r="P58" s="7">
        <f t="shared" si="54"/>
        <v>0</v>
      </c>
      <c r="Q58" s="7">
        <f>$B$58*0.93</f>
        <v>0.93</v>
      </c>
      <c r="R58" s="11">
        <f>$B$58*8</f>
        <v>8</v>
      </c>
      <c r="S58" s="10" t="s">
        <v>59</v>
      </c>
      <c r="T58" s="11">
        <f>$B$58*7</f>
        <v>7</v>
      </c>
      <c r="U58" s="10" t="s">
        <v>59</v>
      </c>
      <c r="V58" s="11"/>
      <c r="W58" s="10"/>
      <c r="X58" s="7">
        <f>$B$58*2</f>
        <v>2</v>
      </c>
      <c r="Y58" s="11"/>
      <c r="Z58" s="10"/>
      <c r="AA58" s="11"/>
      <c r="AB58" s="10"/>
      <c r="AC58" s="11"/>
      <c r="AD58" s="10"/>
      <c r="AE58" s="7"/>
      <c r="AF58" s="7">
        <f t="shared" si="55"/>
        <v>2</v>
      </c>
      <c r="AG58" s="11"/>
      <c r="AH58" s="10"/>
      <c r="AI58" s="11"/>
      <c r="AJ58" s="10"/>
      <c r="AK58" s="11"/>
      <c r="AL58" s="10"/>
      <c r="AM58" s="7"/>
      <c r="AN58" s="11"/>
      <c r="AO58" s="10"/>
      <c r="AP58" s="11"/>
      <c r="AQ58" s="10"/>
      <c r="AR58" s="11"/>
      <c r="AS58" s="10"/>
      <c r="AT58" s="7"/>
      <c r="AU58" s="7">
        <f t="shared" si="56"/>
        <v>0</v>
      </c>
      <c r="AV58" s="11"/>
      <c r="AW58" s="10"/>
      <c r="AX58" s="11"/>
      <c r="AY58" s="10"/>
      <c r="AZ58" s="11"/>
      <c r="BA58" s="10"/>
      <c r="BB58" s="7"/>
      <c r="BC58" s="11"/>
      <c r="BD58" s="10"/>
      <c r="BE58" s="11"/>
      <c r="BF58" s="10"/>
      <c r="BG58" s="11"/>
      <c r="BH58" s="10"/>
      <c r="BI58" s="7"/>
      <c r="BJ58" s="7">
        <f t="shared" si="57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7"/>
      <c r="BY58" s="7">
        <f t="shared" si="58"/>
        <v>0</v>
      </c>
      <c r="BZ58" s="11"/>
      <c r="CA58" s="10"/>
      <c r="CB58" s="11"/>
      <c r="CC58" s="10"/>
      <c r="CD58" s="11"/>
      <c r="CE58" s="10"/>
      <c r="CF58" s="7"/>
      <c r="CG58" s="11"/>
      <c r="CH58" s="10"/>
      <c r="CI58" s="11"/>
      <c r="CJ58" s="10"/>
      <c r="CK58" s="11"/>
      <c r="CL58" s="10"/>
      <c r="CM58" s="7"/>
      <c r="CN58" s="7">
        <f t="shared" si="59"/>
        <v>0</v>
      </c>
      <c r="CO58" s="11"/>
      <c r="CP58" s="10"/>
      <c r="CQ58" s="11"/>
      <c r="CR58" s="10"/>
      <c r="CS58" s="11"/>
      <c r="CT58" s="10"/>
      <c r="CU58" s="7"/>
      <c r="CV58" s="11"/>
      <c r="CW58" s="10"/>
      <c r="CX58" s="11"/>
      <c r="CY58" s="10"/>
      <c r="CZ58" s="11"/>
      <c r="DA58" s="10"/>
      <c r="DB58" s="7"/>
      <c r="DC58" s="7">
        <f t="shared" si="60"/>
        <v>0</v>
      </c>
      <c r="DD58" s="11"/>
      <c r="DE58" s="10"/>
      <c r="DF58" s="11"/>
      <c r="DG58" s="10"/>
      <c r="DH58" s="11"/>
      <c r="DI58" s="10"/>
      <c r="DJ58" s="7"/>
      <c r="DK58" s="11"/>
      <c r="DL58" s="10"/>
      <c r="DM58" s="11"/>
      <c r="DN58" s="10"/>
      <c r="DO58" s="11"/>
      <c r="DP58" s="10"/>
      <c r="DQ58" s="7"/>
      <c r="DR58" s="7">
        <f t="shared" si="61"/>
        <v>0</v>
      </c>
      <c r="DS58" s="11"/>
      <c r="DT58" s="10"/>
      <c r="DU58" s="11"/>
      <c r="DV58" s="10"/>
      <c r="DW58" s="11"/>
      <c r="DX58" s="10"/>
      <c r="DY58" s="7"/>
      <c r="DZ58" s="11"/>
      <c r="EA58" s="10"/>
      <c r="EB58" s="11"/>
      <c r="EC58" s="10"/>
      <c r="ED58" s="11"/>
      <c r="EE58" s="10"/>
      <c r="EF58" s="7"/>
      <c r="EG58" s="7">
        <f t="shared" si="62"/>
        <v>0</v>
      </c>
    </row>
    <row r="59" spans="1:137" x14ac:dyDescent="0.25">
      <c r="A59" s="6"/>
      <c r="B59" s="6"/>
      <c r="C59" s="6"/>
      <c r="D59" s="6" t="s">
        <v>131</v>
      </c>
      <c r="E59" s="3" t="s">
        <v>132</v>
      </c>
      <c r="F59" s="6">
        <f>COUNTIF(R59:EE59,"e")</f>
        <v>1</v>
      </c>
      <c r="G59" s="6">
        <f>COUNTIF(R59:EE59,"z")</f>
        <v>0</v>
      </c>
      <c r="H59" s="6">
        <f t="shared" si="46"/>
        <v>0</v>
      </c>
      <c r="I59" s="6">
        <f t="shared" si="47"/>
        <v>0</v>
      </c>
      <c r="J59" s="6">
        <f t="shared" si="48"/>
        <v>0</v>
      </c>
      <c r="K59" s="6">
        <f t="shared" si="49"/>
        <v>0</v>
      </c>
      <c r="L59" s="6">
        <f t="shared" si="50"/>
        <v>0</v>
      </c>
      <c r="M59" s="6">
        <f t="shared" si="51"/>
        <v>0</v>
      </c>
      <c r="N59" s="6">
        <f t="shared" si="52"/>
        <v>0</v>
      </c>
      <c r="O59" s="7">
        <f t="shared" si="53"/>
        <v>15</v>
      </c>
      <c r="P59" s="7">
        <f t="shared" si="54"/>
        <v>15</v>
      </c>
      <c r="Q59" s="7">
        <v>2</v>
      </c>
      <c r="R59" s="11"/>
      <c r="S59" s="10"/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7"/>
      <c r="AF59" s="7">
        <f t="shared" si="55"/>
        <v>0</v>
      </c>
      <c r="AG59" s="11"/>
      <c r="AH59" s="10"/>
      <c r="AI59" s="11"/>
      <c r="AJ59" s="10"/>
      <c r="AK59" s="11"/>
      <c r="AL59" s="10"/>
      <c r="AM59" s="7"/>
      <c r="AN59" s="11"/>
      <c r="AO59" s="10"/>
      <c r="AP59" s="11"/>
      <c r="AQ59" s="10"/>
      <c r="AR59" s="11"/>
      <c r="AS59" s="10"/>
      <c r="AT59" s="7"/>
      <c r="AU59" s="7">
        <f t="shared" si="56"/>
        <v>0</v>
      </c>
      <c r="AV59" s="11"/>
      <c r="AW59" s="10"/>
      <c r="AX59" s="11"/>
      <c r="AY59" s="10"/>
      <c r="AZ59" s="11"/>
      <c r="BA59" s="10"/>
      <c r="BB59" s="7"/>
      <c r="BC59" s="11"/>
      <c r="BD59" s="10"/>
      <c r="BE59" s="11"/>
      <c r="BF59" s="10"/>
      <c r="BG59" s="11"/>
      <c r="BH59" s="10"/>
      <c r="BI59" s="7"/>
      <c r="BJ59" s="7">
        <f t="shared" si="57"/>
        <v>0</v>
      </c>
      <c r="BK59" s="11"/>
      <c r="BL59" s="10"/>
      <c r="BM59" s="11"/>
      <c r="BN59" s="10"/>
      <c r="BO59" s="11"/>
      <c r="BP59" s="10"/>
      <c r="BQ59" s="7"/>
      <c r="BR59" s="11"/>
      <c r="BS59" s="10"/>
      <c r="BT59" s="11"/>
      <c r="BU59" s="10"/>
      <c r="BV59" s="11"/>
      <c r="BW59" s="10"/>
      <c r="BX59" s="7"/>
      <c r="BY59" s="7">
        <f t="shared" si="58"/>
        <v>0</v>
      </c>
      <c r="BZ59" s="11"/>
      <c r="CA59" s="10"/>
      <c r="CB59" s="11"/>
      <c r="CC59" s="10"/>
      <c r="CD59" s="11"/>
      <c r="CE59" s="10"/>
      <c r="CF59" s="7"/>
      <c r="CG59" s="11"/>
      <c r="CH59" s="10"/>
      <c r="CI59" s="11"/>
      <c r="CJ59" s="10"/>
      <c r="CK59" s="11"/>
      <c r="CL59" s="10"/>
      <c r="CM59" s="7"/>
      <c r="CN59" s="7">
        <f t="shared" si="59"/>
        <v>0</v>
      </c>
      <c r="CO59" s="11"/>
      <c r="CP59" s="10"/>
      <c r="CQ59" s="11"/>
      <c r="CR59" s="10"/>
      <c r="CS59" s="11"/>
      <c r="CT59" s="10"/>
      <c r="CU59" s="7"/>
      <c r="CV59" s="11"/>
      <c r="CW59" s="10"/>
      <c r="CX59" s="11"/>
      <c r="CY59" s="10"/>
      <c r="CZ59" s="11"/>
      <c r="DA59" s="10"/>
      <c r="DB59" s="7"/>
      <c r="DC59" s="7">
        <f t="shared" si="60"/>
        <v>0</v>
      </c>
      <c r="DD59" s="11"/>
      <c r="DE59" s="10"/>
      <c r="DF59" s="11"/>
      <c r="DG59" s="10"/>
      <c r="DH59" s="11"/>
      <c r="DI59" s="10"/>
      <c r="DJ59" s="7"/>
      <c r="DK59" s="11"/>
      <c r="DL59" s="10"/>
      <c r="DM59" s="11">
        <v>0</v>
      </c>
      <c r="DN59" s="10" t="s">
        <v>127</v>
      </c>
      <c r="DO59" s="11"/>
      <c r="DP59" s="10"/>
      <c r="DQ59" s="7">
        <v>15</v>
      </c>
      <c r="DR59" s="7">
        <f t="shared" si="61"/>
        <v>15</v>
      </c>
      <c r="DS59" s="11"/>
      <c r="DT59" s="10"/>
      <c r="DU59" s="11"/>
      <c r="DV59" s="10"/>
      <c r="DW59" s="11"/>
      <c r="DX59" s="10"/>
      <c r="DY59" s="7"/>
      <c r="DZ59" s="11"/>
      <c r="EA59" s="10"/>
      <c r="EB59" s="11"/>
      <c r="EC59" s="10"/>
      <c r="ED59" s="11"/>
      <c r="EE59" s="10"/>
      <c r="EF59" s="7"/>
      <c r="EG59" s="7">
        <f t="shared" si="62"/>
        <v>0</v>
      </c>
    </row>
    <row r="60" spans="1:137" x14ac:dyDescent="0.25">
      <c r="A60" s="6">
        <v>5</v>
      </c>
      <c r="B60" s="6">
        <v>1</v>
      </c>
      <c r="C60" s="6"/>
      <c r="D60" s="6"/>
      <c r="E60" s="3" t="s">
        <v>133</v>
      </c>
      <c r="F60" s="6">
        <f>$B$60*COUNTIF(R60:EE60,"e")</f>
        <v>0</v>
      </c>
      <c r="G60" s="6">
        <f>$B$60*COUNTIF(R60:EE60,"z")</f>
        <v>2</v>
      </c>
      <c r="H60" s="6">
        <f t="shared" si="46"/>
        <v>15</v>
      </c>
      <c r="I60" s="6">
        <f t="shared" si="47"/>
        <v>8</v>
      </c>
      <c r="J60" s="6">
        <f t="shared" si="48"/>
        <v>7</v>
      </c>
      <c r="K60" s="6">
        <f t="shared" si="49"/>
        <v>0</v>
      </c>
      <c r="L60" s="6">
        <f t="shared" si="50"/>
        <v>0</v>
      </c>
      <c r="M60" s="6">
        <f t="shared" si="51"/>
        <v>0</v>
      </c>
      <c r="N60" s="6">
        <f t="shared" si="52"/>
        <v>0</v>
      </c>
      <c r="O60" s="7">
        <f t="shared" si="53"/>
        <v>2</v>
      </c>
      <c r="P60" s="7">
        <f t="shared" si="54"/>
        <v>0</v>
      </c>
      <c r="Q60" s="7">
        <f>$B$60*0.94</f>
        <v>0.94</v>
      </c>
      <c r="R60" s="11"/>
      <c r="S60" s="10"/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7"/>
      <c r="AF60" s="7">
        <f t="shared" si="55"/>
        <v>0</v>
      </c>
      <c r="AG60" s="11">
        <f>$B$60*8</f>
        <v>8</v>
      </c>
      <c r="AH60" s="10" t="s">
        <v>59</v>
      </c>
      <c r="AI60" s="11">
        <f>$B$60*7</f>
        <v>7</v>
      </c>
      <c r="AJ60" s="10" t="s">
        <v>59</v>
      </c>
      <c r="AK60" s="11"/>
      <c r="AL60" s="10"/>
      <c r="AM60" s="7">
        <f>$B$60*2</f>
        <v>2</v>
      </c>
      <c r="AN60" s="11"/>
      <c r="AO60" s="10"/>
      <c r="AP60" s="11"/>
      <c r="AQ60" s="10"/>
      <c r="AR60" s="11"/>
      <c r="AS60" s="10"/>
      <c r="AT60" s="7"/>
      <c r="AU60" s="7">
        <f t="shared" si="56"/>
        <v>2</v>
      </c>
      <c r="AV60" s="11"/>
      <c r="AW60" s="10"/>
      <c r="AX60" s="11"/>
      <c r="AY60" s="10"/>
      <c r="AZ60" s="11"/>
      <c r="BA60" s="10"/>
      <c r="BB60" s="7"/>
      <c r="BC60" s="11"/>
      <c r="BD60" s="10"/>
      <c r="BE60" s="11"/>
      <c r="BF60" s="10"/>
      <c r="BG60" s="11"/>
      <c r="BH60" s="10"/>
      <c r="BI60" s="7"/>
      <c r="BJ60" s="7">
        <f t="shared" si="57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7"/>
      <c r="BY60" s="7">
        <f t="shared" si="58"/>
        <v>0</v>
      </c>
      <c r="BZ60" s="11"/>
      <c r="CA60" s="10"/>
      <c r="CB60" s="11"/>
      <c r="CC60" s="10"/>
      <c r="CD60" s="11"/>
      <c r="CE60" s="10"/>
      <c r="CF60" s="7"/>
      <c r="CG60" s="11"/>
      <c r="CH60" s="10"/>
      <c r="CI60" s="11"/>
      <c r="CJ60" s="10"/>
      <c r="CK60" s="11"/>
      <c r="CL60" s="10"/>
      <c r="CM60" s="7"/>
      <c r="CN60" s="7">
        <f t="shared" si="59"/>
        <v>0</v>
      </c>
      <c r="CO60" s="11"/>
      <c r="CP60" s="10"/>
      <c r="CQ60" s="11"/>
      <c r="CR60" s="10"/>
      <c r="CS60" s="11"/>
      <c r="CT60" s="10"/>
      <c r="CU60" s="7"/>
      <c r="CV60" s="11"/>
      <c r="CW60" s="10"/>
      <c r="CX60" s="11"/>
      <c r="CY60" s="10"/>
      <c r="CZ60" s="11"/>
      <c r="DA60" s="10"/>
      <c r="DB60" s="7"/>
      <c r="DC60" s="7">
        <f t="shared" si="60"/>
        <v>0</v>
      </c>
      <c r="DD60" s="11"/>
      <c r="DE60" s="10"/>
      <c r="DF60" s="11"/>
      <c r="DG60" s="10"/>
      <c r="DH60" s="11"/>
      <c r="DI60" s="10"/>
      <c r="DJ60" s="7"/>
      <c r="DK60" s="11"/>
      <c r="DL60" s="10"/>
      <c r="DM60" s="11"/>
      <c r="DN60" s="10"/>
      <c r="DO60" s="11"/>
      <c r="DP60" s="10"/>
      <c r="DQ60" s="7"/>
      <c r="DR60" s="7">
        <f t="shared" si="61"/>
        <v>0</v>
      </c>
      <c r="DS60" s="11"/>
      <c r="DT60" s="10"/>
      <c r="DU60" s="11"/>
      <c r="DV60" s="10"/>
      <c r="DW60" s="11"/>
      <c r="DX60" s="10"/>
      <c r="DY60" s="7"/>
      <c r="DZ60" s="11"/>
      <c r="EA60" s="10"/>
      <c r="EB60" s="11"/>
      <c r="EC60" s="10"/>
      <c r="ED60" s="11"/>
      <c r="EE60" s="10"/>
      <c r="EF60" s="7"/>
      <c r="EG60" s="7">
        <f t="shared" si="62"/>
        <v>0</v>
      </c>
    </row>
    <row r="61" spans="1:137" ht="15.9" customHeight="1" x14ac:dyDescent="0.25">
      <c r="A61" s="6"/>
      <c r="B61" s="6"/>
      <c r="C61" s="6"/>
      <c r="D61" s="6"/>
      <c r="E61" s="6" t="s">
        <v>75</v>
      </c>
      <c r="F61" s="6">
        <f t="shared" ref="F61:AK61" si="63">SUM(F45:F60)</f>
        <v>2</v>
      </c>
      <c r="G61" s="6">
        <f t="shared" si="63"/>
        <v>30</v>
      </c>
      <c r="H61" s="6">
        <f t="shared" si="63"/>
        <v>303</v>
      </c>
      <c r="I61" s="6">
        <f t="shared" si="63"/>
        <v>156</v>
      </c>
      <c r="J61" s="6">
        <f t="shared" si="63"/>
        <v>67</v>
      </c>
      <c r="K61" s="6">
        <f t="shared" si="63"/>
        <v>0</v>
      </c>
      <c r="L61" s="6">
        <f t="shared" si="63"/>
        <v>80</v>
      </c>
      <c r="M61" s="6">
        <f t="shared" si="63"/>
        <v>0</v>
      </c>
      <c r="N61" s="6">
        <f t="shared" si="63"/>
        <v>0</v>
      </c>
      <c r="O61" s="7">
        <f t="shared" si="63"/>
        <v>56</v>
      </c>
      <c r="P61" s="7">
        <f t="shared" si="63"/>
        <v>26.5</v>
      </c>
      <c r="Q61" s="7">
        <f t="shared" si="63"/>
        <v>17.307000000000002</v>
      </c>
      <c r="R61" s="11">
        <f t="shared" si="63"/>
        <v>22</v>
      </c>
      <c r="S61" s="10">
        <f t="shared" si="63"/>
        <v>0</v>
      </c>
      <c r="T61" s="11">
        <f t="shared" si="63"/>
        <v>7</v>
      </c>
      <c r="U61" s="10">
        <f t="shared" si="63"/>
        <v>0</v>
      </c>
      <c r="V61" s="11">
        <f t="shared" si="63"/>
        <v>0</v>
      </c>
      <c r="W61" s="10">
        <f t="shared" si="63"/>
        <v>0</v>
      </c>
      <c r="X61" s="7">
        <f t="shared" si="63"/>
        <v>2.5</v>
      </c>
      <c r="Y61" s="11">
        <f t="shared" si="63"/>
        <v>8</v>
      </c>
      <c r="Z61" s="10">
        <f t="shared" si="63"/>
        <v>0</v>
      </c>
      <c r="AA61" s="11">
        <f t="shared" si="63"/>
        <v>0</v>
      </c>
      <c r="AB61" s="10">
        <f t="shared" si="63"/>
        <v>0</v>
      </c>
      <c r="AC61" s="11">
        <f t="shared" si="63"/>
        <v>0</v>
      </c>
      <c r="AD61" s="10">
        <f t="shared" si="63"/>
        <v>0</v>
      </c>
      <c r="AE61" s="7">
        <f t="shared" si="63"/>
        <v>0.5</v>
      </c>
      <c r="AF61" s="7">
        <f t="shared" si="63"/>
        <v>3</v>
      </c>
      <c r="AG61" s="11">
        <f t="shared" si="63"/>
        <v>16</v>
      </c>
      <c r="AH61" s="10">
        <f t="shared" si="63"/>
        <v>0</v>
      </c>
      <c r="AI61" s="11">
        <f t="shared" si="63"/>
        <v>14</v>
      </c>
      <c r="AJ61" s="10">
        <f t="shared" si="63"/>
        <v>0</v>
      </c>
      <c r="AK61" s="11">
        <f t="shared" si="63"/>
        <v>0</v>
      </c>
      <c r="AL61" s="10">
        <f t="shared" ref="AL61:BQ61" si="64">SUM(AL45:AL60)</f>
        <v>0</v>
      </c>
      <c r="AM61" s="7">
        <f t="shared" si="64"/>
        <v>5.5</v>
      </c>
      <c r="AN61" s="11">
        <f t="shared" si="64"/>
        <v>7</v>
      </c>
      <c r="AO61" s="10">
        <f t="shared" si="64"/>
        <v>0</v>
      </c>
      <c r="AP61" s="11">
        <f t="shared" si="64"/>
        <v>0</v>
      </c>
      <c r="AQ61" s="10">
        <f t="shared" si="64"/>
        <v>0</v>
      </c>
      <c r="AR61" s="11">
        <f t="shared" si="64"/>
        <v>0</v>
      </c>
      <c r="AS61" s="10">
        <f t="shared" si="64"/>
        <v>0</v>
      </c>
      <c r="AT61" s="7">
        <f t="shared" si="64"/>
        <v>1.5</v>
      </c>
      <c r="AU61" s="7">
        <f t="shared" si="64"/>
        <v>7</v>
      </c>
      <c r="AV61" s="11">
        <f t="shared" si="64"/>
        <v>27</v>
      </c>
      <c r="AW61" s="10">
        <f t="shared" si="64"/>
        <v>0</v>
      </c>
      <c r="AX61" s="11">
        <f t="shared" si="64"/>
        <v>12</v>
      </c>
      <c r="AY61" s="10">
        <f t="shared" si="64"/>
        <v>0</v>
      </c>
      <c r="AZ61" s="11">
        <f t="shared" si="64"/>
        <v>0</v>
      </c>
      <c r="BA61" s="10">
        <f t="shared" si="64"/>
        <v>0</v>
      </c>
      <c r="BB61" s="7">
        <f t="shared" si="64"/>
        <v>5.5</v>
      </c>
      <c r="BC61" s="11">
        <f t="shared" si="64"/>
        <v>5</v>
      </c>
      <c r="BD61" s="10">
        <f t="shared" si="64"/>
        <v>0</v>
      </c>
      <c r="BE61" s="11">
        <f t="shared" si="64"/>
        <v>0</v>
      </c>
      <c r="BF61" s="10">
        <f t="shared" si="64"/>
        <v>0</v>
      </c>
      <c r="BG61" s="11">
        <f t="shared" si="64"/>
        <v>0</v>
      </c>
      <c r="BH61" s="10">
        <f t="shared" si="64"/>
        <v>0</v>
      </c>
      <c r="BI61" s="7">
        <f t="shared" si="64"/>
        <v>1.5</v>
      </c>
      <c r="BJ61" s="7">
        <f t="shared" si="64"/>
        <v>7</v>
      </c>
      <c r="BK61" s="11">
        <f t="shared" si="64"/>
        <v>35</v>
      </c>
      <c r="BL61" s="10">
        <f t="shared" si="64"/>
        <v>0</v>
      </c>
      <c r="BM61" s="11">
        <f t="shared" si="64"/>
        <v>12</v>
      </c>
      <c r="BN61" s="10">
        <f t="shared" si="64"/>
        <v>0</v>
      </c>
      <c r="BO61" s="11">
        <f t="shared" si="64"/>
        <v>0</v>
      </c>
      <c r="BP61" s="10">
        <f t="shared" si="64"/>
        <v>0</v>
      </c>
      <c r="BQ61" s="7">
        <f t="shared" si="64"/>
        <v>7</v>
      </c>
      <c r="BR61" s="11">
        <f t="shared" ref="BR61:CW61" si="65">SUM(BR45:BR60)</f>
        <v>35</v>
      </c>
      <c r="BS61" s="10">
        <f t="shared" si="65"/>
        <v>0</v>
      </c>
      <c r="BT61" s="11">
        <f t="shared" si="65"/>
        <v>0</v>
      </c>
      <c r="BU61" s="10">
        <f t="shared" si="65"/>
        <v>0</v>
      </c>
      <c r="BV61" s="11">
        <f t="shared" si="65"/>
        <v>0</v>
      </c>
      <c r="BW61" s="10">
        <f t="shared" si="65"/>
        <v>0</v>
      </c>
      <c r="BX61" s="7">
        <f t="shared" si="65"/>
        <v>6</v>
      </c>
      <c r="BY61" s="7">
        <f t="shared" si="65"/>
        <v>13</v>
      </c>
      <c r="BZ61" s="11">
        <f t="shared" si="65"/>
        <v>8</v>
      </c>
      <c r="CA61" s="10">
        <f t="shared" si="65"/>
        <v>0</v>
      </c>
      <c r="CB61" s="11">
        <f t="shared" si="65"/>
        <v>7</v>
      </c>
      <c r="CC61" s="10">
        <f t="shared" si="65"/>
        <v>0</v>
      </c>
      <c r="CD61" s="11">
        <f t="shared" si="65"/>
        <v>0</v>
      </c>
      <c r="CE61" s="10">
        <f t="shared" si="65"/>
        <v>0</v>
      </c>
      <c r="CF61" s="7">
        <f t="shared" si="65"/>
        <v>2</v>
      </c>
      <c r="CG61" s="11">
        <f t="shared" si="65"/>
        <v>0</v>
      </c>
      <c r="CH61" s="10">
        <f t="shared" si="65"/>
        <v>0</v>
      </c>
      <c r="CI61" s="11">
        <f t="shared" si="65"/>
        <v>0</v>
      </c>
      <c r="CJ61" s="10">
        <f t="shared" si="65"/>
        <v>0</v>
      </c>
      <c r="CK61" s="11">
        <f t="shared" si="65"/>
        <v>0</v>
      </c>
      <c r="CL61" s="10">
        <f t="shared" si="65"/>
        <v>0</v>
      </c>
      <c r="CM61" s="7">
        <f t="shared" si="65"/>
        <v>0</v>
      </c>
      <c r="CN61" s="7">
        <f t="shared" si="65"/>
        <v>2</v>
      </c>
      <c r="CO61" s="11">
        <f t="shared" si="65"/>
        <v>8</v>
      </c>
      <c r="CP61" s="10">
        <f t="shared" si="65"/>
        <v>0</v>
      </c>
      <c r="CQ61" s="11">
        <f t="shared" si="65"/>
        <v>7</v>
      </c>
      <c r="CR61" s="10">
        <f t="shared" si="65"/>
        <v>0</v>
      </c>
      <c r="CS61" s="11">
        <f t="shared" si="65"/>
        <v>0</v>
      </c>
      <c r="CT61" s="10">
        <f t="shared" si="65"/>
        <v>0</v>
      </c>
      <c r="CU61" s="7">
        <f t="shared" si="65"/>
        <v>2</v>
      </c>
      <c r="CV61" s="11">
        <f t="shared" si="65"/>
        <v>0</v>
      </c>
      <c r="CW61" s="10">
        <f t="shared" si="65"/>
        <v>0</v>
      </c>
      <c r="CX61" s="11">
        <f t="shared" ref="CX61:EC61" si="66">SUM(CX45:CX60)</f>
        <v>0</v>
      </c>
      <c r="CY61" s="10">
        <f t="shared" si="66"/>
        <v>0</v>
      </c>
      <c r="CZ61" s="11">
        <f t="shared" si="66"/>
        <v>0</v>
      </c>
      <c r="DA61" s="10">
        <f t="shared" si="66"/>
        <v>0</v>
      </c>
      <c r="DB61" s="7">
        <f t="shared" si="66"/>
        <v>0</v>
      </c>
      <c r="DC61" s="7">
        <f t="shared" si="66"/>
        <v>2</v>
      </c>
      <c r="DD61" s="11">
        <f t="shared" si="66"/>
        <v>40</v>
      </c>
      <c r="DE61" s="10">
        <f t="shared" si="66"/>
        <v>0</v>
      </c>
      <c r="DF61" s="11">
        <f t="shared" si="66"/>
        <v>8</v>
      </c>
      <c r="DG61" s="10">
        <f t="shared" si="66"/>
        <v>0</v>
      </c>
      <c r="DH61" s="11">
        <f t="shared" si="66"/>
        <v>0</v>
      </c>
      <c r="DI61" s="10">
        <f t="shared" si="66"/>
        <v>0</v>
      </c>
      <c r="DJ61" s="7">
        <f t="shared" si="66"/>
        <v>5</v>
      </c>
      <c r="DK61" s="11">
        <f t="shared" si="66"/>
        <v>25</v>
      </c>
      <c r="DL61" s="10">
        <f t="shared" si="66"/>
        <v>0</v>
      </c>
      <c r="DM61" s="11">
        <f t="shared" si="66"/>
        <v>0</v>
      </c>
      <c r="DN61" s="10">
        <f t="shared" si="66"/>
        <v>0</v>
      </c>
      <c r="DO61" s="11">
        <f t="shared" si="66"/>
        <v>0</v>
      </c>
      <c r="DP61" s="10">
        <f t="shared" si="66"/>
        <v>0</v>
      </c>
      <c r="DQ61" s="7">
        <f t="shared" si="66"/>
        <v>17</v>
      </c>
      <c r="DR61" s="7">
        <f t="shared" si="66"/>
        <v>22</v>
      </c>
      <c r="DS61" s="11">
        <f t="shared" si="66"/>
        <v>0</v>
      </c>
      <c r="DT61" s="10">
        <f t="shared" si="66"/>
        <v>0</v>
      </c>
      <c r="DU61" s="11">
        <f t="shared" si="66"/>
        <v>0</v>
      </c>
      <c r="DV61" s="10">
        <f t="shared" si="66"/>
        <v>0</v>
      </c>
      <c r="DW61" s="11">
        <f t="shared" si="66"/>
        <v>0</v>
      </c>
      <c r="DX61" s="10">
        <f t="shared" si="66"/>
        <v>0</v>
      </c>
      <c r="DY61" s="7">
        <f t="shared" si="66"/>
        <v>0</v>
      </c>
      <c r="DZ61" s="11">
        <f t="shared" si="66"/>
        <v>0</v>
      </c>
      <c r="EA61" s="10">
        <f t="shared" si="66"/>
        <v>0</v>
      </c>
      <c r="EB61" s="11">
        <f t="shared" si="66"/>
        <v>0</v>
      </c>
      <c r="EC61" s="10">
        <f t="shared" si="66"/>
        <v>0</v>
      </c>
      <c r="ED61" s="11">
        <f>SUM(ED45:ED60)</f>
        <v>0</v>
      </c>
      <c r="EE61" s="10">
        <f>SUM(EE45:EE60)</f>
        <v>0</v>
      </c>
      <c r="EF61" s="7">
        <f>SUM(EF45:EF60)</f>
        <v>0</v>
      </c>
      <c r="EG61" s="7">
        <f>SUM(EG45:EG60)</f>
        <v>0</v>
      </c>
    </row>
    <row r="62" spans="1:137" ht="20.100000000000001" customHeight="1" x14ac:dyDescent="0.25">
      <c r="A62" s="12" t="s">
        <v>134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2"/>
      <c r="EG62" s="13"/>
    </row>
    <row r="63" spans="1:137" x14ac:dyDescent="0.25">
      <c r="A63" s="6">
        <v>14</v>
      </c>
      <c r="B63" s="6">
        <v>1</v>
      </c>
      <c r="C63" s="6"/>
      <c r="D63" s="6"/>
      <c r="E63" s="3" t="s">
        <v>157</v>
      </c>
      <c r="F63" s="6">
        <f>$B$63*COUNTIF(R63:EE63,"e")</f>
        <v>0</v>
      </c>
      <c r="G63" s="6">
        <f>$B$63*COUNTIF(R63:EE63,"z")</f>
        <v>2</v>
      </c>
      <c r="H63" s="6">
        <f t="shared" ref="H63:H83" si="67">SUM(I63:N63)</f>
        <v>30</v>
      </c>
      <c r="I63" s="6">
        <f t="shared" ref="I63:I83" si="68">R63+AG63+AV63+BK63+BZ63+CO63+DD63+DS63</f>
        <v>15</v>
      </c>
      <c r="J63" s="6">
        <f t="shared" ref="J63:J83" si="69">T63+AI63+AX63+BM63+CB63+CQ63+DF63+DU63</f>
        <v>15</v>
      </c>
      <c r="K63" s="6">
        <f t="shared" ref="K63:K83" si="70">V63+AK63+AZ63+BO63+CD63+CS63+DH63+DW63</f>
        <v>0</v>
      </c>
      <c r="L63" s="6">
        <f t="shared" ref="L63:L83" si="71">Y63+AN63+BC63+BR63+CG63+CV63+DK63+DZ63</f>
        <v>0</v>
      </c>
      <c r="M63" s="6">
        <f t="shared" ref="M63:M83" si="72">AA63+AP63+BE63+BT63+CI63+CX63+DM63+EB63</f>
        <v>0</v>
      </c>
      <c r="N63" s="6">
        <f t="shared" ref="N63:N83" si="73">AC63+AR63+BG63+BV63+CK63+CZ63+DO63+ED63</f>
        <v>0</v>
      </c>
      <c r="O63" s="7">
        <f t="shared" ref="O63:O83" si="74">AF63+AU63+BJ63+BY63+CN63+DC63+DR63+EG63</f>
        <v>2</v>
      </c>
      <c r="P63" s="7">
        <f t="shared" ref="P63:P83" si="75">AE63+AT63+BI63+BX63+CM63+DB63+DQ63+EF63</f>
        <v>0</v>
      </c>
      <c r="Q63" s="7">
        <f>$B$63*1.24</f>
        <v>1.24</v>
      </c>
      <c r="R63" s="11"/>
      <c r="S63" s="10"/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7"/>
      <c r="AF63" s="7">
        <f t="shared" ref="AF63:AF83" si="76">X63+AE63</f>
        <v>0</v>
      </c>
      <c r="AG63" s="11"/>
      <c r="AH63" s="10"/>
      <c r="AI63" s="11"/>
      <c r="AJ63" s="10"/>
      <c r="AK63" s="11"/>
      <c r="AL63" s="10"/>
      <c r="AM63" s="7"/>
      <c r="AN63" s="11"/>
      <c r="AO63" s="10"/>
      <c r="AP63" s="11"/>
      <c r="AQ63" s="10"/>
      <c r="AR63" s="11"/>
      <c r="AS63" s="10"/>
      <c r="AT63" s="7"/>
      <c r="AU63" s="7">
        <f t="shared" ref="AU63:AU83" si="77">AM63+AT63</f>
        <v>0</v>
      </c>
      <c r="AV63" s="11"/>
      <c r="AW63" s="10"/>
      <c r="AX63" s="11"/>
      <c r="AY63" s="10"/>
      <c r="AZ63" s="11"/>
      <c r="BA63" s="10"/>
      <c r="BB63" s="7"/>
      <c r="BC63" s="11"/>
      <c r="BD63" s="10"/>
      <c r="BE63" s="11"/>
      <c r="BF63" s="10"/>
      <c r="BG63" s="11"/>
      <c r="BH63" s="10"/>
      <c r="BI63" s="7"/>
      <c r="BJ63" s="7">
        <f t="shared" ref="BJ63:BJ83" si="78">BB63+BI63</f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7"/>
      <c r="BY63" s="7">
        <f t="shared" ref="BY63:BY83" si="79">BQ63+BX63</f>
        <v>0</v>
      </c>
      <c r="BZ63" s="11"/>
      <c r="CA63" s="10"/>
      <c r="CB63" s="11"/>
      <c r="CC63" s="10"/>
      <c r="CD63" s="11"/>
      <c r="CE63" s="10"/>
      <c r="CF63" s="7"/>
      <c r="CG63" s="11"/>
      <c r="CH63" s="10"/>
      <c r="CI63" s="11"/>
      <c r="CJ63" s="10"/>
      <c r="CK63" s="11"/>
      <c r="CL63" s="10"/>
      <c r="CM63" s="7"/>
      <c r="CN63" s="7">
        <f t="shared" ref="CN63:CN83" si="80">CF63+CM63</f>
        <v>0</v>
      </c>
      <c r="CO63" s="11">
        <f>$B$63*15</f>
        <v>15</v>
      </c>
      <c r="CP63" s="10" t="s">
        <v>59</v>
      </c>
      <c r="CQ63" s="11">
        <f>$B$63*15</f>
        <v>15</v>
      </c>
      <c r="CR63" s="10" t="s">
        <v>59</v>
      </c>
      <c r="CS63" s="11"/>
      <c r="CT63" s="10"/>
      <c r="CU63" s="7">
        <f>$B$63*2</f>
        <v>2</v>
      </c>
      <c r="CV63" s="11"/>
      <c r="CW63" s="10"/>
      <c r="CX63" s="11"/>
      <c r="CY63" s="10"/>
      <c r="CZ63" s="11"/>
      <c r="DA63" s="10"/>
      <c r="DB63" s="7"/>
      <c r="DC63" s="7">
        <f t="shared" ref="DC63:DC83" si="81">CU63+DB63</f>
        <v>2</v>
      </c>
      <c r="DD63" s="11"/>
      <c r="DE63" s="10"/>
      <c r="DF63" s="11"/>
      <c r="DG63" s="10"/>
      <c r="DH63" s="11"/>
      <c r="DI63" s="10"/>
      <c r="DJ63" s="7"/>
      <c r="DK63" s="11"/>
      <c r="DL63" s="10"/>
      <c r="DM63" s="11"/>
      <c r="DN63" s="10"/>
      <c r="DO63" s="11"/>
      <c r="DP63" s="10"/>
      <c r="DQ63" s="7"/>
      <c r="DR63" s="7">
        <f t="shared" ref="DR63:DR83" si="82">DJ63+DQ63</f>
        <v>0</v>
      </c>
      <c r="DS63" s="11"/>
      <c r="DT63" s="10"/>
      <c r="DU63" s="11"/>
      <c r="DV63" s="10"/>
      <c r="DW63" s="11"/>
      <c r="DX63" s="10"/>
      <c r="DY63" s="7"/>
      <c r="DZ63" s="11"/>
      <c r="EA63" s="10"/>
      <c r="EB63" s="11"/>
      <c r="EC63" s="10"/>
      <c r="ED63" s="11"/>
      <c r="EE63" s="10"/>
      <c r="EF63" s="7"/>
      <c r="EG63" s="7">
        <f t="shared" ref="EG63:EG83" si="83">DY63+EF63</f>
        <v>0</v>
      </c>
    </row>
    <row r="64" spans="1:137" x14ac:dyDescent="0.25">
      <c r="A64" s="6"/>
      <c r="B64" s="6"/>
      <c r="C64" s="6"/>
      <c r="D64" s="6" t="s">
        <v>302</v>
      </c>
      <c r="E64" s="3" t="s">
        <v>138</v>
      </c>
      <c r="F64" s="6">
        <f t="shared" ref="F64:F75" si="84">COUNTIF(R64:EE64,"e")</f>
        <v>0</v>
      </c>
      <c r="G64" s="6">
        <f t="shared" ref="G64:G75" si="85">COUNTIF(R64:EE64,"z")</f>
        <v>2</v>
      </c>
      <c r="H64" s="6">
        <f t="shared" si="67"/>
        <v>30</v>
      </c>
      <c r="I64" s="6">
        <f t="shared" si="68"/>
        <v>15</v>
      </c>
      <c r="J64" s="6">
        <f t="shared" si="69"/>
        <v>0</v>
      </c>
      <c r="K64" s="6">
        <f t="shared" si="70"/>
        <v>0</v>
      </c>
      <c r="L64" s="6">
        <f t="shared" si="71"/>
        <v>15</v>
      </c>
      <c r="M64" s="6">
        <f t="shared" si="72"/>
        <v>0</v>
      </c>
      <c r="N64" s="6">
        <f t="shared" si="73"/>
        <v>0</v>
      </c>
      <c r="O64" s="7">
        <f t="shared" si="74"/>
        <v>6</v>
      </c>
      <c r="P64" s="7">
        <f t="shared" si="75"/>
        <v>3</v>
      </c>
      <c r="Q64" s="7">
        <v>1.9</v>
      </c>
      <c r="R64" s="11"/>
      <c r="S64" s="10"/>
      <c r="T64" s="11"/>
      <c r="U64" s="10"/>
      <c r="V64" s="11"/>
      <c r="W64" s="10"/>
      <c r="X64" s="7"/>
      <c r="Y64" s="11"/>
      <c r="Z64" s="10"/>
      <c r="AA64" s="11"/>
      <c r="AB64" s="10"/>
      <c r="AC64" s="11"/>
      <c r="AD64" s="10"/>
      <c r="AE64" s="7"/>
      <c r="AF64" s="7">
        <f t="shared" si="76"/>
        <v>0</v>
      </c>
      <c r="AG64" s="11"/>
      <c r="AH64" s="10"/>
      <c r="AI64" s="11"/>
      <c r="AJ64" s="10"/>
      <c r="AK64" s="11"/>
      <c r="AL64" s="10"/>
      <c r="AM64" s="7"/>
      <c r="AN64" s="11"/>
      <c r="AO64" s="10"/>
      <c r="AP64" s="11"/>
      <c r="AQ64" s="10"/>
      <c r="AR64" s="11"/>
      <c r="AS64" s="10"/>
      <c r="AT64" s="7"/>
      <c r="AU64" s="7">
        <f t="shared" si="77"/>
        <v>0</v>
      </c>
      <c r="AV64" s="11">
        <v>15</v>
      </c>
      <c r="AW64" s="10" t="s">
        <v>59</v>
      </c>
      <c r="AX64" s="11"/>
      <c r="AY64" s="10"/>
      <c r="AZ64" s="11"/>
      <c r="BA64" s="10"/>
      <c r="BB64" s="7">
        <v>3</v>
      </c>
      <c r="BC64" s="11">
        <v>15</v>
      </c>
      <c r="BD64" s="10" t="s">
        <v>59</v>
      </c>
      <c r="BE64" s="11"/>
      <c r="BF64" s="10"/>
      <c r="BG64" s="11"/>
      <c r="BH64" s="10"/>
      <c r="BI64" s="7">
        <v>3</v>
      </c>
      <c r="BJ64" s="7">
        <f t="shared" si="78"/>
        <v>6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7"/>
      <c r="BY64" s="7">
        <f t="shared" si="79"/>
        <v>0</v>
      </c>
      <c r="BZ64" s="11"/>
      <c r="CA64" s="10"/>
      <c r="CB64" s="11"/>
      <c r="CC64" s="10"/>
      <c r="CD64" s="11"/>
      <c r="CE64" s="10"/>
      <c r="CF64" s="7"/>
      <c r="CG64" s="11"/>
      <c r="CH64" s="10"/>
      <c r="CI64" s="11"/>
      <c r="CJ64" s="10"/>
      <c r="CK64" s="11"/>
      <c r="CL64" s="10"/>
      <c r="CM64" s="7"/>
      <c r="CN64" s="7">
        <f t="shared" si="80"/>
        <v>0</v>
      </c>
      <c r="CO64" s="11"/>
      <c r="CP64" s="10"/>
      <c r="CQ64" s="11"/>
      <c r="CR64" s="10"/>
      <c r="CS64" s="11"/>
      <c r="CT64" s="10"/>
      <c r="CU64" s="7"/>
      <c r="CV64" s="11"/>
      <c r="CW64" s="10"/>
      <c r="CX64" s="11"/>
      <c r="CY64" s="10"/>
      <c r="CZ64" s="11"/>
      <c r="DA64" s="10"/>
      <c r="DB64" s="7"/>
      <c r="DC64" s="7">
        <f t="shared" si="81"/>
        <v>0</v>
      </c>
      <c r="DD64" s="11"/>
      <c r="DE64" s="10"/>
      <c r="DF64" s="11"/>
      <c r="DG64" s="10"/>
      <c r="DH64" s="11"/>
      <c r="DI64" s="10"/>
      <c r="DJ64" s="7"/>
      <c r="DK64" s="11"/>
      <c r="DL64" s="10"/>
      <c r="DM64" s="11"/>
      <c r="DN64" s="10"/>
      <c r="DO64" s="11"/>
      <c r="DP64" s="10"/>
      <c r="DQ64" s="7"/>
      <c r="DR64" s="7">
        <f t="shared" si="82"/>
        <v>0</v>
      </c>
      <c r="DS64" s="11"/>
      <c r="DT64" s="10"/>
      <c r="DU64" s="11"/>
      <c r="DV64" s="10"/>
      <c r="DW64" s="11"/>
      <c r="DX64" s="10"/>
      <c r="DY64" s="7"/>
      <c r="DZ64" s="11"/>
      <c r="EA64" s="10"/>
      <c r="EB64" s="11"/>
      <c r="EC64" s="10"/>
      <c r="ED64" s="11"/>
      <c r="EE64" s="10"/>
      <c r="EF64" s="7"/>
      <c r="EG64" s="7">
        <f t="shared" si="83"/>
        <v>0</v>
      </c>
    </row>
    <row r="65" spans="1:137" x14ac:dyDescent="0.25">
      <c r="A65" s="6"/>
      <c r="B65" s="6"/>
      <c r="C65" s="6"/>
      <c r="D65" s="6" t="s">
        <v>303</v>
      </c>
      <c r="E65" s="3" t="s">
        <v>140</v>
      </c>
      <c r="F65" s="6">
        <f t="shared" si="84"/>
        <v>0</v>
      </c>
      <c r="G65" s="6">
        <f t="shared" si="85"/>
        <v>2</v>
      </c>
      <c r="H65" s="6">
        <f t="shared" si="67"/>
        <v>40</v>
      </c>
      <c r="I65" s="6">
        <f t="shared" si="68"/>
        <v>18</v>
      </c>
      <c r="J65" s="6">
        <f t="shared" si="69"/>
        <v>0</v>
      </c>
      <c r="K65" s="6">
        <f t="shared" si="70"/>
        <v>0</v>
      </c>
      <c r="L65" s="6">
        <f t="shared" si="71"/>
        <v>22</v>
      </c>
      <c r="M65" s="6">
        <f t="shared" si="72"/>
        <v>0</v>
      </c>
      <c r="N65" s="6">
        <f t="shared" si="73"/>
        <v>0</v>
      </c>
      <c r="O65" s="7">
        <f t="shared" si="74"/>
        <v>6</v>
      </c>
      <c r="P65" s="7">
        <f t="shared" si="75"/>
        <v>4</v>
      </c>
      <c r="Q65" s="7">
        <v>2.1</v>
      </c>
      <c r="R65" s="11"/>
      <c r="S65" s="10"/>
      <c r="T65" s="11"/>
      <c r="U65" s="10"/>
      <c r="V65" s="11"/>
      <c r="W65" s="10"/>
      <c r="X65" s="7"/>
      <c r="Y65" s="11"/>
      <c r="Z65" s="10"/>
      <c r="AA65" s="11"/>
      <c r="AB65" s="10"/>
      <c r="AC65" s="11"/>
      <c r="AD65" s="10"/>
      <c r="AE65" s="7"/>
      <c r="AF65" s="7">
        <f t="shared" si="76"/>
        <v>0</v>
      </c>
      <c r="AG65" s="11"/>
      <c r="AH65" s="10"/>
      <c r="AI65" s="11"/>
      <c r="AJ65" s="10"/>
      <c r="AK65" s="11"/>
      <c r="AL65" s="10"/>
      <c r="AM65" s="7"/>
      <c r="AN65" s="11"/>
      <c r="AO65" s="10"/>
      <c r="AP65" s="11"/>
      <c r="AQ65" s="10"/>
      <c r="AR65" s="11"/>
      <c r="AS65" s="10"/>
      <c r="AT65" s="7"/>
      <c r="AU65" s="7">
        <f t="shared" si="77"/>
        <v>0</v>
      </c>
      <c r="AV65" s="11"/>
      <c r="AW65" s="10"/>
      <c r="AX65" s="11"/>
      <c r="AY65" s="10"/>
      <c r="AZ65" s="11"/>
      <c r="BA65" s="10"/>
      <c r="BB65" s="7"/>
      <c r="BC65" s="11"/>
      <c r="BD65" s="10"/>
      <c r="BE65" s="11"/>
      <c r="BF65" s="10"/>
      <c r="BG65" s="11"/>
      <c r="BH65" s="10"/>
      <c r="BI65" s="7"/>
      <c r="BJ65" s="7">
        <f t="shared" si="78"/>
        <v>0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7"/>
      <c r="BY65" s="7">
        <f t="shared" si="79"/>
        <v>0</v>
      </c>
      <c r="BZ65" s="11">
        <v>18</v>
      </c>
      <c r="CA65" s="10" t="s">
        <v>59</v>
      </c>
      <c r="CB65" s="11"/>
      <c r="CC65" s="10"/>
      <c r="CD65" s="11"/>
      <c r="CE65" s="10"/>
      <c r="CF65" s="7">
        <v>2</v>
      </c>
      <c r="CG65" s="11">
        <v>22</v>
      </c>
      <c r="CH65" s="10" t="s">
        <v>59</v>
      </c>
      <c r="CI65" s="11"/>
      <c r="CJ65" s="10"/>
      <c r="CK65" s="11"/>
      <c r="CL65" s="10"/>
      <c r="CM65" s="7">
        <v>4</v>
      </c>
      <c r="CN65" s="7">
        <f t="shared" si="80"/>
        <v>6</v>
      </c>
      <c r="CO65" s="11"/>
      <c r="CP65" s="10"/>
      <c r="CQ65" s="11"/>
      <c r="CR65" s="10"/>
      <c r="CS65" s="11"/>
      <c r="CT65" s="10"/>
      <c r="CU65" s="7"/>
      <c r="CV65" s="11"/>
      <c r="CW65" s="10"/>
      <c r="CX65" s="11"/>
      <c r="CY65" s="10"/>
      <c r="CZ65" s="11"/>
      <c r="DA65" s="10"/>
      <c r="DB65" s="7"/>
      <c r="DC65" s="7">
        <f t="shared" si="81"/>
        <v>0</v>
      </c>
      <c r="DD65" s="11"/>
      <c r="DE65" s="10"/>
      <c r="DF65" s="11"/>
      <c r="DG65" s="10"/>
      <c r="DH65" s="11"/>
      <c r="DI65" s="10"/>
      <c r="DJ65" s="7"/>
      <c r="DK65" s="11"/>
      <c r="DL65" s="10"/>
      <c r="DM65" s="11"/>
      <c r="DN65" s="10"/>
      <c r="DO65" s="11"/>
      <c r="DP65" s="10"/>
      <c r="DQ65" s="7"/>
      <c r="DR65" s="7">
        <f t="shared" si="82"/>
        <v>0</v>
      </c>
      <c r="DS65" s="11"/>
      <c r="DT65" s="10"/>
      <c r="DU65" s="11"/>
      <c r="DV65" s="10"/>
      <c r="DW65" s="11"/>
      <c r="DX65" s="10"/>
      <c r="DY65" s="7"/>
      <c r="DZ65" s="11"/>
      <c r="EA65" s="10"/>
      <c r="EB65" s="11"/>
      <c r="EC65" s="10"/>
      <c r="ED65" s="11"/>
      <c r="EE65" s="10"/>
      <c r="EF65" s="7"/>
      <c r="EG65" s="7">
        <f t="shared" si="83"/>
        <v>0</v>
      </c>
    </row>
    <row r="66" spans="1:137" x14ac:dyDescent="0.25">
      <c r="A66" s="6"/>
      <c r="B66" s="6"/>
      <c r="C66" s="6"/>
      <c r="D66" s="6" t="s">
        <v>304</v>
      </c>
      <c r="E66" s="3" t="s">
        <v>150</v>
      </c>
      <c r="F66" s="6">
        <f t="shared" si="84"/>
        <v>0</v>
      </c>
      <c r="G66" s="6">
        <f t="shared" si="85"/>
        <v>2</v>
      </c>
      <c r="H66" s="6">
        <f t="shared" si="67"/>
        <v>25</v>
      </c>
      <c r="I66" s="6">
        <f t="shared" si="68"/>
        <v>10</v>
      </c>
      <c r="J66" s="6">
        <f t="shared" si="69"/>
        <v>0</v>
      </c>
      <c r="K66" s="6">
        <f t="shared" si="70"/>
        <v>0</v>
      </c>
      <c r="L66" s="6">
        <f t="shared" si="71"/>
        <v>15</v>
      </c>
      <c r="M66" s="6">
        <f t="shared" si="72"/>
        <v>0</v>
      </c>
      <c r="N66" s="6">
        <f t="shared" si="73"/>
        <v>0</v>
      </c>
      <c r="O66" s="7">
        <f t="shared" si="74"/>
        <v>3</v>
      </c>
      <c r="P66" s="7">
        <f t="shared" si="75"/>
        <v>2</v>
      </c>
      <c r="Q66" s="7">
        <v>1.2</v>
      </c>
      <c r="R66" s="11"/>
      <c r="S66" s="10"/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7"/>
      <c r="AF66" s="7">
        <f t="shared" si="76"/>
        <v>0</v>
      </c>
      <c r="AG66" s="11"/>
      <c r="AH66" s="10"/>
      <c r="AI66" s="11"/>
      <c r="AJ66" s="10"/>
      <c r="AK66" s="11"/>
      <c r="AL66" s="10"/>
      <c r="AM66" s="7"/>
      <c r="AN66" s="11"/>
      <c r="AO66" s="10"/>
      <c r="AP66" s="11"/>
      <c r="AQ66" s="10"/>
      <c r="AR66" s="11"/>
      <c r="AS66" s="10"/>
      <c r="AT66" s="7"/>
      <c r="AU66" s="7">
        <f t="shared" si="77"/>
        <v>0</v>
      </c>
      <c r="AV66" s="11"/>
      <c r="AW66" s="10"/>
      <c r="AX66" s="11"/>
      <c r="AY66" s="10"/>
      <c r="AZ66" s="11"/>
      <c r="BA66" s="10"/>
      <c r="BB66" s="7"/>
      <c r="BC66" s="11"/>
      <c r="BD66" s="10"/>
      <c r="BE66" s="11"/>
      <c r="BF66" s="10"/>
      <c r="BG66" s="11"/>
      <c r="BH66" s="10"/>
      <c r="BI66" s="7"/>
      <c r="BJ66" s="7">
        <f t="shared" si="78"/>
        <v>0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7"/>
      <c r="BY66" s="7">
        <f t="shared" si="79"/>
        <v>0</v>
      </c>
      <c r="BZ66" s="11"/>
      <c r="CA66" s="10"/>
      <c r="CB66" s="11"/>
      <c r="CC66" s="10"/>
      <c r="CD66" s="11"/>
      <c r="CE66" s="10"/>
      <c r="CF66" s="7"/>
      <c r="CG66" s="11"/>
      <c r="CH66" s="10"/>
      <c r="CI66" s="11"/>
      <c r="CJ66" s="10"/>
      <c r="CK66" s="11"/>
      <c r="CL66" s="10"/>
      <c r="CM66" s="7"/>
      <c r="CN66" s="7">
        <f t="shared" si="80"/>
        <v>0</v>
      </c>
      <c r="CO66" s="11">
        <v>10</v>
      </c>
      <c r="CP66" s="10" t="s">
        <v>59</v>
      </c>
      <c r="CQ66" s="11"/>
      <c r="CR66" s="10"/>
      <c r="CS66" s="11"/>
      <c r="CT66" s="10"/>
      <c r="CU66" s="7">
        <v>1</v>
      </c>
      <c r="CV66" s="11">
        <v>15</v>
      </c>
      <c r="CW66" s="10" t="s">
        <v>59</v>
      </c>
      <c r="CX66" s="11"/>
      <c r="CY66" s="10"/>
      <c r="CZ66" s="11"/>
      <c r="DA66" s="10"/>
      <c r="DB66" s="7">
        <v>2</v>
      </c>
      <c r="DC66" s="7">
        <f t="shared" si="81"/>
        <v>3</v>
      </c>
      <c r="DD66" s="11"/>
      <c r="DE66" s="10"/>
      <c r="DF66" s="11"/>
      <c r="DG66" s="10"/>
      <c r="DH66" s="11"/>
      <c r="DI66" s="10"/>
      <c r="DJ66" s="7"/>
      <c r="DK66" s="11"/>
      <c r="DL66" s="10"/>
      <c r="DM66" s="11"/>
      <c r="DN66" s="10"/>
      <c r="DO66" s="11"/>
      <c r="DP66" s="10"/>
      <c r="DQ66" s="7"/>
      <c r="DR66" s="7">
        <f t="shared" si="82"/>
        <v>0</v>
      </c>
      <c r="DS66" s="11"/>
      <c r="DT66" s="10"/>
      <c r="DU66" s="11"/>
      <c r="DV66" s="10"/>
      <c r="DW66" s="11"/>
      <c r="DX66" s="10"/>
      <c r="DY66" s="7"/>
      <c r="DZ66" s="11"/>
      <c r="EA66" s="10"/>
      <c r="EB66" s="11"/>
      <c r="EC66" s="10"/>
      <c r="ED66" s="11"/>
      <c r="EE66" s="10"/>
      <c r="EF66" s="7"/>
      <c r="EG66" s="7">
        <f t="shared" si="83"/>
        <v>0</v>
      </c>
    </row>
    <row r="67" spans="1:137" x14ac:dyDescent="0.25">
      <c r="A67" s="6"/>
      <c r="B67" s="6"/>
      <c r="C67" s="6"/>
      <c r="D67" s="6" t="s">
        <v>305</v>
      </c>
      <c r="E67" s="3" t="s">
        <v>154</v>
      </c>
      <c r="F67" s="6">
        <f t="shared" si="84"/>
        <v>0</v>
      </c>
      <c r="G67" s="6">
        <f t="shared" si="85"/>
        <v>2</v>
      </c>
      <c r="H67" s="6">
        <f t="shared" si="67"/>
        <v>23</v>
      </c>
      <c r="I67" s="6">
        <f t="shared" si="68"/>
        <v>8</v>
      </c>
      <c r="J67" s="6">
        <f t="shared" si="69"/>
        <v>0</v>
      </c>
      <c r="K67" s="6">
        <f t="shared" si="70"/>
        <v>0</v>
      </c>
      <c r="L67" s="6">
        <f t="shared" si="71"/>
        <v>15</v>
      </c>
      <c r="M67" s="6">
        <f t="shared" si="72"/>
        <v>0</v>
      </c>
      <c r="N67" s="6">
        <f t="shared" si="73"/>
        <v>0</v>
      </c>
      <c r="O67" s="7">
        <f t="shared" si="74"/>
        <v>3</v>
      </c>
      <c r="P67" s="7">
        <f t="shared" si="75"/>
        <v>2</v>
      </c>
      <c r="Q67" s="7">
        <v>1.2</v>
      </c>
      <c r="R67" s="11"/>
      <c r="S67" s="10"/>
      <c r="T67" s="11"/>
      <c r="U67" s="10"/>
      <c r="V67" s="11"/>
      <c r="W67" s="10"/>
      <c r="X67" s="7"/>
      <c r="Y67" s="11"/>
      <c r="Z67" s="10"/>
      <c r="AA67" s="11"/>
      <c r="AB67" s="10"/>
      <c r="AC67" s="11"/>
      <c r="AD67" s="10"/>
      <c r="AE67" s="7"/>
      <c r="AF67" s="7">
        <f t="shared" si="76"/>
        <v>0</v>
      </c>
      <c r="AG67" s="11"/>
      <c r="AH67" s="10"/>
      <c r="AI67" s="11"/>
      <c r="AJ67" s="10"/>
      <c r="AK67" s="11"/>
      <c r="AL67" s="10"/>
      <c r="AM67" s="7"/>
      <c r="AN67" s="11"/>
      <c r="AO67" s="10"/>
      <c r="AP67" s="11"/>
      <c r="AQ67" s="10"/>
      <c r="AR67" s="11"/>
      <c r="AS67" s="10"/>
      <c r="AT67" s="7"/>
      <c r="AU67" s="7">
        <f t="shared" si="77"/>
        <v>0</v>
      </c>
      <c r="AV67" s="11"/>
      <c r="AW67" s="10"/>
      <c r="AX67" s="11"/>
      <c r="AY67" s="10"/>
      <c r="AZ67" s="11"/>
      <c r="BA67" s="10"/>
      <c r="BB67" s="7"/>
      <c r="BC67" s="11"/>
      <c r="BD67" s="10"/>
      <c r="BE67" s="11"/>
      <c r="BF67" s="10"/>
      <c r="BG67" s="11"/>
      <c r="BH67" s="10"/>
      <c r="BI67" s="7"/>
      <c r="BJ67" s="7">
        <f t="shared" si="78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7"/>
      <c r="BY67" s="7">
        <f t="shared" si="79"/>
        <v>0</v>
      </c>
      <c r="BZ67" s="11"/>
      <c r="CA67" s="10"/>
      <c r="CB67" s="11"/>
      <c r="CC67" s="10"/>
      <c r="CD67" s="11"/>
      <c r="CE67" s="10"/>
      <c r="CF67" s="7"/>
      <c r="CG67" s="11"/>
      <c r="CH67" s="10"/>
      <c r="CI67" s="11"/>
      <c r="CJ67" s="10"/>
      <c r="CK67" s="11"/>
      <c r="CL67" s="10"/>
      <c r="CM67" s="7"/>
      <c r="CN67" s="7">
        <f t="shared" si="80"/>
        <v>0</v>
      </c>
      <c r="CO67" s="11">
        <v>8</v>
      </c>
      <c r="CP67" s="10" t="s">
        <v>59</v>
      </c>
      <c r="CQ67" s="11"/>
      <c r="CR67" s="10"/>
      <c r="CS67" s="11"/>
      <c r="CT67" s="10"/>
      <c r="CU67" s="7">
        <v>1</v>
      </c>
      <c r="CV67" s="11">
        <v>15</v>
      </c>
      <c r="CW67" s="10" t="s">
        <v>59</v>
      </c>
      <c r="CX67" s="11"/>
      <c r="CY67" s="10"/>
      <c r="CZ67" s="11"/>
      <c r="DA67" s="10"/>
      <c r="DB67" s="7">
        <v>2</v>
      </c>
      <c r="DC67" s="7">
        <f t="shared" si="81"/>
        <v>3</v>
      </c>
      <c r="DD67" s="11"/>
      <c r="DE67" s="10"/>
      <c r="DF67" s="11"/>
      <c r="DG67" s="10"/>
      <c r="DH67" s="11"/>
      <c r="DI67" s="10"/>
      <c r="DJ67" s="7"/>
      <c r="DK67" s="11"/>
      <c r="DL67" s="10"/>
      <c r="DM67" s="11"/>
      <c r="DN67" s="10"/>
      <c r="DO67" s="11"/>
      <c r="DP67" s="10"/>
      <c r="DQ67" s="7"/>
      <c r="DR67" s="7">
        <f t="shared" si="82"/>
        <v>0</v>
      </c>
      <c r="DS67" s="11"/>
      <c r="DT67" s="10"/>
      <c r="DU67" s="11"/>
      <c r="DV67" s="10"/>
      <c r="DW67" s="11"/>
      <c r="DX67" s="10"/>
      <c r="DY67" s="7"/>
      <c r="DZ67" s="11"/>
      <c r="EA67" s="10"/>
      <c r="EB67" s="11"/>
      <c r="EC67" s="10"/>
      <c r="ED67" s="11"/>
      <c r="EE67" s="10"/>
      <c r="EF67" s="7"/>
      <c r="EG67" s="7">
        <f t="shared" si="83"/>
        <v>0</v>
      </c>
    </row>
    <row r="68" spans="1:137" x14ac:dyDescent="0.25">
      <c r="A68" s="6"/>
      <c r="B68" s="6"/>
      <c r="C68" s="6"/>
      <c r="D68" s="6" t="s">
        <v>306</v>
      </c>
      <c r="E68" s="3" t="s">
        <v>142</v>
      </c>
      <c r="F68" s="6">
        <f t="shared" si="84"/>
        <v>1</v>
      </c>
      <c r="G68" s="6">
        <f t="shared" si="85"/>
        <v>3</v>
      </c>
      <c r="H68" s="6">
        <f t="shared" si="67"/>
        <v>49</v>
      </c>
      <c r="I68" s="6">
        <f t="shared" si="68"/>
        <v>22</v>
      </c>
      <c r="J68" s="6">
        <f t="shared" si="69"/>
        <v>0</v>
      </c>
      <c r="K68" s="6">
        <f t="shared" si="70"/>
        <v>0</v>
      </c>
      <c r="L68" s="6">
        <f t="shared" si="71"/>
        <v>27</v>
      </c>
      <c r="M68" s="6">
        <f t="shared" si="72"/>
        <v>0</v>
      </c>
      <c r="N68" s="6">
        <f t="shared" si="73"/>
        <v>0</v>
      </c>
      <c r="O68" s="7">
        <f t="shared" si="74"/>
        <v>8</v>
      </c>
      <c r="P68" s="7">
        <f t="shared" si="75"/>
        <v>5</v>
      </c>
      <c r="Q68" s="7">
        <v>2.6</v>
      </c>
      <c r="R68" s="11"/>
      <c r="S68" s="10"/>
      <c r="T68" s="11"/>
      <c r="U68" s="10"/>
      <c r="V68" s="11"/>
      <c r="W68" s="10"/>
      <c r="X68" s="7"/>
      <c r="Y68" s="11"/>
      <c r="Z68" s="10"/>
      <c r="AA68" s="11"/>
      <c r="AB68" s="10"/>
      <c r="AC68" s="11"/>
      <c r="AD68" s="10"/>
      <c r="AE68" s="7"/>
      <c r="AF68" s="7">
        <f t="shared" si="76"/>
        <v>0</v>
      </c>
      <c r="AG68" s="11"/>
      <c r="AH68" s="10"/>
      <c r="AI68" s="11"/>
      <c r="AJ68" s="10"/>
      <c r="AK68" s="11"/>
      <c r="AL68" s="10"/>
      <c r="AM68" s="7"/>
      <c r="AN68" s="11"/>
      <c r="AO68" s="10"/>
      <c r="AP68" s="11"/>
      <c r="AQ68" s="10"/>
      <c r="AR68" s="11"/>
      <c r="AS68" s="10"/>
      <c r="AT68" s="7"/>
      <c r="AU68" s="7">
        <f t="shared" si="77"/>
        <v>0</v>
      </c>
      <c r="AV68" s="11">
        <v>10</v>
      </c>
      <c r="AW68" s="10" t="s">
        <v>59</v>
      </c>
      <c r="AX68" s="11"/>
      <c r="AY68" s="10"/>
      <c r="AZ68" s="11"/>
      <c r="BA68" s="10"/>
      <c r="BB68" s="7">
        <v>1</v>
      </c>
      <c r="BC68" s="11">
        <v>7</v>
      </c>
      <c r="BD68" s="10" t="s">
        <v>59</v>
      </c>
      <c r="BE68" s="11"/>
      <c r="BF68" s="10"/>
      <c r="BG68" s="11"/>
      <c r="BH68" s="10"/>
      <c r="BI68" s="7">
        <v>1</v>
      </c>
      <c r="BJ68" s="7">
        <f t="shared" si="78"/>
        <v>2</v>
      </c>
      <c r="BK68" s="11">
        <v>12</v>
      </c>
      <c r="BL68" s="10" t="s">
        <v>127</v>
      </c>
      <c r="BM68" s="11"/>
      <c r="BN68" s="10"/>
      <c r="BO68" s="11"/>
      <c r="BP68" s="10"/>
      <c r="BQ68" s="7">
        <v>2</v>
      </c>
      <c r="BR68" s="11">
        <v>20</v>
      </c>
      <c r="BS68" s="10" t="s">
        <v>59</v>
      </c>
      <c r="BT68" s="11"/>
      <c r="BU68" s="10"/>
      <c r="BV68" s="11"/>
      <c r="BW68" s="10"/>
      <c r="BX68" s="7">
        <v>4</v>
      </c>
      <c r="BY68" s="7">
        <f t="shared" si="79"/>
        <v>6</v>
      </c>
      <c r="BZ68" s="11"/>
      <c r="CA68" s="10"/>
      <c r="CB68" s="11"/>
      <c r="CC68" s="10"/>
      <c r="CD68" s="11"/>
      <c r="CE68" s="10"/>
      <c r="CF68" s="7"/>
      <c r="CG68" s="11"/>
      <c r="CH68" s="10"/>
      <c r="CI68" s="11"/>
      <c r="CJ68" s="10"/>
      <c r="CK68" s="11"/>
      <c r="CL68" s="10"/>
      <c r="CM68" s="7"/>
      <c r="CN68" s="7">
        <f t="shared" si="80"/>
        <v>0</v>
      </c>
      <c r="CO68" s="11"/>
      <c r="CP68" s="10"/>
      <c r="CQ68" s="11"/>
      <c r="CR68" s="10"/>
      <c r="CS68" s="11"/>
      <c r="CT68" s="10"/>
      <c r="CU68" s="7"/>
      <c r="CV68" s="11"/>
      <c r="CW68" s="10"/>
      <c r="CX68" s="11"/>
      <c r="CY68" s="10"/>
      <c r="CZ68" s="11"/>
      <c r="DA68" s="10"/>
      <c r="DB68" s="7"/>
      <c r="DC68" s="7">
        <f t="shared" si="81"/>
        <v>0</v>
      </c>
      <c r="DD68" s="11"/>
      <c r="DE68" s="10"/>
      <c r="DF68" s="11"/>
      <c r="DG68" s="10"/>
      <c r="DH68" s="11"/>
      <c r="DI68" s="10"/>
      <c r="DJ68" s="7"/>
      <c r="DK68" s="11"/>
      <c r="DL68" s="10"/>
      <c r="DM68" s="11"/>
      <c r="DN68" s="10"/>
      <c r="DO68" s="11"/>
      <c r="DP68" s="10"/>
      <c r="DQ68" s="7"/>
      <c r="DR68" s="7">
        <f t="shared" si="82"/>
        <v>0</v>
      </c>
      <c r="DS68" s="11"/>
      <c r="DT68" s="10"/>
      <c r="DU68" s="11"/>
      <c r="DV68" s="10"/>
      <c r="DW68" s="11"/>
      <c r="DX68" s="10"/>
      <c r="DY68" s="7"/>
      <c r="DZ68" s="11"/>
      <c r="EA68" s="10"/>
      <c r="EB68" s="11"/>
      <c r="EC68" s="10"/>
      <c r="ED68" s="11"/>
      <c r="EE68" s="10"/>
      <c r="EF68" s="7"/>
      <c r="EG68" s="7">
        <f t="shared" si="83"/>
        <v>0</v>
      </c>
    </row>
    <row r="69" spans="1:137" x14ac:dyDescent="0.25">
      <c r="A69" s="6"/>
      <c r="B69" s="6"/>
      <c r="C69" s="6"/>
      <c r="D69" s="6" t="s">
        <v>307</v>
      </c>
      <c r="E69" s="3" t="s">
        <v>144</v>
      </c>
      <c r="F69" s="6">
        <f t="shared" si="84"/>
        <v>0</v>
      </c>
      <c r="G69" s="6">
        <f t="shared" si="85"/>
        <v>2</v>
      </c>
      <c r="H69" s="6">
        <f t="shared" si="67"/>
        <v>25</v>
      </c>
      <c r="I69" s="6">
        <f t="shared" si="68"/>
        <v>12</v>
      </c>
      <c r="J69" s="6">
        <f t="shared" si="69"/>
        <v>0</v>
      </c>
      <c r="K69" s="6">
        <f t="shared" si="70"/>
        <v>0</v>
      </c>
      <c r="L69" s="6">
        <f t="shared" si="71"/>
        <v>13</v>
      </c>
      <c r="M69" s="6">
        <f t="shared" si="72"/>
        <v>0</v>
      </c>
      <c r="N69" s="6">
        <f t="shared" si="73"/>
        <v>0</v>
      </c>
      <c r="O69" s="7">
        <f t="shared" si="74"/>
        <v>4</v>
      </c>
      <c r="P69" s="7">
        <f t="shared" si="75"/>
        <v>2.5</v>
      </c>
      <c r="Q69" s="7">
        <v>1.5</v>
      </c>
      <c r="R69" s="11"/>
      <c r="S69" s="10"/>
      <c r="T69" s="11"/>
      <c r="U69" s="10"/>
      <c r="V69" s="11"/>
      <c r="W69" s="10"/>
      <c r="X69" s="7"/>
      <c r="Y69" s="11"/>
      <c r="Z69" s="10"/>
      <c r="AA69" s="11"/>
      <c r="AB69" s="10"/>
      <c r="AC69" s="11"/>
      <c r="AD69" s="10"/>
      <c r="AE69" s="7"/>
      <c r="AF69" s="7">
        <f t="shared" si="76"/>
        <v>0</v>
      </c>
      <c r="AG69" s="11"/>
      <c r="AH69" s="10"/>
      <c r="AI69" s="11"/>
      <c r="AJ69" s="10"/>
      <c r="AK69" s="11"/>
      <c r="AL69" s="10"/>
      <c r="AM69" s="7"/>
      <c r="AN69" s="11"/>
      <c r="AO69" s="10"/>
      <c r="AP69" s="11"/>
      <c r="AQ69" s="10"/>
      <c r="AR69" s="11"/>
      <c r="AS69" s="10"/>
      <c r="AT69" s="7"/>
      <c r="AU69" s="7">
        <f t="shared" si="77"/>
        <v>0</v>
      </c>
      <c r="AV69" s="11"/>
      <c r="AW69" s="10"/>
      <c r="AX69" s="11"/>
      <c r="AY69" s="10"/>
      <c r="AZ69" s="11"/>
      <c r="BA69" s="10"/>
      <c r="BB69" s="7"/>
      <c r="BC69" s="11"/>
      <c r="BD69" s="10"/>
      <c r="BE69" s="11"/>
      <c r="BF69" s="10"/>
      <c r="BG69" s="11"/>
      <c r="BH69" s="10"/>
      <c r="BI69" s="7"/>
      <c r="BJ69" s="7">
        <f t="shared" si="78"/>
        <v>0</v>
      </c>
      <c r="BK69" s="11">
        <v>12</v>
      </c>
      <c r="BL69" s="10" t="s">
        <v>59</v>
      </c>
      <c r="BM69" s="11"/>
      <c r="BN69" s="10"/>
      <c r="BO69" s="11"/>
      <c r="BP69" s="10"/>
      <c r="BQ69" s="7">
        <v>1.5</v>
      </c>
      <c r="BR69" s="11">
        <v>13</v>
      </c>
      <c r="BS69" s="10" t="s">
        <v>59</v>
      </c>
      <c r="BT69" s="11"/>
      <c r="BU69" s="10"/>
      <c r="BV69" s="11"/>
      <c r="BW69" s="10"/>
      <c r="BX69" s="7">
        <v>2.5</v>
      </c>
      <c r="BY69" s="7">
        <f t="shared" si="79"/>
        <v>4</v>
      </c>
      <c r="BZ69" s="11"/>
      <c r="CA69" s="10"/>
      <c r="CB69" s="11"/>
      <c r="CC69" s="10"/>
      <c r="CD69" s="11"/>
      <c r="CE69" s="10"/>
      <c r="CF69" s="7"/>
      <c r="CG69" s="11"/>
      <c r="CH69" s="10"/>
      <c r="CI69" s="11"/>
      <c r="CJ69" s="10"/>
      <c r="CK69" s="11"/>
      <c r="CL69" s="10"/>
      <c r="CM69" s="7"/>
      <c r="CN69" s="7">
        <f t="shared" si="80"/>
        <v>0</v>
      </c>
      <c r="CO69" s="11"/>
      <c r="CP69" s="10"/>
      <c r="CQ69" s="11"/>
      <c r="CR69" s="10"/>
      <c r="CS69" s="11"/>
      <c r="CT69" s="10"/>
      <c r="CU69" s="7"/>
      <c r="CV69" s="11"/>
      <c r="CW69" s="10"/>
      <c r="CX69" s="11"/>
      <c r="CY69" s="10"/>
      <c r="CZ69" s="11"/>
      <c r="DA69" s="10"/>
      <c r="DB69" s="7"/>
      <c r="DC69" s="7">
        <f t="shared" si="81"/>
        <v>0</v>
      </c>
      <c r="DD69" s="11"/>
      <c r="DE69" s="10"/>
      <c r="DF69" s="11"/>
      <c r="DG69" s="10"/>
      <c r="DH69" s="11"/>
      <c r="DI69" s="10"/>
      <c r="DJ69" s="7"/>
      <c r="DK69" s="11"/>
      <c r="DL69" s="10"/>
      <c r="DM69" s="11"/>
      <c r="DN69" s="10"/>
      <c r="DO69" s="11"/>
      <c r="DP69" s="10"/>
      <c r="DQ69" s="7"/>
      <c r="DR69" s="7">
        <f t="shared" si="82"/>
        <v>0</v>
      </c>
      <c r="DS69" s="11"/>
      <c r="DT69" s="10"/>
      <c r="DU69" s="11"/>
      <c r="DV69" s="10"/>
      <c r="DW69" s="11"/>
      <c r="DX69" s="10"/>
      <c r="DY69" s="7"/>
      <c r="DZ69" s="11"/>
      <c r="EA69" s="10"/>
      <c r="EB69" s="11"/>
      <c r="EC69" s="10"/>
      <c r="ED69" s="11"/>
      <c r="EE69" s="10"/>
      <c r="EF69" s="7"/>
      <c r="EG69" s="7">
        <f t="shared" si="83"/>
        <v>0</v>
      </c>
    </row>
    <row r="70" spans="1:137" x14ac:dyDescent="0.25">
      <c r="A70" s="6"/>
      <c r="B70" s="6"/>
      <c r="C70" s="6"/>
      <c r="D70" s="6" t="s">
        <v>308</v>
      </c>
      <c r="E70" s="3" t="s">
        <v>146</v>
      </c>
      <c r="F70" s="6">
        <f t="shared" si="84"/>
        <v>0</v>
      </c>
      <c r="G70" s="6">
        <f t="shared" si="85"/>
        <v>2</v>
      </c>
      <c r="H70" s="6">
        <f t="shared" si="67"/>
        <v>40</v>
      </c>
      <c r="I70" s="6">
        <f t="shared" si="68"/>
        <v>20</v>
      </c>
      <c r="J70" s="6">
        <f t="shared" si="69"/>
        <v>0</v>
      </c>
      <c r="K70" s="6">
        <f t="shared" si="70"/>
        <v>0</v>
      </c>
      <c r="L70" s="6">
        <f t="shared" si="71"/>
        <v>20</v>
      </c>
      <c r="M70" s="6">
        <f t="shared" si="72"/>
        <v>0</v>
      </c>
      <c r="N70" s="6">
        <f t="shared" si="73"/>
        <v>0</v>
      </c>
      <c r="O70" s="7">
        <f t="shared" si="74"/>
        <v>5</v>
      </c>
      <c r="P70" s="7">
        <f t="shared" si="75"/>
        <v>2.5</v>
      </c>
      <c r="Q70" s="7">
        <v>1.9</v>
      </c>
      <c r="R70" s="11"/>
      <c r="S70" s="10"/>
      <c r="T70" s="11"/>
      <c r="U70" s="10"/>
      <c r="V70" s="11"/>
      <c r="W70" s="10"/>
      <c r="X70" s="7"/>
      <c r="Y70" s="11"/>
      <c r="Z70" s="10"/>
      <c r="AA70" s="11"/>
      <c r="AB70" s="10"/>
      <c r="AC70" s="11"/>
      <c r="AD70" s="10"/>
      <c r="AE70" s="7"/>
      <c r="AF70" s="7">
        <f t="shared" si="76"/>
        <v>0</v>
      </c>
      <c r="AG70" s="11"/>
      <c r="AH70" s="10"/>
      <c r="AI70" s="11"/>
      <c r="AJ70" s="10"/>
      <c r="AK70" s="11"/>
      <c r="AL70" s="10"/>
      <c r="AM70" s="7"/>
      <c r="AN70" s="11"/>
      <c r="AO70" s="10"/>
      <c r="AP70" s="11"/>
      <c r="AQ70" s="10"/>
      <c r="AR70" s="11"/>
      <c r="AS70" s="10"/>
      <c r="AT70" s="7"/>
      <c r="AU70" s="7">
        <f t="shared" si="77"/>
        <v>0</v>
      </c>
      <c r="AV70" s="11"/>
      <c r="AW70" s="10"/>
      <c r="AX70" s="11"/>
      <c r="AY70" s="10"/>
      <c r="AZ70" s="11"/>
      <c r="BA70" s="10"/>
      <c r="BB70" s="7"/>
      <c r="BC70" s="11"/>
      <c r="BD70" s="10"/>
      <c r="BE70" s="11"/>
      <c r="BF70" s="10"/>
      <c r="BG70" s="11"/>
      <c r="BH70" s="10"/>
      <c r="BI70" s="7"/>
      <c r="BJ70" s="7">
        <f t="shared" si="78"/>
        <v>0</v>
      </c>
      <c r="BK70" s="11"/>
      <c r="BL70" s="10"/>
      <c r="BM70" s="11"/>
      <c r="BN70" s="10"/>
      <c r="BO70" s="11"/>
      <c r="BP70" s="10"/>
      <c r="BQ70" s="7"/>
      <c r="BR70" s="11"/>
      <c r="BS70" s="10"/>
      <c r="BT70" s="11"/>
      <c r="BU70" s="10"/>
      <c r="BV70" s="11"/>
      <c r="BW70" s="10"/>
      <c r="BX70" s="7"/>
      <c r="BY70" s="7">
        <f t="shared" si="79"/>
        <v>0</v>
      </c>
      <c r="BZ70" s="11">
        <v>20</v>
      </c>
      <c r="CA70" s="10" t="s">
        <v>59</v>
      </c>
      <c r="CB70" s="11"/>
      <c r="CC70" s="10"/>
      <c r="CD70" s="11"/>
      <c r="CE70" s="10"/>
      <c r="CF70" s="7">
        <v>2.5</v>
      </c>
      <c r="CG70" s="11">
        <v>20</v>
      </c>
      <c r="CH70" s="10" t="s">
        <v>59</v>
      </c>
      <c r="CI70" s="11"/>
      <c r="CJ70" s="10"/>
      <c r="CK70" s="11"/>
      <c r="CL70" s="10"/>
      <c r="CM70" s="7">
        <v>2.5</v>
      </c>
      <c r="CN70" s="7">
        <f t="shared" si="80"/>
        <v>5</v>
      </c>
      <c r="CO70" s="11"/>
      <c r="CP70" s="10"/>
      <c r="CQ70" s="11"/>
      <c r="CR70" s="10"/>
      <c r="CS70" s="11"/>
      <c r="CT70" s="10"/>
      <c r="CU70" s="7"/>
      <c r="CV70" s="11"/>
      <c r="CW70" s="10"/>
      <c r="CX70" s="11"/>
      <c r="CY70" s="10"/>
      <c r="CZ70" s="11"/>
      <c r="DA70" s="10"/>
      <c r="DB70" s="7"/>
      <c r="DC70" s="7">
        <f t="shared" si="81"/>
        <v>0</v>
      </c>
      <c r="DD70" s="11"/>
      <c r="DE70" s="10"/>
      <c r="DF70" s="11"/>
      <c r="DG70" s="10"/>
      <c r="DH70" s="11"/>
      <c r="DI70" s="10"/>
      <c r="DJ70" s="7"/>
      <c r="DK70" s="11"/>
      <c r="DL70" s="10"/>
      <c r="DM70" s="11"/>
      <c r="DN70" s="10"/>
      <c r="DO70" s="11"/>
      <c r="DP70" s="10"/>
      <c r="DQ70" s="7"/>
      <c r="DR70" s="7">
        <f t="shared" si="82"/>
        <v>0</v>
      </c>
      <c r="DS70" s="11"/>
      <c r="DT70" s="10"/>
      <c r="DU70" s="11"/>
      <c r="DV70" s="10"/>
      <c r="DW70" s="11"/>
      <c r="DX70" s="10"/>
      <c r="DY70" s="7"/>
      <c r="DZ70" s="11"/>
      <c r="EA70" s="10"/>
      <c r="EB70" s="11"/>
      <c r="EC70" s="10"/>
      <c r="ED70" s="11"/>
      <c r="EE70" s="10"/>
      <c r="EF70" s="7"/>
      <c r="EG70" s="7">
        <f t="shared" si="83"/>
        <v>0</v>
      </c>
    </row>
    <row r="71" spans="1:137" x14ac:dyDescent="0.25">
      <c r="A71" s="6"/>
      <c r="B71" s="6"/>
      <c r="C71" s="6"/>
      <c r="D71" s="6" t="s">
        <v>309</v>
      </c>
      <c r="E71" s="3" t="s">
        <v>148</v>
      </c>
      <c r="F71" s="6">
        <f t="shared" si="84"/>
        <v>1</v>
      </c>
      <c r="G71" s="6">
        <f t="shared" si="85"/>
        <v>1</v>
      </c>
      <c r="H71" s="6">
        <f t="shared" si="67"/>
        <v>40</v>
      </c>
      <c r="I71" s="6">
        <f t="shared" si="68"/>
        <v>20</v>
      </c>
      <c r="J71" s="6">
        <f t="shared" si="69"/>
        <v>0</v>
      </c>
      <c r="K71" s="6">
        <f t="shared" si="70"/>
        <v>0</v>
      </c>
      <c r="L71" s="6">
        <f t="shared" si="71"/>
        <v>20</v>
      </c>
      <c r="M71" s="6">
        <f t="shared" si="72"/>
        <v>0</v>
      </c>
      <c r="N71" s="6">
        <f t="shared" si="73"/>
        <v>0</v>
      </c>
      <c r="O71" s="7">
        <f t="shared" si="74"/>
        <v>6</v>
      </c>
      <c r="P71" s="7">
        <f t="shared" si="75"/>
        <v>3.5</v>
      </c>
      <c r="Q71" s="7">
        <v>2.1</v>
      </c>
      <c r="R71" s="11"/>
      <c r="S71" s="10"/>
      <c r="T71" s="11"/>
      <c r="U71" s="10"/>
      <c r="V71" s="11"/>
      <c r="W71" s="10"/>
      <c r="X71" s="7"/>
      <c r="Y71" s="11"/>
      <c r="Z71" s="10"/>
      <c r="AA71" s="11"/>
      <c r="AB71" s="10"/>
      <c r="AC71" s="11"/>
      <c r="AD71" s="10"/>
      <c r="AE71" s="7"/>
      <c r="AF71" s="7">
        <f t="shared" si="76"/>
        <v>0</v>
      </c>
      <c r="AG71" s="11"/>
      <c r="AH71" s="10"/>
      <c r="AI71" s="11"/>
      <c r="AJ71" s="10"/>
      <c r="AK71" s="11"/>
      <c r="AL71" s="10"/>
      <c r="AM71" s="7"/>
      <c r="AN71" s="11"/>
      <c r="AO71" s="10"/>
      <c r="AP71" s="11"/>
      <c r="AQ71" s="10"/>
      <c r="AR71" s="11"/>
      <c r="AS71" s="10"/>
      <c r="AT71" s="7"/>
      <c r="AU71" s="7">
        <f t="shared" si="77"/>
        <v>0</v>
      </c>
      <c r="AV71" s="11"/>
      <c r="AW71" s="10"/>
      <c r="AX71" s="11"/>
      <c r="AY71" s="10"/>
      <c r="AZ71" s="11"/>
      <c r="BA71" s="10"/>
      <c r="BB71" s="7"/>
      <c r="BC71" s="11"/>
      <c r="BD71" s="10"/>
      <c r="BE71" s="11"/>
      <c r="BF71" s="10"/>
      <c r="BG71" s="11"/>
      <c r="BH71" s="10"/>
      <c r="BI71" s="7"/>
      <c r="BJ71" s="7">
        <f t="shared" si="78"/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7"/>
      <c r="BY71" s="7">
        <f t="shared" si="79"/>
        <v>0</v>
      </c>
      <c r="BZ71" s="11">
        <v>20</v>
      </c>
      <c r="CA71" s="10" t="s">
        <v>127</v>
      </c>
      <c r="CB71" s="11"/>
      <c r="CC71" s="10"/>
      <c r="CD71" s="11"/>
      <c r="CE71" s="10"/>
      <c r="CF71" s="7">
        <v>2.5</v>
      </c>
      <c r="CG71" s="11">
        <v>20</v>
      </c>
      <c r="CH71" s="10" t="s">
        <v>59</v>
      </c>
      <c r="CI71" s="11"/>
      <c r="CJ71" s="10"/>
      <c r="CK71" s="11"/>
      <c r="CL71" s="10"/>
      <c r="CM71" s="7">
        <v>3.5</v>
      </c>
      <c r="CN71" s="7">
        <f t="shared" si="80"/>
        <v>6</v>
      </c>
      <c r="CO71" s="11"/>
      <c r="CP71" s="10"/>
      <c r="CQ71" s="11"/>
      <c r="CR71" s="10"/>
      <c r="CS71" s="11"/>
      <c r="CT71" s="10"/>
      <c r="CU71" s="7"/>
      <c r="CV71" s="11"/>
      <c r="CW71" s="10"/>
      <c r="CX71" s="11"/>
      <c r="CY71" s="10"/>
      <c r="CZ71" s="11"/>
      <c r="DA71" s="10"/>
      <c r="DB71" s="7"/>
      <c r="DC71" s="7">
        <f t="shared" si="81"/>
        <v>0</v>
      </c>
      <c r="DD71" s="11"/>
      <c r="DE71" s="10"/>
      <c r="DF71" s="11"/>
      <c r="DG71" s="10"/>
      <c r="DH71" s="11"/>
      <c r="DI71" s="10"/>
      <c r="DJ71" s="7"/>
      <c r="DK71" s="11"/>
      <c r="DL71" s="10"/>
      <c r="DM71" s="11"/>
      <c r="DN71" s="10"/>
      <c r="DO71" s="11"/>
      <c r="DP71" s="10"/>
      <c r="DQ71" s="7"/>
      <c r="DR71" s="7">
        <f t="shared" si="82"/>
        <v>0</v>
      </c>
      <c r="DS71" s="11"/>
      <c r="DT71" s="10"/>
      <c r="DU71" s="11"/>
      <c r="DV71" s="10"/>
      <c r="DW71" s="11"/>
      <c r="DX71" s="10"/>
      <c r="DY71" s="7"/>
      <c r="DZ71" s="11"/>
      <c r="EA71" s="10"/>
      <c r="EB71" s="11"/>
      <c r="EC71" s="10"/>
      <c r="ED71" s="11"/>
      <c r="EE71" s="10"/>
      <c r="EF71" s="7"/>
      <c r="EG71" s="7">
        <f t="shared" si="83"/>
        <v>0</v>
      </c>
    </row>
    <row r="72" spans="1:137" x14ac:dyDescent="0.25">
      <c r="A72" s="6"/>
      <c r="B72" s="6"/>
      <c r="C72" s="6"/>
      <c r="D72" s="6" t="s">
        <v>310</v>
      </c>
      <c r="E72" s="3" t="s">
        <v>311</v>
      </c>
      <c r="F72" s="6">
        <f t="shared" si="84"/>
        <v>0</v>
      </c>
      <c r="G72" s="6">
        <f t="shared" si="85"/>
        <v>3</v>
      </c>
      <c r="H72" s="6">
        <f t="shared" si="67"/>
        <v>20</v>
      </c>
      <c r="I72" s="6">
        <f t="shared" si="68"/>
        <v>10</v>
      </c>
      <c r="J72" s="6">
        <f t="shared" si="69"/>
        <v>5</v>
      </c>
      <c r="K72" s="6">
        <f t="shared" si="70"/>
        <v>0</v>
      </c>
      <c r="L72" s="6">
        <f t="shared" si="71"/>
        <v>5</v>
      </c>
      <c r="M72" s="6">
        <f t="shared" si="72"/>
        <v>0</v>
      </c>
      <c r="N72" s="6">
        <f t="shared" si="73"/>
        <v>0</v>
      </c>
      <c r="O72" s="7">
        <f t="shared" si="74"/>
        <v>3</v>
      </c>
      <c r="P72" s="7">
        <f t="shared" si="75"/>
        <v>0.5</v>
      </c>
      <c r="Q72" s="7">
        <v>1</v>
      </c>
      <c r="R72" s="11"/>
      <c r="S72" s="10"/>
      <c r="T72" s="11"/>
      <c r="U72" s="10"/>
      <c r="V72" s="11"/>
      <c r="W72" s="10"/>
      <c r="X72" s="7"/>
      <c r="Y72" s="11"/>
      <c r="Z72" s="10"/>
      <c r="AA72" s="11"/>
      <c r="AB72" s="10"/>
      <c r="AC72" s="11"/>
      <c r="AD72" s="10"/>
      <c r="AE72" s="7"/>
      <c r="AF72" s="7">
        <f t="shared" si="76"/>
        <v>0</v>
      </c>
      <c r="AG72" s="11"/>
      <c r="AH72" s="10"/>
      <c r="AI72" s="11"/>
      <c r="AJ72" s="10"/>
      <c r="AK72" s="11"/>
      <c r="AL72" s="10"/>
      <c r="AM72" s="7"/>
      <c r="AN72" s="11"/>
      <c r="AO72" s="10"/>
      <c r="AP72" s="11"/>
      <c r="AQ72" s="10"/>
      <c r="AR72" s="11"/>
      <c r="AS72" s="10"/>
      <c r="AT72" s="7"/>
      <c r="AU72" s="7">
        <f t="shared" si="77"/>
        <v>0</v>
      </c>
      <c r="AV72" s="11"/>
      <c r="AW72" s="10"/>
      <c r="AX72" s="11"/>
      <c r="AY72" s="10"/>
      <c r="AZ72" s="11"/>
      <c r="BA72" s="10"/>
      <c r="BB72" s="7"/>
      <c r="BC72" s="11"/>
      <c r="BD72" s="10"/>
      <c r="BE72" s="11"/>
      <c r="BF72" s="10"/>
      <c r="BG72" s="11"/>
      <c r="BH72" s="10"/>
      <c r="BI72" s="7"/>
      <c r="BJ72" s="7">
        <f t="shared" si="78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7"/>
      <c r="BY72" s="7">
        <f t="shared" si="79"/>
        <v>0</v>
      </c>
      <c r="BZ72" s="11">
        <v>10</v>
      </c>
      <c r="CA72" s="10" t="s">
        <v>59</v>
      </c>
      <c r="CB72" s="11">
        <v>5</v>
      </c>
      <c r="CC72" s="10" t="s">
        <v>59</v>
      </c>
      <c r="CD72" s="11"/>
      <c r="CE72" s="10"/>
      <c r="CF72" s="7">
        <v>2.5</v>
      </c>
      <c r="CG72" s="11">
        <v>5</v>
      </c>
      <c r="CH72" s="10" t="s">
        <v>59</v>
      </c>
      <c r="CI72" s="11"/>
      <c r="CJ72" s="10"/>
      <c r="CK72" s="11"/>
      <c r="CL72" s="10"/>
      <c r="CM72" s="7">
        <v>0.5</v>
      </c>
      <c r="CN72" s="7">
        <f t="shared" si="80"/>
        <v>3</v>
      </c>
      <c r="CO72" s="11"/>
      <c r="CP72" s="10"/>
      <c r="CQ72" s="11"/>
      <c r="CR72" s="10"/>
      <c r="CS72" s="11"/>
      <c r="CT72" s="10"/>
      <c r="CU72" s="7"/>
      <c r="CV72" s="11"/>
      <c r="CW72" s="10"/>
      <c r="CX72" s="11"/>
      <c r="CY72" s="10"/>
      <c r="CZ72" s="11"/>
      <c r="DA72" s="10"/>
      <c r="DB72" s="7"/>
      <c r="DC72" s="7">
        <f t="shared" si="81"/>
        <v>0</v>
      </c>
      <c r="DD72" s="11"/>
      <c r="DE72" s="10"/>
      <c r="DF72" s="11"/>
      <c r="DG72" s="10"/>
      <c r="DH72" s="11"/>
      <c r="DI72" s="10"/>
      <c r="DJ72" s="7"/>
      <c r="DK72" s="11"/>
      <c r="DL72" s="10"/>
      <c r="DM72" s="11"/>
      <c r="DN72" s="10"/>
      <c r="DO72" s="11"/>
      <c r="DP72" s="10"/>
      <c r="DQ72" s="7"/>
      <c r="DR72" s="7">
        <f t="shared" si="82"/>
        <v>0</v>
      </c>
      <c r="DS72" s="11"/>
      <c r="DT72" s="10"/>
      <c r="DU72" s="11"/>
      <c r="DV72" s="10"/>
      <c r="DW72" s="11"/>
      <c r="DX72" s="10"/>
      <c r="DY72" s="7"/>
      <c r="DZ72" s="11"/>
      <c r="EA72" s="10"/>
      <c r="EB72" s="11"/>
      <c r="EC72" s="10"/>
      <c r="ED72" s="11"/>
      <c r="EE72" s="10"/>
      <c r="EF72" s="7"/>
      <c r="EG72" s="7">
        <f t="shared" si="83"/>
        <v>0</v>
      </c>
    </row>
    <row r="73" spans="1:137" x14ac:dyDescent="0.25">
      <c r="A73" s="6"/>
      <c r="B73" s="6"/>
      <c r="C73" s="6"/>
      <c r="D73" s="6" t="s">
        <v>312</v>
      </c>
      <c r="E73" s="3" t="s">
        <v>152</v>
      </c>
      <c r="F73" s="6">
        <f t="shared" si="84"/>
        <v>0</v>
      </c>
      <c r="G73" s="6">
        <f t="shared" si="85"/>
        <v>3</v>
      </c>
      <c r="H73" s="6">
        <f t="shared" si="67"/>
        <v>40</v>
      </c>
      <c r="I73" s="6">
        <f t="shared" si="68"/>
        <v>20</v>
      </c>
      <c r="J73" s="6">
        <f t="shared" si="69"/>
        <v>5</v>
      </c>
      <c r="K73" s="6">
        <f t="shared" si="70"/>
        <v>0</v>
      </c>
      <c r="L73" s="6">
        <f t="shared" si="71"/>
        <v>15</v>
      </c>
      <c r="M73" s="6">
        <f t="shared" si="72"/>
        <v>0</v>
      </c>
      <c r="N73" s="6">
        <f t="shared" si="73"/>
        <v>0</v>
      </c>
      <c r="O73" s="7">
        <f t="shared" si="74"/>
        <v>4</v>
      </c>
      <c r="P73" s="7">
        <f t="shared" si="75"/>
        <v>1.5</v>
      </c>
      <c r="Q73" s="7">
        <v>1.34</v>
      </c>
      <c r="R73" s="11"/>
      <c r="S73" s="10"/>
      <c r="T73" s="11"/>
      <c r="U73" s="10"/>
      <c r="V73" s="11"/>
      <c r="W73" s="10"/>
      <c r="X73" s="7"/>
      <c r="Y73" s="11"/>
      <c r="Z73" s="10"/>
      <c r="AA73" s="11"/>
      <c r="AB73" s="10"/>
      <c r="AC73" s="11"/>
      <c r="AD73" s="10"/>
      <c r="AE73" s="7"/>
      <c r="AF73" s="7">
        <f t="shared" si="76"/>
        <v>0</v>
      </c>
      <c r="AG73" s="11"/>
      <c r="AH73" s="10"/>
      <c r="AI73" s="11"/>
      <c r="AJ73" s="10"/>
      <c r="AK73" s="11"/>
      <c r="AL73" s="10"/>
      <c r="AM73" s="7"/>
      <c r="AN73" s="11"/>
      <c r="AO73" s="10"/>
      <c r="AP73" s="11"/>
      <c r="AQ73" s="10"/>
      <c r="AR73" s="11"/>
      <c r="AS73" s="10"/>
      <c r="AT73" s="7"/>
      <c r="AU73" s="7">
        <f t="shared" si="77"/>
        <v>0</v>
      </c>
      <c r="AV73" s="11"/>
      <c r="AW73" s="10"/>
      <c r="AX73" s="11"/>
      <c r="AY73" s="10"/>
      <c r="AZ73" s="11"/>
      <c r="BA73" s="10"/>
      <c r="BB73" s="7"/>
      <c r="BC73" s="11"/>
      <c r="BD73" s="10"/>
      <c r="BE73" s="11"/>
      <c r="BF73" s="10"/>
      <c r="BG73" s="11"/>
      <c r="BH73" s="10"/>
      <c r="BI73" s="7"/>
      <c r="BJ73" s="7">
        <f t="shared" si="78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7"/>
      <c r="BY73" s="7">
        <f t="shared" si="79"/>
        <v>0</v>
      </c>
      <c r="BZ73" s="11"/>
      <c r="CA73" s="10"/>
      <c r="CB73" s="11"/>
      <c r="CC73" s="10"/>
      <c r="CD73" s="11"/>
      <c r="CE73" s="10"/>
      <c r="CF73" s="7"/>
      <c r="CG73" s="11"/>
      <c r="CH73" s="10"/>
      <c r="CI73" s="11"/>
      <c r="CJ73" s="10"/>
      <c r="CK73" s="11"/>
      <c r="CL73" s="10"/>
      <c r="CM73" s="7"/>
      <c r="CN73" s="7">
        <f t="shared" si="80"/>
        <v>0</v>
      </c>
      <c r="CO73" s="11">
        <v>20</v>
      </c>
      <c r="CP73" s="10" t="s">
        <v>59</v>
      </c>
      <c r="CQ73" s="11">
        <v>5</v>
      </c>
      <c r="CR73" s="10" t="s">
        <v>59</v>
      </c>
      <c r="CS73" s="11"/>
      <c r="CT73" s="10"/>
      <c r="CU73" s="7">
        <v>2.5</v>
      </c>
      <c r="CV73" s="11">
        <v>15</v>
      </c>
      <c r="CW73" s="10" t="s">
        <v>59</v>
      </c>
      <c r="CX73" s="11"/>
      <c r="CY73" s="10"/>
      <c r="CZ73" s="11"/>
      <c r="DA73" s="10"/>
      <c r="DB73" s="7">
        <v>1.5</v>
      </c>
      <c r="DC73" s="7">
        <f t="shared" si="81"/>
        <v>4</v>
      </c>
      <c r="DD73" s="11"/>
      <c r="DE73" s="10"/>
      <c r="DF73" s="11"/>
      <c r="DG73" s="10"/>
      <c r="DH73" s="11"/>
      <c r="DI73" s="10"/>
      <c r="DJ73" s="7"/>
      <c r="DK73" s="11"/>
      <c r="DL73" s="10"/>
      <c r="DM73" s="11"/>
      <c r="DN73" s="10"/>
      <c r="DO73" s="11"/>
      <c r="DP73" s="10"/>
      <c r="DQ73" s="7"/>
      <c r="DR73" s="7">
        <f t="shared" si="82"/>
        <v>0</v>
      </c>
      <c r="DS73" s="11"/>
      <c r="DT73" s="10"/>
      <c r="DU73" s="11"/>
      <c r="DV73" s="10"/>
      <c r="DW73" s="11"/>
      <c r="DX73" s="10"/>
      <c r="DY73" s="7"/>
      <c r="DZ73" s="11"/>
      <c r="EA73" s="10"/>
      <c r="EB73" s="11"/>
      <c r="EC73" s="10"/>
      <c r="ED73" s="11"/>
      <c r="EE73" s="10"/>
      <c r="EF73" s="7"/>
      <c r="EG73" s="7">
        <f t="shared" si="83"/>
        <v>0</v>
      </c>
    </row>
    <row r="74" spans="1:137" x14ac:dyDescent="0.25">
      <c r="A74" s="6"/>
      <c r="B74" s="6"/>
      <c r="C74" s="6"/>
      <c r="D74" s="6" t="s">
        <v>313</v>
      </c>
      <c r="E74" s="3" t="s">
        <v>314</v>
      </c>
      <c r="F74" s="6">
        <f t="shared" si="84"/>
        <v>0</v>
      </c>
      <c r="G74" s="6">
        <f t="shared" si="85"/>
        <v>3</v>
      </c>
      <c r="H74" s="6">
        <f t="shared" si="67"/>
        <v>20</v>
      </c>
      <c r="I74" s="6">
        <f t="shared" si="68"/>
        <v>5</v>
      </c>
      <c r="J74" s="6">
        <f t="shared" si="69"/>
        <v>8</v>
      </c>
      <c r="K74" s="6">
        <f t="shared" si="70"/>
        <v>0</v>
      </c>
      <c r="L74" s="6">
        <f t="shared" si="71"/>
        <v>7</v>
      </c>
      <c r="M74" s="6">
        <f t="shared" si="72"/>
        <v>0</v>
      </c>
      <c r="N74" s="6">
        <f t="shared" si="73"/>
        <v>0</v>
      </c>
      <c r="O74" s="7">
        <f t="shared" si="74"/>
        <v>2</v>
      </c>
      <c r="P74" s="7">
        <f t="shared" si="75"/>
        <v>1</v>
      </c>
      <c r="Q74" s="7">
        <v>0.9</v>
      </c>
      <c r="R74" s="11"/>
      <c r="S74" s="10"/>
      <c r="T74" s="11"/>
      <c r="U74" s="10"/>
      <c r="V74" s="11"/>
      <c r="W74" s="10"/>
      <c r="X74" s="7"/>
      <c r="Y74" s="11"/>
      <c r="Z74" s="10"/>
      <c r="AA74" s="11"/>
      <c r="AB74" s="10"/>
      <c r="AC74" s="11"/>
      <c r="AD74" s="10"/>
      <c r="AE74" s="7"/>
      <c r="AF74" s="7">
        <f t="shared" si="76"/>
        <v>0</v>
      </c>
      <c r="AG74" s="11"/>
      <c r="AH74" s="10"/>
      <c r="AI74" s="11"/>
      <c r="AJ74" s="10"/>
      <c r="AK74" s="11"/>
      <c r="AL74" s="10"/>
      <c r="AM74" s="7"/>
      <c r="AN74" s="11"/>
      <c r="AO74" s="10"/>
      <c r="AP74" s="11"/>
      <c r="AQ74" s="10"/>
      <c r="AR74" s="11"/>
      <c r="AS74" s="10"/>
      <c r="AT74" s="7"/>
      <c r="AU74" s="7">
        <f t="shared" si="77"/>
        <v>0</v>
      </c>
      <c r="AV74" s="11"/>
      <c r="AW74" s="10"/>
      <c r="AX74" s="11"/>
      <c r="AY74" s="10"/>
      <c r="AZ74" s="11"/>
      <c r="BA74" s="10"/>
      <c r="BB74" s="7"/>
      <c r="BC74" s="11"/>
      <c r="BD74" s="10"/>
      <c r="BE74" s="11"/>
      <c r="BF74" s="10"/>
      <c r="BG74" s="11"/>
      <c r="BH74" s="10"/>
      <c r="BI74" s="7"/>
      <c r="BJ74" s="7">
        <f t="shared" si="78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7"/>
      <c r="BY74" s="7">
        <f t="shared" si="79"/>
        <v>0</v>
      </c>
      <c r="BZ74" s="11"/>
      <c r="CA74" s="10"/>
      <c r="CB74" s="11"/>
      <c r="CC74" s="10"/>
      <c r="CD74" s="11"/>
      <c r="CE74" s="10"/>
      <c r="CF74" s="7"/>
      <c r="CG74" s="11"/>
      <c r="CH74" s="10"/>
      <c r="CI74" s="11"/>
      <c r="CJ74" s="10"/>
      <c r="CK74" s="11"/>
      <c r="CL74" s="10"/>
      <c r="CM74" s="7"/>
      <c r="CN74" s="7">
        <f t="shared" si="80"/>
        <v>0</v>
      </c>
      <c r="CO74" s="11">
        <v>5</v>
      </c>
      <c r="CP74" s="10" t="s">
        <v>59</v>
      </c>
      <c r="CQ74" s="11">
        <v>8</v>
      </c>
      <c r="CR74" s="10" t="s">
        <v>59</v>
      </c>
      <c r="CS74" s="11"/>
      <c r="CT74" s="10"/>
      <c r="CU74" s="7">
        <v>1</v>
      </c>
      <c r="CV74" s="11">
        <v>7</v>
      </c>
      <c r="CW74" s="10" t="s">
        <v>59</v>
      </c>
      <c r="CX74" s="11"/>
      <c r="CY74" s="10"/>
      <c r="CZ74" s="11"/>
      <c r="DA74" s="10"/>
      <c r="DB74" s="7">
        <v>1</v>
      </c>
      <c r="DC74" s="7">
        <f t="shared" si="81"/>
        <v>2</v>
      </c>
      <c r="DD74" s="11"/>
      <c r="DE74" s="10"/>
      <c r="DF74" s="11"/>
      <c r="DG74" s="10"/>
      <c r="DH74" s="11"/>
      <c r="DI74" s="10"/>
      <c r="DJ74" s="7"/>
      <c r="DK74" s="11"/>
      <c r="DL74" s="10"/>
      <c r="DM74" s="11"/>
      <c r="DN74" s="10"/>
      <c r="DO74" s="11"/>
      <c r="DP74" s="10"/>
      <c r="DQ74" s="7"/>
      <c r="DR74" s="7">
        <f t="shared" si="82"/>
        <v>0</v>
      </c>
      <c r="DS74" s="11"/>
      <c r="DT74" s="10"/>
      <c r="DU74" s="11"/>
      <c r="DV74" s="10"/>
      <c r="DW74" s="11"/>
      <c r="DX74" s="10"/>
      <c r="DY74" s="7"/>
      <c r="DZ74" s="11"/>
      <c r="EA74" s="10"/>
      <c r="EB74" s="11"/>
      <c r="EC74" s="10"/>
      <c r="ED74" s="11"/>
      <c r="EE74" s="10"/>
      <c r="EF74" s="7"/>
      <c r="EG74" s="7">
        <f t="shared" si="83"/>
        <v>0</v>
      </c>
    </row>
    <row r="75" spans="1:137" x14ac:dyDescent="0.25">
      <c r="A75" s="6"/>
      <c r="B75" s="6"/>
      <c r="C75" s="6"/>
      <c r="D75" s="6" t="s">
        <v>315</v>
      </c>
      <c r="E75" s="3" t="s">
        <v>316</v>
      </c>
      <c r="F75" s="6">
        <f t="shared" si="84"/>
        <v>0</v>
      </c>
      <c r="G75" s="6">
        <f t="shared" si="85"/>
        <v>2</v>
      </c>
      <c r="H75" s="6">
        <f t="shared" si="67"/>
        <v>13</v>
      </c>
      <c r="I75" s="6">
        <f t="shared" si="68"/>
        <v>8</v>
      </c>
      <c r="J75" s="6">
        <f t="shared" si="69"/>
        <v>0</v>
      </c>
      <c r="K75" s="6">
        <f t="shared" si="70"/>
        <v>0</v>
      </c>
      <c r="L75" s="6">
        <f t="shared" si="71"/>
        <v>5</v>
      </c>
      <c r="M75" s="6">
        <f t="shared" si="72"/>
        <v>0</v>
      </c>
      <c r="N75" s="6">
        <f t="shared" si="73"/>
        <v>0</v>
      </c>
      <c r="O75" s="7">
        <f t="shared" si="74"/>
        <v>1</v>
      </c>
      <c r="P75" s="7">
        <f t="shared" si="75"/>
        <v>0.4</v>
      </c>
      <c r="Q75" s="7">
        <v>1</v>
      </c>
      <c r="R75" s="11"/>
      <c r="S75" s="10"/>
      <c r="T75" s="11"/>
      <c r="U75" s="10"/>
      <c r="V75" s="11"/>
      <c r="W75" s="10"/>
      <c r="X75" s="7"/>
      <c r="Y75" s="11"/>
      <c r="Z75" s="10"/>
      <c r="AA75" s="11"/>
      <c r="AB75" s="10"/>
      <c r="AC75" s="11"/>
      <c r="AD75" s="10"/>
      <c r="AE75" s="7"/>
      <c r="AF75" s="7">
        <f t="shared" si="76"/>
        <v>0</v>
      </c>
      <c r="AG75" s="11"/>
      <c r="AH75" s="10"/>
      <c r="AI75" s="11"/>
      <c r="AJ75" s="10"/>
      <c r="AK75" s="11"/>
      <c r="AL75" s="10"/>
      <c r="AM75" s="7"/>
      <c r="AN75" s="11"/>
      <c r="AO75" s="10"/>
      <c r="AP75" s="11"/>
      <c r="AQ75" s="10"/>
      <c r="AR75" s="11"/>
      <c r="AS75" s="10"/>
      <c r="AT75" s="7"/>
      <c r="AU75" s="7">
        <f t="shared" si="77"/>
        <v>0</v>
      </c>
      <c r="AV75" s="11"/>
      <c r="AW75" s="10"/>
      <c r="AX75" s="11"/>
      <c r="AY75" s="10"/>
      <c r="AZ75" s="11"/>
      <c r="BA75" s="10"/>
      <c r="BB75" s="7"/>
      <c r="BC75" s="11"/>
      <c r="BD75" s="10"/>
      <c r="BE75" s="11"/>
      <c r="BF75" s="10"/>
      <c r="BG75" s="11"/>
      <c r="BH75" s="10"/>
      <c r="BI75" s="7"/>
      <c r="BJ75" s="7">
        <f t="shared" si="78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7"/>
      <c r="BY75" s="7">
        <f t="shared" si="79"/>
        <v>0</v>
      </c>
      <c r="BZ75" s="11"/>
      <c r="CA75" s="10"/>
      <c r="CB75" s="11"/>
      <c r="CC75" s="10"/>
      <c r="CD75" s="11"/>
      <c r="CE75" s="10"/>
      <c r="CF75" s="7"/>
      <c r="CG75" s="11"/>
      <c r="CH75" s="10"/>
      <c r="CI75" s="11"/>
      <c r="CJ75" s="10"/>
      <c r="CK75" s="11"/>
      <c r="CL75" s="10"/>
      <c r="CM75" s="7"/>
      <c r="CN75" s="7">
        <f t="shared" si="80"/>
        <v>0</v>
      </c>
      <c r="CO75" s="11">
        <v>8</v>
      </c>
      <c r="CP75" s="10" t="s">
        <v>59</v>
      </c>
      <c r="CQ75" s="11"/>
      <c r="CR75" s="10"/>
      <c r="CS75" s="11"/>
      <c r="CT75" s="10"/>
      <c r="CU75" s="7">
        <v>0.6</v>
      </c>
      <c r="CV75" s="11">
        <v>5</v>
      </c>
      <c r="CW75" s="10" t="s">
        <v>59</v>
      </c>
      <c r="CX75" s="11"/>
      <c r="CY75" s="10"/>
      <c r="CZ75" s="11"/>
      <c r="DA75" s="10"/>
      <c r="DB75" s="7">
        <v>0.4</v>
      </c>
      <c r="DC75" s="7">
        <f t="shared" si="81"/>
        <v>1</v>
      </c>
      <c r="DD75" s="11"/>
      <c r="DE75" s="10"/>
      <c r="DF75" s="11"/>
      <c r="DG75" s="10"/>
      <c r="DH75" s="11"/>
      <c r="DI75" s="10"/>
      <c r="DJ75" s="7"/>
      <c r="DK75" s="11"/>
      <c r="DL75" s="10"/>
      <c r="DM75" s="11"/>
      <c r="DN75" s="10"/>
      <c r="DO75" s="11"/>
      <c r="DP75" s="10"/>
      <c r="DQ75" s="7"/>
      <c r="DR75" s="7">
        <f t="shared" si="82"/>
        <v>0</v>
      </c>
      <c r="DS75" s="11"/>
      <c r="DT75" s="10"/>
      <c r="DU75" s="11"/>
      <c r="DV75" s="10"/>
      <c r="DW75" s="11"/>
      <c r="DX75" s="10"/>
      <c r="DY75" s="7"/>
      <c r="DZ75" s="11"/>
      <c r="EA75" s="10"/>
      <c r="EB75" s="11"/>
      <c r="EC75" s="10"/>
      <c r="ED75" s="11"/>
      <c r="EE75" s="10"/>
      <c r="EF75" s="7"/>
      <c r="EG75" s="7">
        <f t="shared" si="83"/>
        <v>0</v>
      </c>
    </row>
    <row r="76" spans="1:137" x14ac:dyDescent="0.25">
      <c r="A76" s="6">
        <v>12</v>
      </c>
      <c r="B76" s="6">
        <v>1</v>
      </c>
      <c r="C76" s="6"/>
      <c r="D76" s="6"/>
      <c r="E76" s="3" t="s">
        <v>155</v>
      </c>
      <c r="F76" s="6">
        <f>$B$76*COUNTIF(R76:EE76,"e")</f>
        <v>0</v>
      </c>
      <c r="G76" s="6">
        <f>$B$76*COUNTIF(R76:EE76,"z")</f>
        <v>2</v>
      </c>
      <c r="H76" s="6">
        <f t="shared" si="67"/>
        <v>15</v>
      </c>
      <c r="I76" s="6">
        <f t="shared" si="68"/>
        <v>8</v>
      </c>
      <c r="J76" s="6">
        <f t="shared" si="69"/>
        <v>7</v>
      </c>
      <c r="K76" s="6">
        <f t="shared" si="70"/>
        <v>0</v>
      </c>
      <c r="L76" s="6">
        <f t="shared" si="71"/>
        <v>0</v>
      </c>
      <c r="M76" s="6">
        <f t="shared" si="72"/>
        <v>0</v>
      </c>
      <c r="N76" s="6">
        <f t="shared" si="73"/>
        <v>0</v>
      </c>
      <c r="O76" s="7">
        <f t="shared" si="74"/>
        <v>2</v>
      </c>
      <c r="P76" s="7">
        <f t="shared" si="75"/>
        <v>0</v>
      </c>
      <c r="Q76" s="7">
        <f>$B$76*0.54</f>
        <v>0.54</v>
      </c>
      <c r="R76" s="11"/>
      <c r="S76" s="10"/>
      <c r="T76" s="11"/>
      <c r="U76" s="10"/>
      <c r="V76" s="11"/>
      <c r="W76" s="10"/>
      <c r="X76" s="7"/>
      <c r="Y76" s="11"/>
      <c r="Z76" s="10"/>
      <c r="AA76" s="11"/>
      <c r="AB76" s="10"/>
      <c r="AC76" s="11"/>
      <c r="AD76" s="10"/>
      <c r="AE76" s="7"/>
      <c r="AF76" s="7">
        <f t="shared" si="76"/>
        <v>0</v>
      </c>
      <c r="AG76" s="11"/>
      <c r="AH76" s="10"/>
      <c r="AI76" s="11"/>
      <c r="AJ76" s="10"/>
      <c r="AK76" s="11"/>
      <c r="AL76" s="10"/>
      <c r="AM76" s="7"/>
      <c r="AN76" s="11"/>
      <c r="AO76" s="10"/>
      <c r="AP76" s="11"/>
      <c r="AQ76" s="10"/>
      <c r="AR76" s="11"/>
      <c r="AS76" s="10"/>
      <c r="AT76" s="7"/>
      <c r="AU76" s="7">
        <f t="shared" si="77"/>
        <v>0</v>
      </c>
      <c r="AV76" s="11"/>
      <c r="AW76" s="10"/>
      <c r="AX76" s="11"/>
      <c r="AY76" s="10"/>
      <c r="AZ76" s="11"/>
      <c r="BA76" s="10"/>
      <c r="BB76" s="7"/>
      <c r="BC76" s="11"/>
      <c r="BD76" s="10"/>
      <c r="BE76" s="11"/>
      <c r="BF76" s="10"/>
      <c r="BG76" s="11"/>
      <c r="BH76" s="10"/>
      <c r="BI76" s="7"/>
      <c r="BJ76" s="7">
        <f t="shared" si="78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7"/>
      <c r="BY76" s="7">
        <f t="shared" si="79"/>
        <v>0</v>
      </c>
      <c r="BZ76" s="11"/>
      <c r="CA76" s="10"/>
      <c r="CB76" s="11"/>
      <c r="CC76" s="10"/>
      <c r="CD76" s="11"/>
      <c r="CE76" s="10"/>
      <c r="CF76" s="7"/>
      <c r="CG76" s="11"/>
      <c r="CH76" s="10"/>
      <c r="CI76" s="11"/>
      <c r="CJ76" s="10"/>
      <c r="CK76" s="11"/>
      <c r="CL76" s="10"/>
      <c r="CM76" s="7"/>
      <c r="CN76" s="7">
        <f t="shared" si="80"/>
        <v>0</v>
      </c>
      <c r="CO76" s="11">
        <f>$B$76*8</f>
        <v>8</v>
      </c>
      <c r="CP76" s="10" t="s">
        <v>59</v>
      </c>
      <c r="CQ76" s="11">
        <f>$B$76*7</f>
        <v>7</v>
      </c>
      <c r="CR76" s="10" t="s">
        <v>59</v>
      </c>
      <c r="CS76" s="11"/>
      <c r="CT76" s="10"/>
      <c r="CU76" s="7">
        <f>$B$76*2</f>
        <v>2</v>
      </c>
      <c r="CV76" s="11"/>
      <c r="CW76" s="10"/>
      <c r="CX76" s="11"/>
      <c r="CY76" s="10"/>
      <c r="CZ76" s="11"/>
      <c r="DA76" s="10"/>
      <c r="DB76" s="7"/>
      <c r="DC76" s="7">
        <f t="shared" si="81"/>
        <v>2</v>
      </c>
      <c r="DD76" s="11"/>
      <c r="DE76" s="10"/>
      <c r="DF76" s="11"/>
      <c r="DG76" s="10"/>
      <c r="DH76" s="11"/>
      <c r="DI76" s="10"/>
      <c r="DJ76" s="7"/>
      <c r="DK76" s="11"/>
      <c r="DL76" s="10"/>
      <c r="DM76" s="11"/>
      <c r="DN76" s="10"/>
      <c r="DO76" s="11"/>
      <c r="DP76" s="10"/>
      <c r="DQ76" s="7"/>
      <c r="DR76" s="7">
        <f t="shared" si="82"/>
        <v>0</v>
      </c>
      <c r="DS76" s="11"/>
      <c r="DT76" s="10"/>
      <c r="DU76" s="11"/>
      <c r="DV76" s="10"/>
      <c r="DW76" s="11"/>
      <c r="DX76" s="10"/>
      <c r="DY76" s="7"/>
      <c r="DZ76" s="11"/>
      <c r="EA76" s="10"/>
      <c r="EB76" s="11"/>
      <c r="EC76" s="10"/>
      <c r="ED76" s="11"/>
      <c r="EE76" s="10"/>
      <c r="EF76" s="7"/>
      <c r="EG76" s="7">
        <f t="shared" si="83"/>
        <v>0</v>
      </c>
    </row>
    <row r="77" spans="1:137" x14ac:dyDescent="0.25">
      <c r="A77" s="6">
        <v>13</v>
      </c>
      <c r="B77" s="6">
        <v>1</v>
      </c>
      <c r="C77" s="6"/>
      <c r="D77" s="6"/>
      <c r="E77" s="3" t="s">
        <v>156</v>
      </c>
      <c r="F77" s="6">
        <f>$B$77*COUNTIF(R77:EE77,"e")</f>
        <v>0</v>
      </c>
      <c r="G77" s="6">
        <f>$B$77*COUNTIF(R77:EE77,"z")</f>
        <v>2</v>
      </c>
      <c r="H77" s="6">
        <f t="shared" si="67"/>
        <v>15</v>
      </c>
      <c r="I77" s="6">
        <f t="shared" si="68"/>
        <v>8</v>
      </c>
      <c r="J77" s="6">
        <f t="shared" si="69"/>
        <v>7</v>
      </c>
      <c r="K77" s="6">
        <f t="shared" si="70"/>
        <v>0</v>
      </c>
      <c r="L77" s="6">
        <f t="shared" si="71"/>
        <v>0</v>
      </c>
      <c r="M77" s="6">
        <f t="shared" si="72"/>
        <v>0</v>
      </c>
      <c r="N77" s="6">
        <f t="shared" si="73"/>
        <v>0</v>
      </c>
      <c r="O77" s="7">
        <f t="shared" si="74"/>
        <v>2</v>
      </c>
      <c r="P77" s="7">
        <f t="shared" si="75"/>
        <v>0</v>
      </c>
      <c r="Q77" s="7">
        <f>$B$77*1.03</f>
        <v>1.03</v>
      </c>
      <c r="R77" s="11"/>
      <c r="S77" s="10"/>
      <c r="T77" s="11"/>
      <c r="U77" s="10"/>
      <c r="V77" s="11"/>
      <c r="W77" s="10"/>
      <c r="X77" s="7"/>
      <c r="Y77" s="11"/>
      <c r="Z77" s="10"/>
      <c r="AA77" s="11"/>
      <c r="AB77" s="10"/>
      <c r="AC77" s="11"/>
      <c r="AD77" s="10"/>
      <c r="AE77" s="7"/>
      <c r="AF77" s="7">
        <f t="shared" si="76"/>
        <v>0</v>
      </c>
      <c r="AG77" s="11"/>
      <c r="AH77" s="10"/>
      <c r="AI77" s="11"/>
      <c r="AJ77" s="10"/>
      <c r="AK77" s="11"/>
      <c r="AL77" s="10"/>
      <c r="AM77" s="7"/>
      <c r="AN77" s="11"/>
      <c r="AO77" s="10"/>
      <c r="AP77" s="11"/>
      <c r="AQ77" s="10"/>
      <c r="AR77" s="11"/>
      <c r="AS77" s="10"/>
      <c r="AT77" s="7"/>
      <c r="AU77" s="7">
        <f t="shared" si="77"/>
        <v>0</v>
      </c>
      <c r="AV77" s="11"/>
      <c r="AW77" s="10"/>
      <c r="AX77" s="11"/>
      <c r="AY77" s="10"/>
      <c r="AZ77" s="11"/>
      <c r="BA77" s="10"/>
      <c r="BB77" s="7"/>
      <c r="BC77" s="11"/>
      <c r="BD77" s="10"/>
      <c r="BE77" s="11"/>
      <c r="BF77" s="10"/>
      <c r="BG77" s="11"/>
      <c r="BH77" s="10"/>
      <c r="BI77" s="7"/>
      <c r="BJ77" s="7">
        <f t="shared" si="78"/>
        <v>0</v>
      </c>
      <c r="BK77" s="11"/>
      <c r="BL77" s="10"/>
      <c r="BM77" s="11"/>
      <c r="BN77" s="10"/>
      <c r="BO77" s="11"/>
      <c r="BP77" s="10"/>
      <c r="BQ77" s="7"/>
      <c r="BR77" s="11"/>
      <c r="BS77" s="10"/>
      <c r="BT77" s="11"/>
      <c r="BU77" s="10"/>
      <c r="BV77" s="11"/>
      <c r="BW77" s="10"/>
      <c r="BX77" s="7"/>
      <c r="BY77" s="7">
        <f t="shared" si="79"/>
        <v>0</v>
      </c>
      <c r="BZ77" s="11"/>
      <c r="CA77" s="10"/>
      <c r="CB77" s="11"/>
      <c r="CC77" s="10"/>
      <c r="CD77" s="11"/>
      <c r="CE77" s="10"/>
      <c r="CF77" s="7"/>
      <c r="CG77" s="11"/>
      <c r="CH77" s="10"/>
      <c r="CI77" s="11"/>
      <c r="CJ77" s="10"/>
      <c r="CK77" s="11"/>
      <c r="CL77" s="10"/>
      <c r="CM77" s="7"/>
      <c r="CN77" s="7">
        <f t="shared" si="80"/>
        <v>0</v>
      </c>
      <c r="CO77" s="11">
        <f>$B$77*8</f>
        <v>8</v>
      </c>
      <c r="CP77" s="10" t="s">
        <v>59</v>
      </c>
      <c r="CQ77" s="11">
        <f>$B$77*7</f>
        <v>7</v>
      </c>
      <c r="CR77" s="10" t="s">
        <v>59</v>
      </c>
      <c r="CS77" s="11"/>
      <c r="CT77" s="10"/>
      <c r="CU77" s="7">
        <f>$B$77*2</f>
        <v>2</v>
      </c>
      <c r="CV77" s="11"/>
      <c r="CW77" s="10"/>
      <c r="CX77" s="11"/>
      <c r="CY77" s="10"/>
      <c r="CZ77" s="11"/>
      <c r="DA77" s="10"/>
      <c r="DB77" s="7"/>
      <c r="DC77" s="7">
        <f t="shared" si="81"/>
        <v>2</v>
      </c>
      <c r="DD77" s="11"/>
      <c r="DE77" s="10"/>
      <c r="DF77" s="11"/>
      <c r="DG77" s="10"/>
      <c r="DH77" s="11"/>
      <c r="DI77" s="10"/>
      <c r="DJ77" s="7"/>
      <c r="DK77" s="11"/>
      <c r="DL77" s="10"/>
      <c r="DM77" s="11"/>
      <c r="DN77" s="10"/>
      <c r="DO77" s="11"/>
      <c r="DP77" s="10"/>
      <c r="DQ77" s="7"/>
      <c r="DR77" s="7">
        <f t="shared" si="82"/>
        <v>0</v>
      </c>
      <c r="DS77" s="11"/>
      <c r="DT77" s="10"/>
      <c r="DU77" s="11"/>
      <c r="DV77" s="10"/>
      <c r="DW77" s="11"/>
      <c r="DX77" s="10"/>
      <c r="DY77" s="7"/>
      <c r="DZ77" s="11"/>
      <c r="EA77" s="10"/>
      <c r="EB77" s="11"/>
      <c r="EC77" s="10"/>
      <c r="ED77" s="11"/>
      <c r="EE77" s="10"/>
      <c r="EF77" s="7"/>
      <c r="EG77" s="7">
        <f t="shared" si="83"/>
        <v>0</v>
      </c>
    </row>
    <row r="78" spans="1:137" x14ac:dyDescent="0.25">
      <c r="A78" s="6">
        <v>16</v>
      </c>
      <c r="B78" s="6">
        <v>2</v>
      </c>
      <c r="C78" s="6"/>
      <c r="D78" s="6"/>
      <c r="E78" s="3" t="s">
        <v>159</v>
      </c>
      <c r="F78" s="6">
        <f>$B$78*COUNTIF(R78:EE78,"e")</f>
        <v>0</v>
      </c>
      <c r="G78" s="6">
        <f>$B$78*COUNTIF(R78:EE78,"z")</f>
        <v>4</v>
      </c>
      <c r="H78" s="6">
        <f t="shared" si="67"/>
        <v>30</v>
      </c>
      <c r="I78" s="6">
        <f t="shared" si="68"/>
        <v>16</v>
      </c>
      <c r="J78" s="6">
        <f t="shared" si="69"/>
        <v>14</v>
      </c>
      <c r="K78" s="6">
        <f t="shared" si="70"/>
        <v>0</v>
      </c>
      <c r="L78" s="6">
        <f t="shared" si="71"/>
        <v>0</v>
      </c>
      <c r="M78" s="6">
        <f t="shared" si="72"/>
        <v>0</v>
      </c>
      <c r="N78" s="6">
        <f t="shared" si="73"/>
        <v>0</v>
      </c>
      <c r="O78" s="7">
        <f t="shared" si="74"/>
        <v>4</v>
      </c>
      <c r="P78" s="7">
        <f t="shared" si="75"/>
        <v>0</v>
      </c>
      <c r="Q78" s="7">
        <f>$B$78*0.53</f>
        <v>1.06</v>
      </c>
      <c r="R78" s="11"/>
      <c r="S78" s="10"/>
      <c r="T78" s="11"/>
      <c r="U78" s="10"/>
      <c r="V78" s="11"/>
      <c r="W78" s="10"/>
      <c r="X78" s="7"/>
      <c r="Y78" s="11"/>
      <c r="Z78" s="10"/>
      <c r="AA78" s="11"/>
      <c r="AB78" s="10"/>
      <c r="AC78" s="11"/>
      <c r="AD78" s="10"/>
      <c r="AE78" s="7"/>
      <c r="AF78" s="7">
        <f t="shared" si="76"/>
        <v>0</v>
      </c>
      <c r="AG78" s="11"/>
      <c r="AH78" s="10"/>
      <c r="AI78" s="11"/>
      <c r="AJ78" s="10"/>
      <c r="AK78" s="11"/>
      <c r="AL78" s="10"/>
      <c r="AM78" s="7"/>
      <c r="AN78" s="11"/>
      <c r="AO78" s="10"/>
      <c r="AP78" s="11"/>
      <c r="AQ78" s="10"/>
      <c r="AR78" s="11"/>
      <c r="AS78" s="10"/>
      <c r="AT78" s="7"/>
      <c r="AU78" s="7">
        <f t="shared" si="77"/>
        <v>0</v>
      </c>
      <c r="AV78" s="11"/>
      <c r="AW78" s="10"/>
      <c r="AX78" s="11"/>
      <c r="AY78" s="10"/>
      <c r="AZ78" s="11"/>
      <c r="BA78" s="10"/>
      <c r="BB78" s="7"/>
      <c r="BC78" s="11"/>
      <c r="BD78" s="10"/>
      <c r="BE78" s="11"/>
      <c r="BF78" s="10"/>
      <c r="BG78" s="11"/>
      <c r="BH78" s="10"/>
      <c r="BI78" s="7"/>
      <c r="BJ78" s="7">
        <f t="shared" si="78"/>
        <v>0</v>
      </c>
      <c r="BK78" s="11"/>
      <c r="BL78" s="10"/>
      <c r="BM78" s="11"/>
      <c r="BN78" s="10"/>
      <c r="BO78" s="11"/>
      <c r="BP78" s="10"/>
      <c r="BQ78" s="7"/>
      <c r="BR78" s="11"/>
      <c r="BS78" s="10"/>
      <c r="BT78" s="11"/>
      <c r="BU78" s="10"/>
      <c r="BV78" s="11"/>
      <c r="BW78" s="10"/>
      <c r="BX78" s="7"/>
      <c r="BY78" s="7">
        <f t="shared" si="79"/>
        <v>0</v>
      </c>
      <c r="BZ78" s="11"/>
      <c r="CA78" s="10"/>
      <c r="CB78" s="11"/>
      <c r="CC78" s="10"/>
      <c r="CD78" s="11"/>
      <c r="CE78" s="10"/>
      <c r="CF78" s="7"/>
      <c r="CG78" s="11"/>
      <c r="CH78" s="10"/>
      <c r="CI78" s="11"/>
      <c r="CJ78" s="10"/>
      <c r="CK78" s="11"/>
      <c r="CL78" s="10"/>
      <c r="CM78" s="7"/>
      <c r="CN78" s="7">
        <f t="shared" si="80"/>
        <v>0</v>
      </c>
      <c r="CO78" s="11"/>
      <c r="CP78" s="10"/>
      <c r="CQ78" s="11"/>
      <c r="CR78" s="10"/>
      <c r="CS78" s="11"/>
      <c r="CT78" s="10"/>
      <c r="CU78" s="7"/>
      <c r="CV78" s="11"/>
      <c r="CW78" s="10"/>
      <c r="CX78" s="11"/>
      <c r="CY78" s="10"/>
      <c r="CZ78" s="11"/>
      <c r="DA78" s="10"/>
      <c r="DB78" s="7"/>
      <c r="DC78" s="7">
        <f t="shared" si="81"/>
        <v>0</v>
      </c>
      <c r="DD78" s="11">
        <f>$B$78*8</f>
        <v>16</v>
      </c>
      <c r="DE78" s="10" t="s">
        <v>59</v>
      </c>
      <c r="DF78" s="11">
        <f>$B$78*7</f>
        <v>14</v>
      </c>
      <c r="DG78" s="10" t="s">
        <v>59</v>
      </c>
      <c r="DH78" s="11"/>
      <c r="DI78" s="10"/>
      <c r="DJ78" s="7">
        <f>$B$78*2</f>
        <v>4</v>
      </c>
      <c r="DK78" s="11"/>
      <c r="DL78" s="10"/>
      <c r="DM78" s="11"/>
      <c r="DN78" s="10"/>
      <c r="DO78" s="11"/>
      <c r="DP78" s="10"/>
      <c r="DQ78" s="7"/>
      <c r="DR78" s="7">
        <f t="shared" si="82"/>
        <v>4</v>
      </c>
      <c r="DS78" s="11"/>
      <c r="DT78" s="10"/>
      <c r="DU78" s="11"/>
      <c r="DV78" s="10"/>
      <c r="DW78" s="11"/>
      <c r="DX78" s="10"/>
      <c r="DY78" s="7"/>
      <c r="DZ78" s="11"/>
      <c r="EA78" s="10"/>
      <c r="EB78" s="11"/>
      <c r="EC78" s="10"/>
      <c r="ED78" s="11"/>
      <c r="EE78" s="10"/>
      <c r="EF78" s="7"/>
      <c r="EG78" s="7">
        <f t="shared" si="83"/>
        <v>0</v>
      </c>
    </row>
    <row r="79" spans="1:137" x14ac:dyDescent="0.25">
      <c r="A79" s="6">
        <v>17</v>
      </c>
      <c r="B79" s="6">
        <v>1</v>
      </c>
      <c r="C79" s="6"/>
      <c r="D79" s="6"/>
      <c r="E79" s="3" t="s">
        <v>160</v>
      </c>
      <c r="F79" s="6">
        <f>$B$79*COUNTIF(R79:EE79,"e")</f>
        <v>0</v>
      </c>
      <c r="G79" s="6">
        <f>$B$79*COUNTIF(R79:EE79,"z")</f>
        <v>2</v>
      </c>
      <c r="H79" s="6">
        <f t="shared" si="67"/>
        <v>15</v>
      </c>
      <c r="I79" s="6">
        <f t="shared" si="68"/>
        <v>8</v>
      </c>
      <c r="J79" s="6">
        <f t="shared" si="69"/>
        <v>7</v>
      </c>
      <c r="K79" s="6">
        <f t="shared" si="70"/>
        <v>0</v>
      </c>
      <c r="L79" s="6">
        <f t="shared" si="71"/>
        <v>0</v>
      </c>
      <c r="M79" s="6">
        <f t="shared" si="72"/>
        <v>0</v>
      </c>
      <c r="N79" s="6">
        <f t="shared" si="73"/>
        <v>0</v>
      </c>
      <c r="O79" s="7">
        <f t="shared" si="74"/>
        <v>2</v>
      </c>
      <c r="P79" s="7">
        <f t="shared" si="75"/>
        <v>0</v>
      </c>
      <c r="Q79" s="7">
        <f>$B$79*0.46</f>
        <v>0.46</v>
      </c>
      <c r="R79" s="11"/>
      <c r="S79" s="10"/>
      <c r="T79" s="11"/>
      <c r="U79" s="10"/>
      <c r="V79" s="11"/>
      <c r="W79" s="10"/>
      <c r="X79" s="7"/>
      <c r="Y79" s="11"/>
      <c r="Z79" s="10"/>
      <c r="AA79" s="11"/>
      <c r="AB79" s="10"/>
      <c r="AC79" s="11"/>
      <c r="AD79" s="10"/>
      <c r="AE79" s="7"/>
      <c r="AF79" s="7">
        <f t="shared" si="76"/>
        <v>0</v>
      </c>
      <c r="AG79" s="11"/>
      <c r="AH79" s="10"/>
      <c r="AI79" s="11"/>
      <c r="AJ79" s="10"/>
      <c r="AK79" s="11"/>
      <c r="AL79" s="10"/>
      <c r="AM79" s="7"/>
      <c r="AN79" s="11"/>
      <c r="AO79" s="10"/>
      <c r="AP79" s="11"/>
      <c r="AQ79" s="10"/>
      <c r="AR79" s="11"/>
      <c r="AS79" s="10"/>
      <c r="AT79" s="7"/>
      <c r="AU79" s="7">
        <f t="shared" si="77"/>
        <v>0</v>
      </c>
      <c r="AV79" s="11"/>
      <c r="AW79" s="10"/>
      <c r="AX79" s="11"/>
      <c r="AY79" s="10"/>
      <c r="AZ79" s="11"/>
      <c r="BA79" s="10"/>
      <c r="BB79" s="7"/>
      <c r="BC79" s="11"/>
      <c r="BD79" s="10"/>
      <c r="BE79" s="11"/>
      <c r="BF79" s="10"/>
      <c r="BG79" s="11"/>
      <c r="BH79" s="10"/>
      <c r="BI79" s="7"/>
      <c r="BJ79" s="7">
        <f t="shared" si="78"/>
        <v>0</v>
      </c>
      <c r="BK79" s="11"/>
      <c r="BL79" s="10"/>
      <c r="BM79" s="11"/>
      <c r="BN79" s="10"/>
      <c r="BO79" s="11"/>
      <c r="BP79" s="10"/>
      <c r="BQ79" s="7"/>
      <c r="BR79" s="11"/>
      <c r="BS79" s="10"/>
      <c r="BT79" s="11"/>
      <c r="BU79" s="10"/>
      <c r="BV79" s="11"/>
      <c r="BW79" s="10"/>
      <c r="BX79" s="7"/>
      <c r="BY79" s="7">
        <f t="shared" si="79"/>
        <v>0</v>
      </c>
      <c r="BZ79" s="11"/>
      <c r="CA79" s="10"/>
      <c r="CB79" s="11"/>
      <c r="CC79" s="10"/>
      <c r="CD79" s="11"/>
      <c r="CE79" s="10"/>
      <c r="CF79" s="7"/>
      <c r="CG79" s="11"/>
      <c r="CH79" s="10"/>
      <c r="CI79" s="11"/>
      <c r="CJ79" s="10"/>
      <c r="CK79" s="11"/>
      <c r="CL79" s="10"/>
      <c r="CM79" s="7"/>
      <c r="CN79" s="7">
        <f t="shared" si="80"/>
        <v>0</v>
      </c>
      <c r="CO79" s="11"/>
      <c r="CP79" s="10"/>
      <c r="CQ79" s="11"/>
      <c r="CR79" s="10"/>
      <c r="CS79" s="11"/>
      <c r="CT79" s="10"/>
      <c r="CU79" s="7"/>
      <c r="CV79" s="11"/>
      <c r="CW79" s="10"/>
      <c r="CX79" s="11"/>
      <c r="CY79" s="10"/>
      <c r="CZ79" s="11"/>
      <c r="DA79" s="10"/>
      <c r="DB79" s="7"/>
      <c r="DC79" s="7">
        <f t="shared" si="81"/>
        <v>0</v>
      </c>
      <c r="DD79" s="11">
        <f>$B$79*8</f>
        <v>8</v>
      </c>
      <c r="DE79" s="10" t="s">
        <v>59</v>
      </c>
      <c r="DF79" s="11">
        <f>$B$79*7</f>
        <v>7</v>
      </c>
      <c r="DG79" s="10" t="s">
        <v>59</v>
      </c>
      <c r="DH79" s="11"/>
      <c r="DI79" s="10"/>
      <c r="DJ79" s="7">
        <f>$B$79*2</f>
        <v>2</v>
      </c>
      <c r="DK79" s="11"/>
      <c r="DL79" s="10"/>
      <c r="DM79" s="11"/>
      <c r="DN79" s="10"/>
      <c r="DO79" s="11"/>
      <c r="DP79" s="10"/>
      <c r="DQ79" s="7"/>
      <c r="DR79" s="7">
        <f t="shared" si="82"/>
        <v>2</v>
      </c>
      <c r="DS79" s="11"/>
      <c r="DT79" s="10"/>
      <c r="DU79" s="11"/>
      <c r="DV79" s="10"/>
      <c r="DW79" s="11"/>
      <c r="DX79" s="10"/>
      <c r="DY79" s="7"/>
      <c r="DZ79" s="11"/>
      <c r="EA79" s="10"/>
      <c r="EB79" s="11"/>
      <c r="EC79" s="10"/>
      <c r="ED79" s="11"/>
      <c r="EE79" s="10"/>
      <c r="EF79" s="7"/>
      <c r="EG79" s="7">
        <f t="shared" si="83"/>
        <v>0</v>
      </c>
    </row>
    <row r="80" spans="1:137" x14ac:dyDescent="0.25">
      <c r="A80" s="6">
        <v>8</v>
      </c>
      <c r="B80" s="6">
        <v>1</v>
      </c>
      <c r="C80" s="6"/>
      <c r="D80" s="6"/>
      <c r="E80" s="3" t="s">
        <v>161</v>
      </c>
      <c r="F80" s="6">
        <f>$B$80*COUNTIF(R80:EE80,"e")</f>
        <v>0</v>
      </c>
      <c r="G80" s="6">
        <f>$B$80*COUNTIF(R80:EE80,"z")</f>
        <v>2</v>
      </c>
      <c r="H80" s="6">
        <f t="shared" si="67"/>
        <v>15</v>
      </c>
      <c r="I80" s="6">
        <f t="shared" si="68"/>
        <v>8</v>
      </c>
      <c r="J80" s="6">
        <f t="shared" si="69"/>
        <v>7</v>
      </c>
      <c r="K80" s="6">
        <f t="shared" si="70"/>
        <v>0</v>
      </c>
      <c r="L80" s="6">
        <f t="shared" si="71"/>
        <v>0</v>
      </c>
      <c r="M80" s="6">
        <f t="shared" si="72"/>
        <v>0</v>
      </c>
      <c r="N80" s="6">
        <f t="shared" si="73"/>
        <v>0</v>
      </c>
      <c r="O80" s="7">
        <f t="shared" si="74"/>
        <v>3</v>
      </c>
      <c r="P80" s="7">
        <f t="shared" si="75"/>
        <v>0</v>
      </c>
      <c r="Q80" s="7">
        <f>$B$80*1</f>
        <v>1</v>
      </c>
      <c r="R80" s="11"/>
      <c r="S80" s="10"/>
      <c r="T80" s="11"/>
      <c r="U80" s="10"/>
      <c r="V80" s="11"/>
      <c r="W80" s="10"/>
      <c r="X80" s="7"/>
      <c r="Y80" s="11"/>
      <c r="Z80" s="10"/>
      <c r="AA80" s="11"/>
      <c r="AB80" s="10"/>
      <c r="AC80" s="11"/>
      <c r="AD80" s="10"/>
      <c r="AE80" s="7"/>
      <c r="AF80" s="7">
        <f t="shared" si="76"/>
        <v>0</v>
      </c>
      <c r="AG80" s="11"/>
      <c r="AH80" s="10"/>
      <c r="AI80" s="11"/>
      <c r="AJ80" s="10"/>
      <c r="AK80" s="11"/>
      <c r="AL80" s="10"/>
      <c r="AM80" s="7"/>
      <c r="AN80" s="11"/>
      <c r="AO80" s="10"/>
      <c r="AP80" s="11"/>
      <c r="AQ80" s="10"/>
      <c r="AR80" s="11"/>
      <c r="AS80" s="10"/>
      <c r="AT80" s="7"/>
      <c r="AU80" s="7">
        <f t="shared" si="77"/>
        <v>0</v>
      </c>
      <c r="AV80" s="11">
        <f>$B$80*8</f>
        <v>8</v>
      </c>
      <c r="AW80" s="10" t="s">
        <v>59</v>
      </c>
      <c r="AX80" s="11">
        <f>$B$80*7</f>
        <v>7</v>
      </c>
      <c r="AY80" s="10" t="s">
        <v>59</v>
      </c>
      <c r="AZ80" s="11"/>
      <c r="BA80" s="10"/>
      <c r="BB80" s="7">
        <f>$B$80*3</f>
        <v>3</v>
      </c>
      <c r="BC80" s="11"/>
      <c r="BD80" s="10"/>
      <c r="BE80" s="11"/>
      <c r="BF80" s="10"/>
      <c r="BG80" s="11"/>
      <c r="BH80" s="10"/>
      <c r="BI80" s="7"/>
      <c r="BJ80" s="7">
        <f t="shared" si="78"/>
        <v>3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/>
      <c r="BW80" s="10"/>
      <c r="BX80" s="7"/>
      <c r="BY80" s="7">
        <f t="shared" si="79"/>
        <v>0</v>
      </c>
      <c r="BZ80" s="11"/>
      <c r="CA80" s="10"/>
      <c r="CB80" s="11"/>
      <c r="CC80" s="10"/>
      <c r="CD80" s="11"/>
      <c r="CE80" s="10"/>
      <c r="CF80" s="7"/>
      <c r="CG80" s="11"/>
      <c r="CH80" s="10"/>
      <c r="CI80" s="11"/>
      <c r="CJ80" s="10"/>
      <c r="CK80" s="11"/>
      <c r="CL80" s="10"/>
      <c r="CM80" s="7"/>
      <c r="CN80" s="7">
        <f t="shared" si="80"/>
        <v>0</v>
      </c>
      <c r="CO80" s="11"/>
      <c r="CP80" s="10"/>
      <c r="CQ80" s="11"/>
      <c r="CR80" s="10"/>
      <c r="CS80" s="11"/>
      <c r="CT80" s="10"/>
      <c r="CU80" s="7"/>
      <c r="CV80" s="11"/>
      <c r="CW80" s="10"/>
      <c r="CX80" s="11"/>
      <c r="CY80" s="10"/>
      <c r="CZ80" s="11"/>
      <c r="DA80" s="10"/>
      <c r="DB80" s="7"/>
      <c r="DC80" s="7">
        <f t="shared" si="81"/>
        <v>0</v>
      </c>
      <c r="DD80" s="11"/>
      <c r="DE80" s="10"/>
      <c r="DF80" s="11"/>
      <c r="DG80" s="10"/>
      <c r="DH80" s="11"/>
      <c r="DI80" s="10"/>
      <c r="DJ80" s="7"/>
      <c r="DK80" s="11"/>
      <c r="DL80" s="10"/>
      <c r="DM80" s="11"/>
      <c r="DN80" s="10"/>
      <c r="DO80" s="11"/>
      <c r="DP80" s="10"/>
      <c r="DQ80" s="7"/>
      <c r="DR80" s="7">
        <f t="shared" si="82"/>
        <v>0</v>
      </c>
      <c r="DS80" s="11"/>
      <c r="DT80" s="10"/>
      <c r="DU80" s="11"/>
      <c r="DV80" s="10"/>
      <c r="DW80" s="11"/>
      <c r="DX80" s="10"/>
      <c r="DY80" s="7"/>
      <c r="DZ80" s="11"/>
      <c r="EA80" s="10"/>
      <c r="EB80" s="11"/>
      <c r="EC80" s="10"/>
      <c r="ED80" s="11"/>
      <c r="EE80" s="10"/>
      <c r="EF80" s="7"/>
      <c r="EG80" s="7">
        <f t="shared" si="83"/>
        <v>0</v>
      </c>
    </row>
    <row r="81" spans="1:137" x14ac:dyDescent="0.25">
      <c r="A81" s="6">
        <v>10</v>
      </c>
      <c r="B81" s="6">
        <v>1</v>
      </c>
      <c r="C81" s="6"/>
      <c r="D81" s="6"/>
      <c r="E81" s="3" t="s">
        <v>163</v>
      </c>
      <c r="F81" s="6">
        <f>$B$81*COUNTIF(R81:EE81,"e")</f>
        <v>0</v>
      </c>
      <c r="G81" s="6">
        <f>$B$81*COUNTIF(R81:EE81,"z")</f>
        <v>2</v>
      </c>
      <c r="H81" s="6">
        <f t="shared" si="67"/>
        <v>15</v>
      </c>
      <c r="I81" s="6">
        <f t="shared" si="68"/>
        <v>8</v>
      </c>
      <c r="J81" s="6">
        <f t="shared" si="69"/>
        <v>7</v>
      </c>
      <c r="K81" s="6">
        <f t="shared" si="70"/>
        <v>0</v>
      </c>
      <c r="L81" s="6">
        <f t="shared" si="71"/>
        <v>0</v>
      </c>
      <c r="M81" s="6">
        <f t="shared" si="72"/>
        <v>0</v>
      </c>
      <c r="N81" s="6">
        <f t="shared" si="73"/>
        <v>0</v>
      </c>
      <c r="O81" s="7">
        <f t="shared" si="74"/>
        <v>2</v>
      </c>
      <c r="P81" s="7">
        <f t="shared" si="75"/>
        <v>0</v>
      </c>
      <c r="Q81" s="7">
        <f>$B$81*0.77</f>
        <v>0.77</v>
      </c>
      <c r="R81" s="11"/>
      <c r="S81" s="10"/>
      <c r="T81" s="11"/>
      <c r="U81" s="10"/>
      <c r="V81" s="11"/>
      <c r="W81" s="10"/>
      <c r="X81" s="7"/>
      <c r="Y81" s="11"/>
      <c r="Z81" s="10"/>
      <c r="AA81" s="11"/>
      <c r="AB81" s="10"/>
      <c r="AC81" s="11"/>
      <c r="AD81" s="10"/>
      <c r="AE81" s="7"/>
      <c r="AF81" s="7">
        <f t="shared" si="76"/>
        <v>0</v>
      </c>
      <c r="AG81" s="11"/>
      <c r="AH81" s="10"/>
      <c r="AI81" s="11"/>
      <c r="AJ81" s="10"/>
      <c r="AK81" s="11"/>
      <c r="AL81" s="10"/>
      <c r="AM81" s="7"/>
      <c r="AN81" s="11"/>
      <c r="AO81" s="10"/>
      <c r="AP81" s="11"/>
      <c r="AQ81" s="10"/>
      <c r="AR81" s="11"/>
      <c r="AS81" s="10"/>
      <c r="AT81" s="7"/>
      <c r="AU81" s="7">
        <f t="shared" si="77"/>
        <v>0</v>
      </c>
      <c r="AV81" s="11"/>
      <c r="AW81" s="10"/>
      <c r="AX81" s="11"/>
      <c r="AY81" s="10"/>
      <c r="AZ81" s="11"/>
      <c r="BA81" s="10"/>
      <c r="BB81" s="7"/>
      <c r="BC81" s="11"/>
      <c r="BD81" s="10"/>
      <c r="BE81" s="11"/>
      <c r="BF81" s="10"/>
      <c r="BG81" s="11"/>
      <c r="BH81" s="10"/>
      <c r="BI81" s="7"/>
      <c r="BJ81" s="7">
        <f t="shared" si="78"/>
        <v>0</v>
      </c>
      <c r="BK81" s="11"/>
      <c r="BL81" s="10"/>
      <c r="BM81" s="11"/>
      <c r="BN81" s="10"/>
      <c r="BO81" s="11"/>
      <c r="BP81" s="10"/>
      <c r="BQ81" s="7"/>
      <c r="BR81" s="11"/>
      <c r="BS81" s="10"/>
      <c r="BT81" s="11"/>
      <c r="BU81" s="10"/>
      <c r="BV81" s="11"/>
      <c r="BW81" s="10"/>
      <c r="BX81" s="7"/>
      <c r="BY81" s="7">
        <f t="shared" si="79"/>
        <v>0</v>
      </c>
      <c r="BZ81" s="11">
        <f>$B$81*8</f>
        <v>8</v>
      </c>
      <c r="CA81" s="10" t="s">
        <v>59</v>
      </c>
      <c r="CB81" s="11">
        <f>$B$81*7</f>
        <v>7</v>
      </c>
      <c r="CC81" s="10" t="s">
        <v>59</v>
      </c>
      <c r="CD81" s="11"/>
      <c r="CE81" s="10"/>
      <c r="CF81" s="7">
        <f>$B$81*2</f>
        <v>2</v>
      </c>
      <c r="CG81" s="11"/>
      <c r="CH81" s="10"/>
      <c r="CI81" s="11"/>
      <c r="CJ81" s="10"/>
      <c r="CK81" s="11"/>
      <c r="CL81" s="10"/>
      <c r="CM81" s="7"/>
      <c r="CN81" s="7">
        <f t="shared" si="80"/>
        <v>2</v>
      </c>
      <c r="CO81" s="11"/>
      <c r="CP81" s="10"/>
      <c r="CQ81" s="11"/>
      <c r="CR81" s="10"/>
      <c r="CS81" s="11"/>
      <c r="CT81" s="10"/>
      <c r="CU81" s="7"/>
      <c r="CV81" s="11"/>
      <c r="CW81" s="10"/>
      <c r="CX81" s="11"/>
      <c r="CY81" s="10"/>
      <c r="CZ81" s="11"/>
      <c r="DA81" s="10"/>
      <c r="DB81" s="7"/>
      <c r="DC81" s="7">
        <f t="shared" si="81"/>
        <v>0</v>
      </c>
      <c r="DD81" s="11"/>
      <c r="DE81" s="10"/>
      <c r="DF81" s="11"/>
      <c r="DG81" s="10"/>
      <c r="DH81" s="11"/>
      <c r="DI81" s="10"/>
      <c r="DJ81" s="7"/>
      <c r="DK81" s="11"/>
      <c r="DL81" s="10"/>
      <c r="DM81" s="11"/>
      <c r="DN81" s="10"/>
      <c r="DO81" s="11"/>
      <c r="DP81" s="10"/>
      <c r="DQ81" s="7"/>
      <c r="DR81" s="7">
        <f t="shared" si="82"/>
        <v>0</v>
      </c>
      <c r="DS81" s="11"/>
      <c r="DT81" s="10"/>
      <c r="DU81" s="11"/>
      <c r="DV81" s="10"/>
      <c r="DW81" s="11"/>
      <c r="DX81" s="10"/>
      <c r="DY81" s="7"/>
      <c r="DZ81" s="11"/>
      <c r="EA81" s="10"/>
      <c r="EB81" s="11"/>
      <c r="EC81" s="10"/>
      <c r="ED81" s="11"/>
      <c r="EE81" s="10"/>
      <c r="EF81" s="7"/>
      <c r="EG81" s="7">
        <f t="shared" si="83"/>
        <v>0</v>
      </c>
    </row>
    <row r="82" spans="1:137" x14ac:dyDescent="0.25">
      <c r="A82" s="6">
        <v>9</v>
      </c>
      <c r="B82" s="6">
        <v>1</v>
      </c>
      <c r="C82" s="6"/>
      <c r="D82" s="6"/>
      <c r="E82" s="3" t="s">
        <v>162</v>
      </c>
      <c r="F82" s="6">
        <f>$B$82*COUNTIF(R82:EE82,"e")</f>
        <v>0</v>
      </c>
      <c r="G82" s="6">
        <f>$B$82*COUNTIF(R82:EE82,"z")</f>
        <v>2</v>
      </c>
      <c r="H82" s="6">
        <f t="shared" si="67"/>
        <v>15</v>
      </c>
      <c r="I82" s="6">
        <f t="shared" si="68"/>
        <v>8</v>
      </c>
      <c r="J82" s="6">
        <f t="shared" si="69"/>
        <v>7</v>
      </c>
      <c r="K82" s="6">
        <f t="shared" si="70"/>
        <v>0</v>
      </c>
      <c r="L82" s="6">
        <f t="shared" si="71"/>
        <v>0</v>
      </c>
      <c r="M82" s="6">
        <f t="shared" si="72"/>
        <v>0</v>
      </c>
      <c r="N82" s="6">
        <f t="shared" si="73"/>
        <v>0</v>
      </c>
      <c r="O82" s="7">
        <f t="shared" si="74"/>
        <v>2</v>
      </c>
      <c r="P82" s="7">
        <f t="shared" si="75"/>
        <v>0</v>
      </c>
      <c r="Q82" s="7">
        <f>$B$82*0.87</f>
        <v>0.87</v>
      </c>
      <c r="R82" s="11"/>
      <c r="S82" s="10"/>
      <c r="T82" s="11"/>
      <c r="U82" s="10"/>
      <c r="V82" s="11"/>
      <c r="W82" s="10"/>
      <c r="X82" s="7"/>
      <c r="Y82" s="11"/>
      <c r="Z82" s="10"/>
      <c r="AA82" s="11"/>
      <c r="AB82" s="10"/>
      <c r="AC82" s="11"/>
      <c r="AD82" s="10"/>
      <c r="AE82" s="7"/>
      <c r="AF82" s="7">
        <f t="shared" si="76"/>
        <v>0</v>
      </c>
      <c r="AG82" s="11"/>
      <c r="AH82" s="10"/>
      <c r="AI82" s="11"/>
      <c r="AJ82" s="10"/>
      <c r="AK82" s="11"/>
      <c r="AL82" s="10"/>
      <c r="AM82" s="7"/>
      <c r="AN82" s="11"/>
      <c r="AO82" s="10"/>
      <c r="AP82" s="11"/>
      <c r="AQ82" s="10"/>
      <c r="AR82" s="11"/>
      <c r="AS82" s="10"/>
      <c r="AT82" s="7"/>
      <c r="AU82" s="7">
        <f t="shared" si="77"/>
        <v>0</v>
      </c>
      <c r="AV82" s="11"/>
      <c r="AW82" s="10"/>
      <c r="AX82" s="11"/>
      <c r="AY82" s="10"/>
      <c r="AZ82" s="11"/>
      <c r="BA82" s="10"/>
      <c r="BB82" s="7"/>
      <c r="BC82" s="11"/>
      <c r="BD82" s="10"/>
      <c r="BE82" s="11"/>
      <c r="BF82" s="10"/>
      <c r="BG82" s="11"/>
      <c r="BH82" s="10"/>
      <c r="BI82" s="7"/>
      <c r="BJ82" s="7">
        <f t="shared" si="78"/>
        <v>0</v>
      </c>
      <c r="BK82" s="11">
        <f>$B$82*8</f>
        <v>8</v>
      </c>
      <c r="BL82" s="10" t="s">
        <v>59</v>
      </c>
      <c r="BM82" s="11">
        <f>$B$82*7</f>
        <v>7</v>
      </c>
      <c r="BN82" s="10" t="s">
        <v>59</v>
      </c>
      <c r="BO82" s="11"/>
      <c r="BP82" s="10"/>
      <c r="BQ82" s="7">
        <f>$B$82*2</f>
        <v>2</v>
      </c>
      <c r="BR82" s="11"/>
      <c r="BS82" s="10"/>
      <c r="BT82" s="11"/>
      <c r="BU82" s="10"/>
      <c r="BV82" s="11"/>
      <c r="BW82" s="10"/>
      <c r="BX82" s="7"/>
      <c r="BY82" s="7">
        <f t="shared" si="79"/>
        <v>2</v>
      </c>
      <c r="BZ82" s="11"/>
      <c r="CA82" s="10"/>
      <c r="CB82" s="11"/>
      <c r="CC82" s="10"/>
      <c r="CD82" s="11"/>
      <c r="CE82" s="10"/>
      <c r="CF82" s="7"/>
      <c r="CG82" s="11"/>
      <c r="CH82" s="10"/>
      <c r="CI82" s="11"/>
      <c r="CJ82" s="10"/>
      <c r="CK82" s="11"/>
      <c r="CL82" s="10"/>
      <c r="CM82" s="7"/>
      <c r="CN82" s="7">
        <f t="shared" si="80"/>
        <v>0</v>
      </c>
      <c r="CO82" s="11"/>
      <c r="CP82" s="10"/>
      <c r="CQ82" s="11"/>
      <c r="CR82" s="10"/>
      <c r="CS82" s="11"/>
      <c r="CT82" s="10"/>
      <c r="CU82" s="7"/>
      <c r="CV82" s="11"/>
      <c r="CW82" s="10"/>
      <c r="CX82" s="11"/>
      <c r="CY82" s="10"/>
      <c r="CZ82" s="11"/>
      <c r="DA82" s="10"/>
      <c r="DB82" s="7"/>
      <c r="DC82" s="7">
        <f t="shared" si="81"/>
        <v>0</v>
      </c>
      <c r="DD82" s="11"/>
      <c r="DE82" s="10"/>
      <c r="DF82" s="11"/>
      <c r="DG82" s="10"/>
      <c r="DH82" s="11"/>
      <c r="DI82" s="10"/>
      <c r="DJ82" s="7"/>
      <c r="DK82" s="11"/>
      <c r="DL82" s="10"/>
      <c r="DM82" s="11"/>
      <c r="DN82" s="10"/>
      <c r="DO82" s="11"/>
      <c r="DP82" s="10"/>
      <c r="DQ82" s="7"/>
      <c r="DR82" s="7">
        <f t="shared" si="82"/>
        <v>0</v>
      </c>
      <c r="DS82" s="11"/>
      <c r="DT82" s="10"/>
      <c r="DU82" s="11"/>
      <c r="DV82" s="10"/>
      <c r="DW82" s="11"/>
      <c r="DX82" s="10"/>
      <c r="DY82" s="7"/>
      <c r="DZ82" s="11"/>
      <c r="EA82" s="10"/>
      <c r="EB82" s="11"/>
      <c r="EC82" s="10"/>
      <c r="ED82" s="11"/>
      <c r="EE82" s="10"/>
      <c r="EF82" s="7"/>
      <c r="EG82" s="7">
        <f t="shared" si="83"/>
        <v>0</v>
      </c>
    </row>
    <row r="83" spans="1:137" x14ac:dyDescent="0.25">
      <c r="A83" s="6">
        <v>11</v>
      </c>
      <c r="B83" s="6">
        <v>1</v>
      </c>
      <c r="C83" s="6"/>
      <c r="D83" s="6"/>
      <c r="E83" s="3" t="s">
        <v>158</v>
      </c>
      <c r="F83" s="6">
        <f>$B$83*COUNTIF(R83:EE83,"e")</f>
        <v>0</v>
      </c>
      <c r="G83" s="6">
        <f>$B$83*COUNTIF(R83:EE83,"z")</f>
        <v>2</v>
      </c>
      <c r="H83" s="6">
        <f t="shared" si="67"/>
        <v>15</v>
      </c>
      <c r="I83" s="6">
        <f t="shared" si="68"/>
        <v>8</v>
      </c>
      <c r="J83" s="6">
        <f t="shared" si="69"/>
        <v>7</v>
      </c>
      <c r="K83" s="6">
        <f t="shared" si="70"/>
        <v>0</v>
      </c>
      <c r="L83" s="6">
        <f t="shared" si="71"/>
        <v>0</v>
      </c>
      <c r="M83" s="6">
        <f t="shared" si="72"/>
        <v>0</v>
      </c>
      <c r="N83" s="6">
        <f t="shared" si="73"/>
        <v>0</v>
      </c>
      <c r="O83" s="7">
        <f t="shared" si="74"/>
        <v>3</v>
      </c>
      <c r="P83" s="7">
        <f t="shared" si="75"/>
        <v>0</v>
      </c>
      <c r="Q83" s="7">
        <f>$B$83*0.9</f>
        <v>0.9</v>
      </c>
      <c r="R83" s="11"/>
      <c r="S83" s="10"/>
      <c r="T83" s="11"/>
      <c r="U83" s="10"/>
      <c r="V83" s="11"/>
      <c r="W83" s="10"/>
      <c r="X83" s="7"/>
      <c r="Y83" s="11"/>
      <c r="Z83" s="10"/>
      <c r="AA83" s="11"/>
      <c r="AB83" s="10"/>
      <c r="AC83" s="11"/>
      <c r="AD83" s="10"/>
      <c r="AE83" s="7"/>
      <c r="AF83" s="7">
        <f t="shared" si="76"/>
        <v>0</v>
      </c>
      <c r="AG83" s="11"/>
      <c r="AH83" s="10"/>
      <c r="AI83" s="11"/>
      <c r="AJ83" s="10"/>
      <c r="AK83" s="11"/>
      <c r="AL83" s="10"/>
      <c r="AM83" s="7"/>
      <c r="AN83" s="11"/>
      <c r="AO83" s="10"/>
      <c r="AP83" s="11"/>
      <c r="AQ83" s="10"/>
      <c r="AR83" s="11"/>
      <c r="AS83" s="10"/>
      <c r="AT83" s="7"/>
      <c r="AU83" s="7">
        <f t="shared" si="77"/>
        <v>0</v>
      </c>
      <c r="AV83" s="11"/>
      <c r="AW83" s="10"/>
      <c r="AX83" s="11"/>
      <c r="AY83" s="10"/>
      <c r="AZ83" s="11"/>
      <c r="BA83" s="10"/>
      <c r="BB83" s="7"/>
      <c r="BC83" s="11"/>
      <c r="BD83" s="10"/>
      <c r="BE83" s="11"/>
      <c r="BF83" s="10"/>
      <c r="BG83" s="11"/>
      <c r="BH83" s="10"/>
      <c r="BI83" s="7"/>
      <c r="BJ83" s="7">
        <f t="shared" si="78"/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/>
      <c r="BU83" s="10"/>
      <c r="BV83" s="11"/>
      <c r="BW83" s="10"/>
      <c r="BX83" s="7"/>
      <c r="BY83" s="7">
        <f t="shared" si="79"/>
        <v>0</v>
      </c>
      <c r="BZ83" s="11">
        <f>$B$83*8</f>
        <v>8</v>
      </c>
      <c r="CA83" s="10" t="s">
        <v>59</v>
      </c>
      <c r="CB83" s="11">
        <f>$B$83*7</f>
        <v>7</v>
      </c>
      <c r="CC83" s="10" t="s">
        <v>59</v>
      </c>
      <c r="CD83" s="11"/>
      <c r="CE83" s="10"/>
      <c r="CF83" s="7">
        <f>$B$83*3</f>
        <v>3</v>
      </c>
      <c r="CG83" s="11"/>
      <c r="CH83" s="10"/>
      <c r="CI83" s="11"/>
      <c r="CJ83" s="10"/>
      <c r="CK83" s="11"/>
      <c r="CL83" s="10"/>
      <c r="CM83" s="7"/>
      <c r="CN83" s="7">
        <f t="shared" si="80"/>
        <v>3</v>
      </c>
      <c r="CO83" s="11"/>
      <c r="CP83" s="10"/>
      <c r="CQ83" s="11"/>
      <c r="CR83" s="10"/>
      <c r="CS83" s="11"/>
      <c r="CT83" s="10"/>
      <c r="CU83" s="7"/>
      <c r="CV83" s="11"/>
      <c r="CW83" s="10"/>
      <c r="CX83" s="11"/>
      <c r="CY83" s="10"/>
      <c r="CZ83" s="11"/>
      <c r="DA83" s="10"/>
      <c r="DB83" s="7"/>
      <c r="DC83" s="7">
        <f t="shared" si="81"/>
        <v>0</v>
      </c>
      <c r="DD83" s="11"/>
      <c r="DE83" s="10"/>
      <c r="DF83" s="11"/>
      <c r="DG83" s="10"/>
      <c r="DH83" s="11"/>
      <c r="DI83" s="10"/>
      <c r="DJ83" s="7"/>
      <c r="DK83" s="11"/>
      <c r="DL83" s="10"/>
      <c r="DM83" s="11"/>
      <c r="DN83" s="10"/>
      <c r="DO83" s="11"/>
      <c r="DP83" s="10"/>
      <c r="DQ83" s="7"/>
      <c r="DR83" s="7">
        <f t="shared" si="82"/>
        <v>0</v>
      </c>
      <c r="DS83" s="11"/>
      <c r="DT83" s="10"/>
      <c r="DU83" s="11"/>
      <c r="DV83" s="10"/>
      <c r="DW83" s="11"/>
      <c r="DX83" s="10"/>
      <c r="DY83" s="7"/>
      <c r="DZ83" s="11"/>
      <c r="EA83" s="10"/>
      <c r="EB83" s="11"/>
      <c r="EC83" s="10"/>
      <c r="ED83" s="11"/>
      <c r="EE83" s="10"/>
      <c r="EF83" s="7"/>
      <c r="EG83" s="7">
        <f t="shared" si="83"/>
        <v>0</v>
      </c>
    </row>
    <row r="84" spans="1:137" ht="15.9" customHeight="1" x14ac:dyDescent="0.25">
      <c r="A84" s="6"/>
      <c r="B84" s="6"/>
      <c r="C84" s="6"/>
      <c r="D84" s="6"/>
      <c r="E84" s="6" t="s">
        <v>75</v>
      </c>
      <c r="F84" s="6">
        <f t="shared" ref="F84:AK84" si="86">SUM(F63:F83)</f>
        <v>2</v>
      </c>
      <c r="G84" s="6">
        <f t="shared" si="86"/>
        <v>47</v>
      </c>
      <c r="H84" s="6">
        <f t="shared" si="86"/>
        <v>530</v>
      </c>
      <c r="I84" s="6">
        <f t="shared" si="86"/>
        <v>255</v>
      </c>
      <c r="J84" s="6">
        <f t="shared" si="86"/>
        <v>96</v>
      </c>
      <c r="K84" s="6">
        <f t="shared" si="86"/>
        <v>0</v>
      </c>
      <c r="L84" s="6">
        <f t="shared" si="86"/>
        <v>179</v>
      </c>
      <c r="M84" s="6">
        <f t="shared" si="86"/>
        <v>0</v>
      </c>
      <c r="N84" s="6">
        <f t="shared" si="86"/>
        <v>0</v>
      </c>
      <c r="O84" s="7">
        <f t="shared" si="86"/>
        <v>73</v>
      </c>
      <c r="P84" s="7">
        <f t="shared" si="86"/>
        <v>27.9</v>
      </c>
      <c r="Q84" s="7">
        <f t="shared" si="86"/>
        <v>26.61</v>
      </c>
      <c r="R84" s="11">
        <f t="shared" si="86"/>
        <v>0</v>
      </c>
      <c r="S84" s="10">
        <f t="shared" si="86"/>
        <v>0</v>
      </c>
      <c r="T84" s="11">
        <f t="shared" si="86"/>
        <v>0</v>
      </c>
      <c r="U84" s="10">
        <f t="shared" si="86"/>
        <v>0</v>
      </c>
      <c r="V84" s="11">
        <f t="shared" si="86"/>
        <v>0</v>
      </c>
      <c r="W84" s="10">
        <f t="shared" si="86"/>
        <v>0</v>
      </c>
      <c r="X84" s="7">
        <f t="shared" si="86"/>
        <v>0</v>
      </c>
      <c r="Y84" s="11">
        <f t="shared" si="86"/>
        <v>0</v>
      </c>
      <c r="Z84" s="10">
        <f t="shared" si="86"/>
        <v>0</v>
      </c>
      <c r="AA84" s="11">
        <f t="shared" si="86"/>
        <v>0</v>
      </c>
      <c r="AB84" s="10">
        <f t="shared" si="86"/>
        <v>0</v>
      </c>
      <c r="AC84" s="11">
        <f t="shared" si="86"/>
        <v>0</v>
      </c>
      <c r="AD84" s="10">
        <f t="shared" si="86"/>
        <v>0</v>
      </c>
      <c r="AE84" s="7">
        <f t="shared" si="86"/>
        <v>0</v>
      </c>
      <c r="AF84" s="7">
        <f t="shared" si="86"/>
        <v>0</v>
      </c>
      <c r="AG84" s="11">
        <f t="shared" si="86"/>
        <v>0</v>
      </c>
      <c r="AH84" s="10">
        <f t="shared" si="86"/>
        <v>0</v>
      </c>
      <c r="AI84" s="11">
        <f t="shared" si="86"/>
        <v>0</v>
      </c>
      <c r="AJ84" s="10">
        <f t="shared" si="86"/>
        <v>0</v>
      </c>
      <c r="AK84" s="11">
        <f t="shared" si="86"/>
        <v>0</v>
      </c>
      <c r="AL84" s="10">
        <f t="shared" ref="AL84:BQ84" si="87">SUM(AL63:AL83)</f>
        <v>0</v>
      </c>
      <c r="AM84" s="7">
        <f t="shared" si="87"/>
        <v>0</v>
      </c>
      <c r="AN84" s="11">
        <f t="shared" si="87"/>
        <v>0</v>
      </c>
      <c r="AO84" s="10">
        <f t="shared" si="87"/>
        <v>0</v>
      </c>
      <c r="AP84" s="11">
        <f t="shared" si="87"/>
        <v>0</v>
      </c>
      <c r="AQ84" s="10">
        <f t="shared" si="87"/>
        <v>0</v>
      </c>
      <c r="AR84" s="11">
        <f t="shared" si="87"/>
        <v>0</v>
      </c>
      <c r="AS84" s="10">
        <f t="shared" si="87"/>
        <v>0</v>
      </c>
      <c r="AT84" s="7">
        <f t="shared" si="87"/>
        <v>0</v>
      </c>
      <c r="AU84" s="7">
        <f t="shared" si="87"/>
        <v>0</v>
      </c>
      <c r="AV84" s="11">
        <f t="shared" si="87"/>
        <v>33</v>
      </c>
      <c r="AW84" s="10">
        <f t="shared" si="87"/>
        <v>0</v>
      </c>
      <c r="AX84" s="11">
        <f t="shared" si="87"/>
        <v>7</v>
      </c>
      <c r="AY84" s="10">
        <f t="shared" si="87"/>
        <v>0</v>
      </c>
      <c r="AZ84" s="11">
        <f t="shared" si="87"/>
        <v>0</v>
      </c>
      <c r="BA84" s="10">
        <f t="shared" si="87"/>
        <v>0</v>
      </c>
      <c r="BB84" s="7">
        <f t="shared" si="87"/>
        <v>7</v>
      </c>
      <c r="BC84" s="11">
        <f t="shared" si="87"/>
        <v>22</v>
      </c>
      <c r="BD84" s="10">
        <f t="shared" si="87"/>
        <v>0</v>
      </c>
      <c r="BE84" s="11">
        <f t="shared" si="87"/>
        <v>0</v>
      </c>
      <c r="BF84" s="10">
        <f t="shared" si="87"/>
        <v>0</v>
      </c>
      <c r="BG84" s="11">
        <f t="shared" si="87"/>
        <v>0</v>
      </c>
      <c r="BH84" s="10">
        <f t="shared" si="87"/>
        <v>0</v>
      </c>
      <c r="BI84" s="7">
        <f t="shared" si="87"/>
        <v>4</v>
      </c>
      <c r="BJ84" s="7">
        <f t="shared" si="87"/>
        <v>11</v>
      </c>
      <c r="BK84" s="11">
        <f t="shared" si="87"/>
        <v>32</v>
      </c>
      <c r="BL84" s="10">
        <f t="shared" si="87"/>
        <v>0</v>
      </c>
      <c r="BM84" s="11">
        <f t="shared" si="87"/>
        <v>7</v>
      </c>
      <c r="BN84" s="10">
        <f t="shared" si="87"/>
        <v>0</v>
      </c>
      <c r="BO84" s="11">
        <f t="shared" si="87"/>
        <v>0</v>
      </c>
      <c r="BP84" s="10">
        <f t="shared" si="87"/>
        <v>0</v>
      </c>
      <c r="BQ84" s="7">
        <f t="shared" si="87"/>
        <v>5.5</v>
      </c>
      <c r="BR84" s="11">
        <f t="shared" ref="BR84:CW84" si="88">SUM(BR63:BR83)</f>
        <v>33</v>
      </c>
      <c r="BS84" s="10">
        <f t="shared" si="88"/>
        <v>0</v>
      </c>
      <c r="BT84" s="11">
        <f t="shared" si="88"/>
        <v>0</v>
      </c>
      <c r="BU84" s="10">
        <f t="shared" si="88"/>
        <v>0</v>
      </c>
      <c r="BV84" s="11">
        <f t="shared" si="88"/>
        <v>0</v>
      </c>
      <c r="BW84" s="10">
        <f t="shared" si="88"/>
        <v>0</v>
      </c>
      <c r="BX84" s="7">
        <f t="shared" si="88"/>
        <v>6.5</v>
      </c>
      <c r="BY84" s="7">
        <f t="shared" si="88"/>
        <v>12</v>
      </c>
      <c r="BZ84" s="11">
        <f t="shared" si="88"/>
        <v>84</v>
      </c>
      <c r="CA84" s="10">
        <f t="shared" si="88"/>
        <v>0</v>
      </c>
      <c r="CB84" s="11">
        <f t="shared" si="88"/>
        <v>19</v>
      </c>
      <c r="CC84" s="10">
        <f t="shared" si="88"/>
        <v>0</v>
      </c>
      <c r="CD84" s="11">
        <f t="shared" si="88"/>
        <v>0</v>
      </c>
      <c r="CE84" s="10">
        <f t="shared" si="88"/>
        <v>0</v>
      </c>
      <c r="CF84" s="7">
        <f t="shared" si="88"/>
        <v>14.5</v>
      </c>
      <c r="CG84" s="11">
        <f t="shared" si="88"/>
        <v>67</v>
      </c>
      <c r="CH84" s="10">
        <f t="shared" si="88"/>
        <v>0</v>
      </c>
      <c r="CI84" s="11">
        <f t="shared" si="88"/>
        <v>0</v>
      </c>
      <c r="CJ84" s="10">
        <f t="shared" si="88"/>
        <v>0</v>
      </c>
      <c r="CK84" s="11">
        <f t="shared" si="88"/>
        <v>0</v>
      </c>
      <c r="CL84" s="10">
        <f t="shared" si="88"/>
        <v>0</v>
      </c>
      <c r="CM84" s="7">
        <f t="shared" si="88"/>
        <v>10.5</v>
      </c>
      <c r="CN84" s="7">
        <f t="shared" si="88"/>
        <v>25</v>
      </c>
      <c r="CO84" s="11">
        <f t="shared" si="88"/>
        <v>82</v>
      </c>
      <c r="CP84" s="10">
        <f t="shared" si="88"/>
        <v>0</v>
      </c>
      <c r="CQ84" s="11">
        <f t="shared" si="88"/>
        <v>42</v>
      </c>
      <c r="CR84" s="10">
        <f t="shared" si="88"/>
        <v>0</v>
      </c>
      <c r="CS84" s="11">
        <f t="shared" si="88"/>
        <v>0</v>
      </c>
      <c r="CT84" s="10">
        <f t="shared" si="88"/>
        <v>0</v>
      </c>
      <c r="CU84" s="7">
        <f t="shared" si="88"/>
        <v>12.1</v>
      </c>
      <c r="CV84" s="11">
        <f t="shared" si="88"/>
        <v>57</v>
      </c>
      <c r="CW84" s="10">
        <f t="shared" si="88"/>
        <v>0</v>
      </c>
      <c r="CX84" s="11">
        <f t="shared" ref="CX84:EC84" si="89">SUM(CX63:CX83)</f>
        <v>0</v>
      </c>
      <c r="CY84" s="10">
        <f t="shared" si="89"/>
        <v>0</v>
      </c>
      <c r="CZ84" s="11">
        <f t="shared" si="89"/>
        <v>0</v>
      </c>
      <c r="DA84" s="10">
        <f t="shared" si="89"/>
        <v>0</v>
      </c>
      <c r="DB84" s="7">
        <f t="shared" si="89"/>
        <v>6.9</v>
      </c>
      <c r="DC84" s="7">
        <f t="shared" si="89"/>
        <v>19</v>
      </c>
      <c r="DD84" s="11">
        <f t="shared" si="89"/>
        <v>24</v>
      </c>
      <c r="DE84" s="10">
        <f t="shared" si="89"/>
        <v>0</v>
      </c>
      <c r="DF84" s="11">
        <f t="shared" si="89"/>
        <v>21</v>
      </c>
      <c r="DG84" s="10">
        <f t="shared" si="89"/>
        <v>0</v>
      </c>
      <c r="DH84" s="11">
        <f t="shared" si="89"/>
        <v>0</v>
      </c>
      <c r="DI84" s="10">
        <f t="shared" si="89"/>
        <v>0</v>
      </c>
      <c r="DJ84" s="7">
        <f t="shared" si="89"/>
        <v>6</v>
      </c>
      <c r="DK84" s="11">
        <f t="shared" si="89"/>
        <v>0</v>
      </c>
      <c r="DL84" s="10">
        <f t="shared" si="89"/>
        <v>0</v>
      </c>
      <c r="DM84" s="11">
        <f t="shared" si="89"/>
        <v>0</v>
      </c>
      <c r="DN84" s="10">
        <f t="shared" si="89"/>
        <v>0</v>
      </c>
      <c r="DO84" s="11">
        <f t="shared" si="89"/>
        <v>0</v>
      </c>
      <c r="DP84" s="10">
        <f t="shared" si="89"/>
        <v>0</v>
      </c>
      <c r="DQ84" s="7">
        <f t="shared" si="89"/>
        <v>0</v>
      </c>
      <c r="DR84" s="7">
        <f t="shared" si="89"/>
        <v>6</v>
      </c>
      <c r="DS84" s="11">
        <f t="shared" si="89"/>
        <v>0</v>
      </c>
      <c r="DT84" s="10">
        <f t="shared" si="89"/>
        <v>0</v>
      </c>
      <c r="DU84" s="11">
        <f t="shared" si="89"/>
        <v>0</v>
      </c>
      <c r="DV84" s="10">
        <f t="shared" si="89"/>
        <v>0</v>
      </c>
      <c r="DW84" s="11">
        <f t="shared" si="89"/>
        <v>0</v>
      </c>
      <c r="DX84" s="10">
        <f t="shared" si="89"/>
        <v>0</v>
      </c>
      <c r="DY84" s="7">
        <f t="shared" si="89"/>
        <v>0</v>
      </c>
      <c r="DZ84" s="11">
        <f t="shared" si="89"/>
        <v>0</v>
      </c>
      <c r="EA84" s="10">
        <f t="shared" si="89"/>
        <v>0</v>
      </c>
      <c r="EB84" s="11">
        <f t="shared" si="89"/>
        <v>0</v>
      </c>
      <c r="EC84" s="10">
        <f t="shared" si="89"/>
        <v>0</v>
      </c>
      <c r="ED84" s="11">
        <f>SUM(ED63:ED83)</f>
        <v>0</v>
      </c>
      <c r="EE84" s="10">
        <f>SUM(EE63:EE83)</f>
        <v>0</v>
      </c>
      <c r="EF84" s="7">
        <f>SUM(EF63:EF83)</f>
        <v>0</v>
      </c>
      <c r="EG84" s="7">
        <f>SUM(EG63:EG83)</f>
        <v>0</v>
      </c>
    </row>
    <row r="85" spans="1:137" ht="20.100000000000001" customHeight="1" x14ac:dyDescent="0.25">
      <c r="A85" s="12" t="s">
        <v>164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2"/>
      <c r="EG85" s="13"/>
    </row>
    <row r="86" spans="1:137" x14ac:dyDescent="0.25">
      <c r="A86" s="15">
        <v>1</v>
      </c>
      <c r="B86" s="15">
        <v>1</v>
      </c>
      <c r="C86" s="15"/>
      <c r="D86" s="6" t="s">
        <v>165</v>
      </c>
      <c r="E86" s="3" t="s">
        <v>166</v>
      </c>
      <c r="F86" s="6">
        <f t="shared" ref="F86:F117" si="90">COUNTIF(R86:EE86,"e")</f>
        <v>0</v>
      </c>
      <c r="G86" s="6">
        <f t="shared" ref="G86:G117" si="91">COUNTIF(R86:EE86,"z")</f>
        <v>1</v>
      </c>
      <c r="H86" s="6">
        <f t="shared" ref="H86:H117" si="92">SUM(I86:N86)</f>
        <v>15</v>
      </c>
      <c r="I86" s="6">
        <f t="shared" ref="I86:I117" si="93">R86+AG86+AV86+BK86+BZ86+CO86+DD86+DS86</f>
        <v>15</v>
      </c>
      <c r="J86" s="6">
        <f t="shared" ref="J86:J117" si="94">T86+AI86+AX86+BM86+CB86+CQ86+DF86+DU86</f>
        <v>0</v>
      </c>
      <c r="K86" s="6">
        <f t="shared" ref="K86:K117" si="95">V86+AK86+AZ86+BO86+CD86+CS86+DH86+DW86</f>
        <v>0</v>
      </c>
      <c r="L86" s="6">
        <f t="shared" ref="L86:L117" si="96">Y86+AN86+BC86+BR86+CG86+CV86+DK86+DZ86</f>
        <v>0</v>
      </c>
      <c r="M86" s="6">
        <f t="shared" ref="M86:M117" si="97">AA86+AP86+BE86+BT86+CI86+CX86+DM86+EB86</f>
        <v>0</v>
      </c>
      <c r="N86" s="6">
        <f t="shared" ref="N86:N117" si="98">AC86+AR86+BG86+BV86+CK86+CZ86+DO86+ED86</f>
        <v>0</v>
      </c>
      <c r="O86" s="7">
        <f t="shared" ref="O86:O117" si="99">AF86+AU86+BJ86+BY86+CN86+DC86+DR86+EG86</f>
        <v>2</v>
      </c>
      <c r="P86" s="7">
        <f t="shared" ref="P86:P117" si="100">AE86+AT86+BI86+BX86+CM86+DB86+DQ86+EF86</f>
        <v>0</v>
      </c>
      <c r="Q86" s="7">
        <v>0.73</v>
      </c>
      <c r="R86" s="11">
        <v>15</v>
      </c>
      <c r="S86" s="10" t="s">
        <v>59</v>
      </c>
      <c r="T86" s="11"/>
      <c r="U86" s="10"/>
      <c r="V86" s="11"/>
      <c r="W86" s="10"/>
      <c r="X86" s="7">
        <v>2</v>
      </c>
      <c r="Y86" s="11"/>
      <c r="Z86" s="10"/>
      <c r="AA86" s="11"/>
      <c r="AB86" s="10"/>
      <c r="AC86" s="11"/>
      <c r="AD86" s="10"/>
      <c r="AE86" s="7"/>
      <c r="AF86" s="7">
        <f t="shared" ref="AF86:AF117" si="101">X86+AE86</f>
        <v>2</v>
      </c>
      <c r="AG86" s="11"/>
      <c r="AH86" s="10"/>
      <c r="AI86" s="11"/>
      <c r="AJ86" s="10"/>
      <c r="AK86" s="11"/>
      <c r="AL86" s="10"/>
      <c r="AM86" s="7"/>
      <c r="AN86" s="11"/>
      <c r="AO86" s="10"/>
      <c r="AP86" s="11"/>
      <c r="AQ86" s="10"/>
      <c r="AR86" s="11"/>
      <c r="AS86" s="10"/>
      <c r="AT86" s="7"/>
      <c r="AU86" s="7">
        <f t="shared" ref="AU86:AU117" si="102">AM86+AT86</f>
        <v>0</v>
      </c>
      <c r="AV86" s="11"/>
      <c r="AW86" s="10"/>
      <c r="AX86" s="11"/>
      <c r="AY86" s="10"/>
      <c r="AZ86" s="11"/>
      <c r="BA86" s="10"/>
      <c r="BB86" s="7"/>
      <c r="BC86" s="11"/>
      <c r="BD86" s="10"/>
      <c r="BE86" s="11"/>
      <c r="BF86" s="10"/>
      <c r="BG86" s="11"/>
      <c r="BH86" s="10"/>
      <c r="BI86" s="7"/>
      <c r="BJ86" s="7">
        <f t="shared" ref="BJ86:BJ117" si="103">BB86+BI86</f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7"/>
      <c r="BY86" s="7">
        <f t="shared" ref="BY86:BY117" si="104">BQ86+BX86</f>
        <v>0</v>
      </c>
      <c r="BZ86" s="11"/>
      <c r="CA86" s="10"/>
      <c r="CB86" s="11"/>
      <c r="CC86" s="10"/>
      <c r="CD86" s="11"/>
      <c r="CE86" s="10"/>
      <c r="CF86" s="7"/>
      <c r="CG86" s="11"/>
      <c r="CH86" s="10"/>
      <c r="CI86" s="11"/>
      <c r="CJ86" s="10"/>
      <c r="CK86" s="11"/>
      <c r="CL86" s="10"/>
      <c r="CM86" s="7"/>
      <c r="CN86" s="7">
        <f t="shared" ref="CN86:CN117" si="105">CF86+CM86</f>
        <v>0</v>
      </c>
      <c r="CO86" s="11"/>
      <c r="CP86" s="10"/>
      <c r="CQ86" s="11"/>
      <c r="CR86" s="10"/>
      <c r="CS86" s="11"/>
      <c r="CT86" s="10"/>
      <c r="CU86" s="7"/>
      <c r="CV86" s="11"/>
      <c r="CW86" s="10"/>
      <c r="CX86" s="11"/>
      <c r="CY86" s="10"/>
      <c r="CZ86" s="11"/>
      <c r="DA86" s="10"/>
      <c r="DB86" s="7"/>
      <c r="DC86" s="7">
        <f t="shared" ref="DC86:DC117" si="106">CU86+DB86</f>
        <v>0</v>
      </c>
      <c r="DD86" s="11"/>
      <c r="DE86" s="10"/>
      <c r="DF86" s="11"/>
      <c r="DG86" s="10"/>
      <c r="DH86" s="11"/>
      <c r="DI86" s="10"/>
      <c r="DJ86" s="7"/>
      <c r="DK86" s="11"/>
      <c r="DL86" s="10"/>
      <c r="DM86" s="11"/>
      <c r="DN86" s="10"/>
      <c r="DO86" s="11"/>
      <c r="DP86" s="10"/>
      <c r="DQ86" s="7"/>
      <c r="DR86" s="7">
        <f t="shared" ref="DR86:DR117" si="107">DJ86+DQ86</f>
        <v>0</v>
      </c>
      <c r="DS86" s="11"/>
      <c r="DT86" s="10"/>
      <c r="DU86" s="11"/>
      <c r="DV86" s="10"/>
      <c r="DW86" s="11"/>
      <c r="DX86" s="10"/>
      <c r="DY86" s="7"/>
      <c r="DZ86" s="11"/>
      <c r="EA86" s="10"/>
      <c r="EB86" s="11"/>
      <c r="EC86" s="10"/>
      <c r="ED86" s="11"/>
      <c r="EE86" s="10"/>
      <c r="EF86" s="7"/>
      <c r="EG86" s="7">
        <f t="shared" ref="EG86:EG117" si="108">DY86+EF86</f>
        <v>0</v>
      </c>
    </row>
    <row r="87" spans="1:137" x14ac:dyDescent="0.25">
      <c r="A87" s="15">
        <v>1</v>
      </c>
      <c r="B87" s="15">
        <v>1</v>
      </c>
      <c r="C87" s="15"/>
      <c r="D87" s="6" t="s">
        <v>167</v>
      </c>
      <c r="E87" s="3" t="s">
        <v>168</v>
      </c>
      <c r="F87" s="6">
        <f t="shared" si="90"/>
        <v>0</v>
      </c>
      <c r="G87" s="6">
        <f t="shared" si="91"/>
        <v>1</v>
      </c>
      <c r="H87" s="6">
        <f t="shared" si="92"/>
        <v>15</v>
      </c>
      <c r="I87" s="6">
        <f t="shared" si="93"/>
        <v>15</v>
      </c>
      <c r="J87" s="6">
        <f t="shared" si="94"/>
        <v>0</v>
      </c>
      <c r="K87" s="6">
        <f t="shared" si="95"/>
        <v>0</v>
      </c>
      <c r="L87" s="6">
        <f t="shared" si="96"/>
        <v>0</v>
      </c>
      <c r="M87" s="6">
        <f t="shared" si="97"/>
        <v>0</v>
      </c>
      <c r="N87" s="6">
        <f t="shared" si="98"/>
        <v>0</v>
      </c>
      <c r="O87" s="7">
        <f t="shared" si="99"/>
        <v>2</v>
      </c>
      <c r="P87" s="7">
        <f t="shared" si="100"/>
        <v>0</v>
      </c>
      <c r="Q87" s="7">
        <v>0.73</v>
      </c>
      <c r="R87" s="11">
        <v>15</v>
      </c>
      <c r="S87" s="10" t="s">
        <v>59</v>
      </c>
      <c r="T87" s="11"/>
      <c r="U87" s="10"/>
      <c r="V87" s="11"/>
      <c r="W87" s="10"/>
      <c r="X87" s="7">
        <v>2</v>
      </c>
      <c r="Y87" s="11"/>
      <c r="Z87" s="10"/>
      <c r="AA87" s="11"/>
      <c r="AB87" s="10"/>
      <c r="AC87" s="11"/>
      <c r="AD87" s="10"/>
      <c r="AE87" s="7"/>
      <c r="AF87" s="7">
        <f t="shared" si="101"/>
        <v>2</v>
      </c>
      <c r="AG87" s="11"/>
      <c r="AH87" s="10"/>
      <c r="AI87" s="11"/>
      <c r="AJ87" s="10"/>
      <c r="AK87" s="11"/>
      <c r="AL87" s="10"/>
      <c r="AM87" s="7"/>
      <c r="AN87" s="11"/>
      <c r="AO87" s="10"/>
      <c r="AP87" s="11"/>
      <c r="AQ87" s="10"/>
      <c r="AR87" s="11"/>
      <c r="AS87" s="10"/>
      <c r="AT87" s="7"/>
      <c r="AU87" s="7">
        <f t="shared" si="102"/>
        <v>0</v>
      </c>
      <c r="AV87" s="11"/>
      <c r="AW87" s="10"/>
      <c r="AX87" s="11"/>
      <c r="AY87" s="10"/>
      <c r="AZ87" s="11"/>
      <c r="BA87" s="10"/>
      <c r="BB87" s="7"/>
      <c r="BC87" s="11"/>
      <c r="BD87" s="10"/>
      <c r="BE87" s="11"/>
      <c r="BF87" s="10"/>
      <c r="BG87" s="11"/>
      <c r="BH87" s="10"/>
      <c r="BI87" s="7"/>
      <c r="BJ87" s="7">
        <f t="shared" si="103"/>
        <v>0</v>
      </c>
      <c r="BK87" s="11"/>
      <c r="BL87" s="10"/>
      <c r="BM87" s="11"/>
      <c r="BN87" s="10"/>
      <c r="BO87" s="11"/>
      <c r="BP87" s="10"/>
      <c r="BQ87" s="7"/>
      <c r="BR87" s="11"/>
      <c r="BS87" s="10"/>
      <c r="BT87" s="11"/>
      <c r="BU87" s="10"/>
      <c r="BV87" s="11"/>
      <c r="BW87" s="10"/>
      <c r="BX87" s="7"/>
      <c r="BY87" s="7">
        <f t="shared" si="104"/>
        <v>0</v>
      </c>
      <c r="BZ87" s="11"/>
      <c r="CA87" s="10"/>
      <c r="CB87" s="11"/>
      <c r="CC87" s="10"/>
      <c r="CD87" s="11"/>
      <c r="CE87" s="10"/>
      <c r="CF87" s="7"/>
      <c r="CG87" s="11"/>
      <c r="CH87" s="10"/>
      <c r="CI87" s="11"/>
      <c r="CJ87" s="10"/>
      <c r="CK87" s="11"/>
      <c r="CL87" s="10"/>
      <c r="CM87" s="7"/>
      <c r="CN87" s="7">
        <f t="shared" si="105"/>
        <v>0</v>
      </c>
      <c r="CO87" s="11"/>
      <c r="CP87" s="10"/>
      <c r="CQ87" s="11"/>
      <c r="CR87" s="10"/>
      <c r="CS87" s="11"/>
      <c r="CT87" s="10"/>
      <c r="CU87" s="7"/>
      <c r="CV87" s="11"/>
      <c r="CW87" s="10"/>
      <c r="CX87" s="11"/>
      <c r="CY87" s="10"/>
      <c r="CZ87" s="11"/>
      <c r="DA87" s="10"/>
      <c r="DB87" s="7"/>
      <c r="DC87" s="7">
        <f t="shared" si="106"/>
        <v>0</v>
      </c>
      <c r="DD87" s="11"/>
      <c r="DE87" s="10"/>
      <c r="DF87" s="11"/>
      <c r="DG87" s="10"/>
      <c r="DH87" s="11"/>
      <c r="DI87" s="10"/>
      <c r="DJ87" s="7"/>
      <c r="DK87" s="11"/>
      <c r="DL87" s="10"/>
      <c r="DM87" s="11"/>
      <c r="DN87" s="10"/>
      <c r="DO87" s="11"/>
      <c r="DP87" s="10"/>
      <c r="DQ87" s="7"/>
      <c r="DR87" s="7">
        <f t="shared" si="107"/>
        <v>0</v>
      </c>
      <c r="DS87" s="11"/>
      <c r="DT87" s="10"/>
      <c r="DU87" s="11"/>
      <c r="DV87" s="10"/>
      <c r="DW87" s="11"/>
      <c r="DX87" s="10"/>
      <c r="DY87" s="7"/>
      <c r="DZ87" s="11"/>
      <c r="EA87" s="10"/>
      <c r="EB87" s="11"/>
      <c r="EC87" s="10"/>
      <c r="ED87" s="11"/>
      <c r="EE87" s="10"/>
      <c r="EF87" s="7"/>
      <c r="EG87" s="7">
        <f t="shared" si="108"/>
        <v>0</v>
      </c>
    </row>
    <row r="88" spans="1:137" x14ac:dyDescent="0.25">
      <c r="A88" s="15">
        <v>6</v>
      </c>
      <c r="B88" s="15">
        <v>1</v>
      </c>
      <c r="C88" s="15"/>
      <c r="D88" s="6" t="s">
        <v>169</v>
      </c>
      <c r="E88" s="3" t="s">
        <v>170</v>
      </c>
      <c r="F88" s="6">
        <f t="shared" si="90"/>
        <v>0</v>
      </c>
      <c r="G88" s="6">
        <f t="shared" si="91"/>
        <v>1</v>
      </c>
      <c r="H88" s="6">
        <f t="shared" si="92"/>
        <v>12</v>
      </c>
      <c r="I88" s="6">
        <f t="shared" si="93"/>
        <v>12</v>
      </c>
      <c r="J88" s="6">
        <f t="shared" si="94"/>
        <v>0</v>
      </c>
      <c r="K88" s="6">
        <f t="shared" si="95"/>
        <v>0</v>
      </c>
      <c r="L88" s="6">
        <f t="shared" si="96"/>
        <v>0</v>
      </c>
      <c r="M88" s="6">
        <f t="shared" si="97"/>
        <v>0</v>
      </c>
      <c r="N88" s="6">
        <f t="shared" si="98"/>
        <v>0</v>
      </c>
      <c r="O88" s="7">
        <f t="shared" si="99"/>
        <v>1</v>
      </c>
      <c r="P88" s="7">
        <f t="shared" si="100"/>
        <v>0</v>
      </c>
      <c r="Q88" s="7">
        <v>0.47</v>
      </c>
      <c r="R88" s="11"/>
      <c r="S88" s="10"/>
      <c r="T88" s="11"/>
      <c r="U88" s="10"/>
      <c r="V88" s="11"/>
      <c r="W88" s="10"/>
      <c r="X88" s="7"/>
      <c r="Y88" s="11"/>
      <c r="Z88" s="10"/>
      <c r="AA88" s="11"/>
      <c r="AB88" s="10"/>
      <c r="AC88" s="11"/>
      <c r="AD88" s="10"/>
      <c r="AE88" s="7"/>
      <c r="AF88" s="7">
        <f t="shared" si="101"/>
        <v>0</v>
      </c>
      <c r="AG88" s="11"/>
      <c r="AH88" s="10"/>
      <c r="AI88" s="11"/>
      <c r="AJ88" s="10"/>
      <c r="AK88" s="11"/>
      <c r="AL88" s="10"/>
      <c r="AM88" s="7"/>
      <c r="AN88" s="11"/>
      <c r="AO88" s="10"/>
      <c r="AP88" s="11"/>
      <c r="AQ88" s="10"/>
      <c r="AR88" s="11"/>
      <c r="AS88" s="10"/>
      <c r="AT88" s="7"/>
      <c r="AU88" s="7">
        <f t="shared" si="102"/>
        <v>0</v>
      </c>
      <c r="AV88" s="11">
        <v>12</v>
      </c>
      <c r="AW88" s="10" t="s">
        <v>59</v>
      </c>
      <c r="AX88" s="11"/>
      <c r="AY88" s="10"/>
      <c r="AZ88" s="11"/>
      <c r="BA88" s="10"/>
      <c r="BB88" s="7">
        <v>1</v>
      </c>
      <c r="BC88" s="11"/>
      <c r="BD88" s="10"/>
      <c r="BE88" s="11"/>
      <c r="BF88" s="10"/>
      <c r="BG88" s="11"/>
      <c r="BH88" s="10"/>
      <c r="BI88" s="7"/>
      <c r="BJ88" s="7">
        <f t="shared" si="103"/>
        <v>1</v>
      </c>
      <c r="BK88" s="11"/>
      <c r="BL88" s="10"/>
      <c r="BM88" s="11"/>
      <c r="BN88" s="10"/>
      <c r="BO88" s="11"/>
      <c r="BP88" s="10"/>
      <c r="BQ88" s="7"/>
      <c r="BR88" s="11"/>
      <c r="BS88" s="10"/>
      <c r="BT88" s="11"/>
      <c r="BU88" s="10"/>
      <c r="BV88" s="11"/>
      <c r="BW88" s="10"/>
      <c r="BX88" s="7"/>
      <c r="BY88" s="7">
        <f t="shared" si="104"/>
        <v>0</v>
      </c>
      <c r="BZ88" s="11"/>
      <c r="CA88" s="10"/>
      <c r="CB88" s="11"/>
      <c r="CC88" s="10"/>
      <c r="CD88" s="11"/>
      <c r="CE88" s="10"/>
      <c r="CF88" s="7"/>
      <c r="CG88" s="11"/>
      <c r="CH88" s="10"/>
      <c r="CI88" s="11"/>
      <c r="CJ88" s="10"/>
      <c r="CK88" s="11"/>
      <c r="CL88" s="10"/>
      <c r="CM88" s="7"/>
      <c r="CN88" s="7">
        <f t="shared" si="105"/>
        <v>0</v>
      </c>
      <c r="CO88" s="11"/>
      <c r="CP88" s="10"/>
      <c r="CQ88" s="11"/>
      <c r="CR88" s="10"/>
      <c r="CS88" s="11"/>
      <c r="CT88" s="10"/>
      <c r="CU88" s="7"/>
      <c r="CV88" s="11"/>
      <c r="CW88" s="10"/>
      <c r="CX88" s="11"/>
      <c r="CY88" s="10"/>
      <c r="CZ88" s="11"/>
      <c r="DA88" s="10"/>
      <c r="DB88" s="7"/>
      <c r="DC88" s="7">
        <f t="shared" si="106"/>
        <v>0</v>
      </c>
      <c r="DD88" s="11"/>
      <c r="DE88" s="10"/>
      <c r="DF88" s="11"/>
      <c r="DG88" s="10"/>
      <c r="DH88" s="11"/>
      <c r="DI88" s="10"/>
      <c r="DJ88" s="7"/>
      <c r="DK88" s="11"/>
      <c r="DL88" s="10"/>
      <c r="DM88" s="11"/>
      <c r="DN88" s="10"/>
      <c r="DO88" s="11"/>
      <c r="DP88" s="10"/>
      <c r="DQ88" s="7"/>
      <c r="DR88" s="7">
        <f t="shared" si="107"/>
        <v>0</v>
      </c>
      <c r="DS88" s="11"/>
      <c r="DT88" s="10"/>
      <c r="DU88" s="11"/>
      <c r="DV88" s="10"/>
      <c r="DW88" s="11"/>
      <c r="DX88" s="10"/>
      <c r="DY88" s="7"/>
      <c r="DZ88" s="11"/>
      <c r="EA88" s="10"/>
      <c r="EB88" s="11"/>
      <c r="EC88" s="10"/>
      <c r="ED88" s="11"/>
      <c r="EE88" s="10"/>
      <c r="EF88" s="7"/>
      <c r="EG88" s="7">
        <f t="shared" si="108"/>
        <v>0</v>
      </c>
    </row>
    <row r="89" spans="1:137" x14ac:dyDescent="0.25">
      <c r="A89" s="15">
        <v>6</v>
      </c>
      <c r="B89" s="15">
        <v>1</v>
      </c>
      <c r="C89" s="15"/>
      <c r="D89" s="6" t="s">
        <v>171</v>
      </c>
      <c r="E89" s="3" t="s">
        <v>172</v>
      </c>
      <c r="F89" s="6">
        <f t="shared" si="90"/>
        <v>0</v>
      </c>
      <c r="G89" s="6">
        <f t="shared" si="91"/>
        <v>1</v>
      </c>
      <c r="H89" s="6">
        <f t="shared" si="92"/>
        <v>12</v>
      </c>
      <c r="I89" s="6">
        <f t="shared" si="93"/>
        <v>12</v>
      </c>
      <c r="J89" s="6">
        <f t="shared" si="94"/>
        <v>0</v>
      </c>
      <c r="K89" s="6">
        <f t="shared" si="95"/>
        <v>0</v>
      </c>
      <c r="L89" s="6">
        <f t="shared" si="96"/>
        <v>0</v>
      </c>
      <c r="M89" s="6">
        <f t="shared" si="97"/>
        <v>0</v>
      </c>
      <c r="N89" s="6">
        <f t="shared" si="98"/>
        <v>0</v>
      </c>
      <c r="O89" s="7">
        <f t="shared" si="99"/>
        <v>1</v>
      </c>
      <c r="P89" s="7">
        <f t="shared" si="100"/>
        <v>0</v>
      </c>
      <c r="Q89" s="7">
        <v>0.47</v>
      </c>
      <c r="R89" s="11"/>
      <c r="S89" s="10"/>
      <c r="T89" s="11"/>
      <c r="U89" s="10"/>
      <c r="V89" s="11"/>
      <c r="W89" s="10"/>
      <c r="X89" s="7"/>
      <c r="Y89" s="11"/>
      <c r="Z89" s="10"/>
      <c r="AA89" s="11"/>
      <c r="AB89" s="10"/>
      <c r="AC89" s="11"/>
      <c r="AD89" s="10"/>
      <c r="AE89" s="7"/>
      <c r="AF89" s="7">
        <f t="shared" si="101"/>
        <v>0</v>
      </c>
      <c r="AG89" s="11"/>
      <c r="AH89" s="10"/>
      <c r="AI89" s="11"/>
      <c r="AJ89" s="10"/>
      <c r="AK89" s="11"/>
      <c r="AL89" s="10"/>
      <c r="AM89" s="7"/>
      <c r="AN89" s="11"/>
      <c r="AO89" s="10"/>
      <c r="AP89" s="11"/>
      <c r="AQ89" s="10"/>
      <c r="AR89" s="11"/>
      <c r="AS89" s="10"/>
      <c r="AT89" s="7"/>
      <c r="AU89" s="7">
        <f t="shared" si="102"/>
        <v>0</v>
      </c>
      <c r="AV89" s="11">
        <v>12</v>
      </c>
      <c r="AW89" s="10" t="s">
        <v>59</v>
      </c>
      <c r="AX89" s="11"/>
      <c r="AY89" s="10"/>
      <c r="AZ89" s="11"/>
      <c r="BA89" s="10"/>
      <c r="BB89" s="7">
        <v>1</v>
      </c>
      <c r="BC89" s="11"/>
      <c r="BD89" s="10"/>
      <c r="BE89" s="11"/>
      <c r="BF89" s="10"/>
      <c r="BG89" s="11"/>
      <c r="BH89" s="10"/>
      <c r="BI89" s="7"/>
      <c r="BJ89" s="7">
        <f t="shared" si="103"/>
        <v>1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/>
      <c r="BW89" s="10"/>
      <c r="BX89" s="7"/>
      <c r="BY89" s="7">
        <f t="shared" si="104"/>
        <v>0</v>
      </c>
      <c r="BZ89" s="11"/>
      <c r="CA89" s="10"/>
      <c r="CB89" s="11"/>
      <c r="CC89" s="10"/>
      <c r="CD89" s="11"/>
      <c r="CE89" s="10"/>
      <c r="CF89" s="7"/>
      <c r="CG89" s="11"/>
      <c r="CH89" s="10"/>
      <c r="CI89" s="11"/>
      <c r="CJ89" s="10"/>
      <c r="CK89" s="11"/>
      <c r="CL89" s="10"/>
      <c r="CM89" s="7"/>
      <c r="CN89" s="7">
        <f t="shared" si="105"/>
        <v>0</v>
      </c>
      <c r="CO89" s="11"/>
      <c r="CP89" s="10"/>
      <c r="CQ89" s="11"/>
      <c r="CR89" s="10"/>
      <c r="CS89" s="11"/>
      <c r="CT89" s="10"/>
      <c r="CU89" s="7"/>
      <c r="CV89" s="11"/>
      <c r="CW89" s="10"/>
      <c r="CX89" s="11"/>
      <c r="CY89" s="10"/>
      <c r="CZ89" s="11"/>
      <c r="DA89" s="10"/>
      <c r="DB89" s="7"/>
      <c r="DC89" s="7">
        <f t="shared" si="106"/>
        <v>0</v>
      </c>
      <c r="DD89" s="11"/>
      <c r="DE89" s="10"/>
      <c r="DF89" s="11"/>
      <c r="DG89" s="10"/>
      <c r="DH89" s="11"/>
      <c r="DI89" s="10"/>
      <c r="DJ89" s="7"/>
      <c r="DK89" s="11"/>
      <c r="DL89" s="10"/>
      <c r="DM89" s="11"/>
      <c r="DN89" s="10"/>
      <c r="DO89" s="11"/>
      <c r="DP89" s="10"/>
      <c r="DQ89" s="7"/>
      <c r="DR89" s="7">
        <f t="shared" si="107"/>
        <v>0</v>
      </c>
      <c r="DS89" s="11"/>
      <c r="DT89" s="10"/>
      <c r="DU89" s="11"/>
      <c r="DV89" s="10"/>
      <c r="DW89" s="11"/>
      <c r="DX89" s="10"/>
      <c r="DY89" s="7"/>
      <c r="DZ89" s="11"/>
      <c r="EA89" s="10"/>
      <c r="EB89" s="11"/>
      <c r="EC89" s="10"/>
      <c r="ED89" s="11"/>
      <c r="EE89" s="10"/>
      <c r="EF89" s="7"/>
      <c r="EG89" s="7">
        <f t="shared" si="108"/>
        <v>0</v>
      </c>
    </row>
    <row r="90" spans="1:137" x14ac:dyDescent="0.25">
      <c r="A90" s="15">
        <v>18</v>
      </c>
      <c r="B90" s="15">
        <v>1</v>
      </c>
      <c r="C90" s="15"/>
      <c r="D90" s="6" t="s">
        <v>173</v>
      </c>
      <c r="E90" s="3" t="s">
        <v>174</v>
      </c>
      <c r="F90" s="6">
        <f t="shared" si="90"/>
        <v>0</v>
      </c>
      <c r="G90" s="6">
        <f t="shared" si="91"/>
        <v>3</v>
      </c>
      <c r="H90" s="6">
        <f t="shared" si="92"/>
        <v>100</v>
      </c>
      <c r="I90" s="6">
        <f t="shared" si="93"/>
        <v>0</v>
      </c>
      <c r="J90" s="6">
        <f t="shared" si="94"/>
        <v>0</v>
      </c>
      <c r="K90" s="6">
        <f t="shared" si="95"/>
        <v>0</v>
      </c>
      <c r="L90" s="6">
        <f t="shared" si="96"/>
        <v>100</v>
      </c>
      <c r="M90" s="6">
        <f t="shared" si="97"/>
        <v>0</v>
      </c>
      <c r="N90" s="6">
        <f t="shared" si="98"/>
        <v>0</v>
      </c>
      <c r="O90" s="7">
        <f t="shared" si="99"/>
        <v>7</v>
      </c>
      <c r="P90" s="7">
        <f t="shared" si="100"/>
        <v>7</v>
      </c>
      <c r="Q90" s="7">
        <v>4</v>
      </c>
      <c r="R90" s="11"/>
      <c r="S90" s="10"/>
      <c r="T90" s="11"/>
      <c r="U90" s="10"/>
      <c r="V90" s="11"/>
      <c r="W90" s="10"/>
      <c r="X90" s="7"/>
      <c r="Y90" s="11"/>
      <c r="Z90" s="10"/>
      <c r="AA90" s="11"/>
      <c r="AB90" s="10"/>
      <c r="AC90" s="11"/>
      <c r="AD90" s="10"/>
      <c r="AE90" s="7"/>
      <c r="AF90" s="7">
        <f t="shared" si="101"/>
        <v>0</v>
      </c>
      <c r="AG90" s="11"/>
      <c r="AH90" s="10"/>
      <c r="AI90" s="11"/>
      <c r="AJ90" s="10"/>
      <c r="AK90" s="11"/>
      <c r="AL90" s="10"/>
      <c r="AM90" s="7"/>
      <c r="AN90" s="11"/>
      <c r="AO90" s="10"/>
      <c r="AP90" s="11"/>
      <c r="AQ90" s="10"/>
      <c r="AR90" s="11"/>
      <c r="AS90" s="10"/>
      <c r="AT90" s="7"/>
      <c r="AU90" s="7">
        <f t="shared" si="102"/>
        <v>0</v>
      </c>
      <c r="AV90" s="11"/>
      <c r="AW90" s="10"/>
      <c r="AX90" s="11"/>
      <c r="AY90" s="10"/>
      <c r="AZ90" s="11"/>
      <c r="BA90" s="10"/>
      <c r="BB90" s="7"/>
      <c r="BC90" s="11">
        <v>30</v>
      </c>
      <c r="BD90" s="10" t="s">
        <v>59</v>
      </c>
      <c r="BE90" s="11"/>
      <c r="BF90" s="10"/>
      <c r="BG90" s="11"/>
      <c r="BH90" s="10"/>
      <c r="BI90" s="7">
        <v>2</v>
      </c>
      <c r="BJ90" s="7">
        <f t="shared" si="103"/>
        <v>2</v>
      </c>
      <c r="BK90" s="11"/>
      <c r="BL90" s="10"/>
      <c r="BM90" s="11"/>
      <c r="BN90" s="10"/>
      <c r="BO90" s="11"/>
      <c r="BP90" s="10"/>
      <c r="BQ90" s="7"/>
      <c r="BR90" s="11">
        <v>30</v>
      </c>
      <c r="BS90" s="10" t="s">
        <v>59</v>
      </c>
      <c r="BT90" s="11"/>
      <c r="BU90" s="10"/>
      <c r="BV90" s="11"/>
      <c r="BW90" s="10"/>
      <c r="BX90" s="7">
        <v>2</v>
      </c>
      <c r="BY90" s="7">
        <f t="shared" si="104"/>
        <v>2</v>
      </c>
      <c r="BZ90" s="11"/>
      <c r="CA90" s="10"/>
      <c r="CB90" s="11"/>
      <c r="CC90" s="10"/>
      <c r="CD90" s="11"/>
      <c r="CE90" s="10"/>
      <c r="CF90" s="7"/>
      <c r="CG90" s="11">
        <v>40</v>
      </c>
      <c r="CH90" s="10" t="s">
        <v>59</v>
      </c>
      <c r="CI90" s="11"/>
      <c r="CJ90" s="10"/>
      <c r="CK90" s="11"/>
      <c r="CL90" s="10"/>
      <c r="CM90" s="7">
        <v>3</v>
      </c>
      <c r="CN90" s="7">
        <f t="shared" si="105"/>
        <v>3</v>
      </c>
      <c r="CO90" s="11"/>
      <c r="CP90" s="10"/>
      <c r="CQ90" s="11"/>
      <c r="CR90" s="10"/>
      <c r="CS90" s="11"/>
      <c r="CT90" s="10"/>
      <c r="CU90" s="7"/>
      <c r="CV90" s="11"/>
      <c r="CW90" s="10"/>
      <c r="CX90" s="11"/>
      <c r="CY90" s="10"/>
      <c r="CZ90" s="11"/>
      <c r="DA90" s="10"/>
      <c r="DB90" s="7"/>
      <c r="DC90" s="7">
        <f t="shared" si="106"/>
        <v>0</v>
      </c>
      <c r="DD90" s="11"/>
      <c r="DE90" s="10"/>
      <c r="DF90" s="11"/>
      <c r="DG90" s="10"/>
      <c r="DH90" s="11"/>
      <c r="DI90" s="10"/>
      <c r="DJ90" s="7"/>
      <c r="DK90" s="11"/>
      <c r="DL90" s="10"/>
      <c r="DM90" s="11"/>
      <c r="DN90" s="10"/>
      <c r="DO90" s="11"/>
      <c r="DP90" s="10"/>
      <c r="DQ90" s="7"/>
      <c r="DR90" s="7">
        <f t="shared" si="107"/>
        <v>0</v>
      </c>
      <c r="DS90" s="11"/>
      <c r="DT90" s="10"/>
      <c r="DU90" s="11"/>
      <c r="DV90" s="10"/>
      <c r="DW90" s="11"/>
      <c r="DX90" s="10"/>
      <c r="DY90" s="7"/>
      <c r="DZ90" s="11"/>
      <c r="EA90" s="10"/>
      <c r="EB90" s="11"/>
      <c r="EC90" s="10"/>
      <c r="ED90" s="11"/>
      <c r="EE90" s="10"/>
      <c r="EF90" s="7"/>
      <c r="EG90" s="7">
        <f t="shared" si="108"/>
        <v>0</v>
      </c>
    </row>
    <row r="91" spans="1:137" x14ac:dyDescent="0.25">
      <c r="A91" s="15">
        <v>18</v>
      </c>
      <c r="B91" s="15">
        <v>1</v>
      </c>
      <c r="C91" s="15"/>
      <c r="D91" s="6" t="s">
        <v>175</v>
      </c>
      <c r="E91" s="3" t="s">
        <v>176</v>
      </c>
      <c r="F91" s="6">
        <f t="shared" si="90"/>
        <v>0</v>
      </c>
      <c r="G91" s="6">
        <f t="shared" si="91"/>
        <v>3</v>
      </c>
      <c r="H91" s="6">
        <f t="shared" si="92"/>
        <v>100</v>
      </c>
      <c r="I91" s="6">
        <f t="shared" si="93"/>
        <v>0</v>
      </c>
      <c r="J91" s="6">
        <f t="shared" si="94"/>
        <v>0</v>
      </c>
      <c r="K91" s="6">
        <f t="shared" si="95"/>
        <v>0</v>
      </c>
      <c r="L91" s="6">
        <f t="shared" si="96"/>
        <v>100</v>
      </c>
      <c r="M91" s="6">
        <f t="shared" si="97"/>
        <v>0</v>
      </c>
      <c r="N91" s="6">
        <f t="shared" si="98"/>
        <v>0</v>
      </c>
      <c r="O91" s="7">
        <f t="shared" si="99"/>
        <v>7</v>
      </c>
      <c r="P91" s="7">
        <f t="shared" si="100"/>
        <v>7</v>
      </c>
      <c r="Q91" s="7">
        <v>4.5999999999999996</v>
      </c>
      <c r="R91" s="11"/>
      <c r="S91" s="10"/>
      <c r="T91" s="11"/>
      <c r="U91" s="10"/>
      <c r="V91" s="11"/>
      <c r="W91" s="10"/>
      <c r="X91" s="7"/>
      <c r="Y91" s="11"/>
      <c r="Z91" s="10"/>
      <c r="AA91" s="11"/>
      <c r="AB91" s="10"/>
      <c r="AC91" s="11"/>
      <c r="AD91" s="10"/>
      <c r="AE91" s="7"/>
      <c r="AF91" s="7">
        <f t="shared" si="101"/>
        <v>0</v>
      </c>
      <c r="AG91" s="11"/>
      <c r="AH91" s="10"/>
      <c r="AI91" s="11"/>
      <c r="AJ91" s="10"/>
      <c r="AK91" s="11"/>
      <c r="AL91" s="10"/>
      <c r="AM91" s="7"/>
      <c r="AN91" s="11"/>
      <c r="AO91" s="10"/>
      <c r="AP91" s="11"/>
      <c r="AQ91" s="10"/>
      <c r="AR91" s="11"/>
      <c r="AS91" s="10"/>
      <c r="AT91" s="7"/>
      <c r="AU91" s="7">
        <f t="shared" si="102"/>
        <v>0</v>
      </c>
      <c r="AV91" s="11"/>
      <c r="AW91" s="10"/>
      <c r="AX91" s="11"/>
      <c r="AY91" s="10"/>
      <c r="AZ91" s="11"/>
      <c r="BA91" s="10"/>
      <c r="BB91" s="7"/>
      <c r="BC91" s="11">
        <v>30</v>
      </c>
      <c r="BD91" s="10" t="s">
        <v>59</v>
      </c>
      <c r="BE91" s="11"/>
      <c r="BF91" s="10"/>
      <c r="BG91" s="11"/>
      <c r="BH91" s="10"/>
      <c r="BI91" s="7">
        <v>2</v>
      </c>
      <c r="BJ91" s="7">
        <f t="shared" si="103"/>
        <v>2</v>
      </c>
      <c r="BK91" s="11"/>
      <c r="BL91" s="10"/>
      <c r="BM91" s="11"/>
      <c r="BN91" s="10"/>
      <c r="BO91" s="11"/>
      <c r="BP91" s="10"/>
      <c r="BQ91" s="7"/>
      <c r="BR91" s="11">
        <v>30</v>
      </c>
      <c r="BS91" s="10" t="s">
        <v>59</v>
      </c>
      <c r="BT91" s="11"/>
      <c r="BU91" s="10"/>
      <c r="BV91" s="11"/>
      <c r="BW91" s="10"/>
      <c r="BX91" s="7">
        <v>2</v>
      </c>
      <c r="BY91" s="7">
        <f t="shared" si="104"/>
        <v>2</v>
      </c>
      <c r="BZ91" s="11"/>
      <c r="CA91" s="10"/>
      <c r="CB91" s="11"/>
      <c r="CC91" s="10"/>
      <c r="CD91" s="11"/>
      <c r="CE91" s="10"/>
      <c r="CF91" s="7"/>
      <c r="CG91" s="11">
        <v>40</v>
      </c>
      <c r="CH91" s="10" t="s">
        <v>59</v>
      </c>
      <c r="CI91" s="11"/>
      <c r="CJ91" s="10"/>
      <c r="CK91" s="11"/>
      <c r="CL91" s="10"/>
      <c r="CM91" s="7">
        <v>3</v>
      </c>
      <c r="CN91" s="7">
        <f t="shared" si="105"/>
        <v>3</v>
      </c>
      <c r="CO91" s="11"/>
      <c r="CP91" s="10"/>
      <c r="CQ91" s="11"/>
      <c r="CR91" s="10"/>
      <c r="CS91" s="11"/>
      <c r="CT91" s="10"/>
      <c r="CU91" s="7"/>
      <c r="CV91" s="11"/>
      <c r="CW91" s="10"/>
      <c r="CX91" s="11"/>
      <c r="CY91" s="10"/>
      <c r="CZ91" s="11"/>
      <c r="DA91" s="10"/>
      <c r="DB91" s="7"/>
      <c r="DC91" s="7">
        <f t="shared" si="106"/>
        <v>0</v>
      </c>
      <c r="DD91" s="11"/>
      <c r="DE91" s="10"/>
      <c r="DF91" s="11"/>
      <c r="DG91" s="10"/>
      <c r="DH91" s="11"/>
      <c r="DI91" s="10"/>
      <c r="DJ91" s="7"/>
      <c r="DK91" s="11"/>
      <c r="DL91" s="10"/>
      <c r="DM91" s="11"/>
      <c r="DN91" s="10"/>
      <c r="DO91" s="11"/>
      <c r="DP91" s="10"/>
      <c r="DQ91" s="7"/>
      <c r="DR91" s="7">
        <f t="shared" si="107"/>
        <v>0</v>
      </c>
      <c r="DS91" s="11"/>
      <c r="DT91" s="10"/>
      <c r="DU91" s="11"/>
      <c r="DV91" s="10"/>
      <c r="DW91" s="11"/>
      <c r="DX91" s="10"/>
      <c r="DY91" s="7"/>
      <c r="DZ91" s="11"/>
      <c r="EA91" s="10"/>
      <c r="EB91" s="11"/>
      <c r="EC91" s="10"/>
      <c r="ED91" s="11"/>
      <c r="EE91" s="10"/>
      <c r="EF91" s="7"/>
      <c r="EG91" s="7">
        <f t="shared" si="108"/>
        <v>0</v>
      </c>
    </row>
    <row r="92" spans="1:137" x14ac:dyDescent="0.25">
      <c r="A92" s="15">
        <v>15</v>
      </c>
      <c r="B92" s="15">
        <v>1</v>
      </c>
      <c r="C92" s="15"/>
      <c r="D92" s="6" t="s">
        <v>177</v>
      </c>
      <c r="E92" s="3" t="s">
        <v>178</v>
      </c>
      <c r="F92" s="6">
        <f t="shared" si="90"/>
        <v>0</v>
      </c>
      <c r="G92" s="6">
        <f t="shared" si="91"/>
        <v>2</v>
      </c>
      <c r="H92" s="6">
        <f t="shared" si="92"/>
        <v>15</v>
      </c>
      <c r="I92" s="6">
        <f t="shared" si="93"/>
        <v>8</v>
      </c>
      <c r="J92" s="6">
        <f t="shared" si="94"/>
        <v>7</v>
      </c>
      <c r="K92" s="6">
        <f t="shared" si="95"/>
        <v>0</v>
      </c>
      <c r="L92" s="6">
        <f t="shared" si="96"/>
        <v>0</v>
      </c>
      <c r="M92" s="6">
        <f t="shared" si="97"/>
        <v>0</v>
      </c>
      <c r="N92" s="6">
        <f t="shared" si="98"/>
        <v>0</v>
      </c>
      <c r="O92" s="7">
        <f t="shared" si="99"/>
        <v>2</v>
      </c>
      <c r="P92" s="7">
        <f t="shared" si="100"/>
        <v>0</v>
      </c>
      <c r="Q92" s="7">
        <v>0.83</v>
      </c>
      <c r="R92" s="11"/>
      <c r="S92" s="10"/>
      <c r="T92" s="11"/>
      <c r="U92" s="10"/>
      <c r="V92" s="11"/>
      <c r="W92" s="10"/>
      <c r="X92" s="7"/>
      <c r="Y92" s="11"/>
      <c r="Z92" s="10"/>
      <c r="AA92" s="11"/>
      <c r="AB92" s="10"/>
      <c r="AC92" s="11"/>
      <c r="AD92" s="10"/>
      <c r="AE92" s="7"/>
      <c r="AF92" s="7">
        <f t="shared" si="101"/>
        <v>0</v>
      </c>
      <c r="AG92" s="11"/>
      <c r="AH92" s="10"/>
      <c r="AI92" s="11"/>
      <c r="AJ92" s="10"/>
      <c r="AK92" s="11"/>
      <c r="AL92" s="10"/>
      <c r="AM92" s="7"/>
      <c r="AN92" s="11"/>
      <c r="AO92" s="10"/>
      <c r="AP92" s="11"/>
      <c r="AQ92" s="10"/>
      <c r="AR92" s="11"/>
      <c r="AS92" s="10"/>
      <c r="AT92" s="7"/>
      <c r="AU92" s="7">
        <f t="shared" si="102"/>
        <v>0</v>
      </c>
      <c r="AV92" s="11"/>
      <c r="AW92" s="10"/>
      <c r="AX92" s="11"/>
      <c r="AY92" s="10"/>
      <c r="AZ92" s="11"/>
      <c r="BA92" s="10"/>
      <c r="BB92" s="7"/>
      <c r="BC92" s="11"/>
      <c r="BD92" s="10"/>
      <c r="BE92" s="11"/>
      <c r="BF92" s="10"/>
      <c r="BG92" s="11"/>
      <c r="BH92" s="10"/>
      <c r="BI92" s="7"/>
      <c r="BJ92" s="7">
        <f t="shared" si="103"/>
        <v>0</v>
      </c>
      <c r="BK92" s="11"/>
      <c r="BL92" s="10"/>
      <c r="BM92" s="11"/>
      <c r="BN92" s="10"/>
      <c r="BO92" s="11"/>
      <c r="BP92" s="10"/>
      <c r="BQ92" s="7"/>
      <c r="BR92" s="11"/>
      <c r="BS92" s="10"/>
      <c r="BT92" s="11"/>
      <c r="BU92" s="10"/>
      <c r="BV92" s="11"/>
      <c r="BW92" s="10"/>
      <c r="BX92" s="7"/>
      <c r="BY92" s="7">
        <f t="shared" si="104"/>
        <v>0</v>
      </c>
      <c r="BZ92" s="11"/>
      <c r="CA92" s="10"/>
      <c r="CB92" s="11"/>
      <c r="CC92" s="10"/>
      <c r="CD92" s="11"/>
      <c r="CE92" s="10"/>
      <c r="CF92" s="7"/>
      <c r="CG92" s="11"/>
      <c r="CH92" s="10"/>
      <c r="CI92" s="11"/>
      <c r="CJ92" s="10"/>
      <c r="CK92" s="11"/>
      <c r="CL92" s="10"/>
      <c r="CM92" s="7"/>
      <c r="CN92" s="7">
        <f t="shared" si="105"/>
        <v>0</v>
      </c>
      <c r="CO92" s="11">
        <v>8</v>
      </c>
      <c r="CP92" s="10" t="s">
        <v>59</v>
      </c>
      <c r="CQ92" s="11">
        <v>7</v>
      </c>
      <c r="CR92" s="10" t="s">
        <v>59</v>
      </c>
      <c r="CS92" s="11"/>
      <c r="CT92" s="10"/>
      <c r="CU92" s="7">
        <v>2</v>
      </c>
      <c r="CV92" s="11"/>
      <c r="CW92" s="10"/>
      <c r="CX92" s="11"/>
      <c r="CY92" s="10"/>
      <c r="CZ92" s="11"/>
      <c r="DA92" s="10"/>
      <c r="DB92" s="7"/>
      <c r="DC92" s="7">
        <f t="shared" si="106"/>
        <v>2</v>
      </c>
      <c r="DD92" s="11"/>
      <c r="DE92" s="10"/>
      <c r="DF92" s="11"/>
      <c r="DG92" s="10"/>
      <c r="DH92" s="11"/>
      <c r="DI92" s="10"/>
      <c r="DJ92" s="7"/>
      <c r="DK92" s="11"/>
      <c r="DL92" s="10"/>
      <c r="DM92" s="11"/>
      <c r="DN92" s="10"/>
      <c r="DO92" s="11"/>
      <c r="DP92" s="10"/>
      <c r="DQ92" s="7"/>
      <c r="DR92" s="7">
        <f t="shared" si="107"/>
        <v>0</v>
      </c>
      <c r="DS92" s="11"/>
      <c r="DT92" s="10"/>
      <c r="DU92" s="11"/>
      <c r="DV92" s="10"/>
      <c r="DW92" s="11"/>
      <c r="DX92" s="10"/>
      <c r="DY92" s="7"/>
      <c r="DZ92" s="11"/>
      <c r="EA92" s="10"/>
      <c r="EB92" s="11"/>
      <c r="EC92" s="10"/>
      <c r="ED92" s="11"/>
      <c r="EE92" s="10"/>
      <c r="EF92" s="7"/>
      <c r="EG92" s="7">
        <f t="shared" si="108"/>
        <v>0</v>
      </c>
    </row>
    <row r="93" spans="1:137" x14ac:dyDescent="0.25">
      <c r="A93" s="15">
        <v>15</v>
      </c>
      <c r="B93" s="15">
        <v>1</v>
      </c>
      <c r="C93" s="15"/>
      <c r="D93" s="6" t="s">
        <v>179</v>
      </c>
      <c r="E93" s="3" t="s">
        <v>180</v>
      </c>
      <c r="F93" s="6">
        <f t="shared" si="90"/>
        <v>0</v>
      </c>
      <c r="G93" s="6">
        <f t="shared" si="91"/>
        <v>2</v>
      </c>
      <c r="H93" s="6">
        <f t="shared" si="92"/>
        <v>15</v>
      </c>
      <c r="I93" s="6">
        <f t="shared" si="93"/>
        <v>8</v>
      </c>
      <c r="J93" s="6">
        <f t="shared" si="94"/>
        <v>7</v>
      </c>
      <c r="K93" s="6">
        <f t="shared" si="95"/>
        <v>0</v>
      </c>
      <c r="L93" s="6">
        <f t="shared" si="96"/>
        <v>0</v>
      </c>
      <c r="M93" s="6">
        <f t="shared" si="97"/>
        <v>0</v>
      </c>
      <c r="N93" s="6">
        <f t="shared" si="98"/>
        <v>0</v>
      </c>
      <c r="O93" s="7">
        <f t="shared" si="99"/>
        <v>2</v>
      </c>
      <c r="P93" s="7">
        <f t="shared" si="100"/>
        <v>0</v>
      </c>
      <c r="Q93" s="7">
        <v>0.8</v>
      </c>
      <c r="R93" s="11"/>
      <c r="S93" s="10"/>
      <c r="T93" s="11"/>
      <c r="U93" s="10"/>
      <c r="V93" s="11"/>
      <c r="W93" s="10"/>
      <c r="X93" s="7"/>
      <c r="Y93" s="11"/>
      <c r="Z93" s="10"/>
      <c r="AA93" s="11"/>
      <c r="AB93" s="10"/>
      <c r="AC93" s="11"/>
      <c r="AD93" s="10"/>
      <c r="AE93" s="7"/>
      <c r="AF93" s="7">
        <f t="shared" si="101"/>
        <v>0</v>
      </c>
      <c r="AG93" s="11"/>
      <c r="AH93" s="10"/>
      <c r="AI93" s="11"/>
      <c r="AJ93" s="10"/>
      <c r="AK93" s="11"/>
      <c r="AL93" s="10"/>
      <c r="AM93" s="7"/>
      <c r="AN93" s="11"/>
      <c r="AO93" s="10"/>
      <c r="AP93" s="11"/>
      <c r="AQ93" s="10"/>
      <c r="AR93" s="11"/>
      <c r="AS93" s="10"/>
      <c r="AT93" s="7"/>
      <c r="AU93" s="7">
        <f t="shared" si="102"/>
        <v>0</v>
      </c>
      <c r="AV93" s="11"/>
      <c r="AW93" s="10"/>
      <c r="AX93" s="11"/>
      <c r="AY93" s="10"/>
      <c r="AZ93" s="11"/>
      <c r="BA93" s="10"/>
      <c r="BB93" s="7"/>
      <c r="BC93" s="11"/>
      <c r="BD93" s="10"/>
      <c r="BE93" s="11"/>
      <c r="BF93" s="10"/>
      <c r="BG93" s="11"/>
      <c r="BH93" s="10"/>
      <c r="BI93" s="7"/>
      <c r="BJ93" s="7">
        <f t="shared" si="103"/>
        <v>0</v>
      </c>
      <c r="BK93" s="11"/>
      <c r="BL93" s="10"/>
      <c r="BM93" s="11"/>
      <c r="BN93" s="10"/>
      <c r="BO93" s="11"/>
      <c r="BP93" s="10"/>
      <c r="BQ93" s="7"/>
      <c r="BR93" s="11"/>
      <c r="BS93" s="10"/>
      <c r="BT93" s="11"/>
      <c r="BU93" s="10"/>
      <c r="BV93" s="11"/>
      <c r="BW93" s="10"/>
      <c r="BX93" s="7"/>
      <c r="BY93" s="7">
        <f t="shared" si="104"/>
        <v>0</v>
      </c>
      <c r="BZ93" s="11"/>
      <c r="CA93" s="10"/>
      <c r="CB93" s="11"/>
      <c r="CC93" s="10"/>
      <c r="CD93" s="11"/>
      <c r="CE93" s="10"/>
      <c r="CF93" s="7"/>
      <c r="CG93" s="11"/>
      <c r="CH93" s="10"/>
      <c r="CI93" s="11"/>
      <c r="CJ93" s="10"/>
      <c r="CK93" s="11"/>
      <c r="CL93" s="10"/>
      <c r="CM93" s="7"/>
      <c r="CN93" s="7">
        <f t="shared" si="105"/>
        <v>0</v>
      </c>
      <c r="CO93" s="11">
        <v>8</v>
      </c>
      <c r="CP93" s="10" t="s">
        <v>59</v>
      </c>
      <c r="CQ93" s="11">
        <v>7</v>
      </c>
      <c r="CR93" s="10" t="s">
        <v>59</v>
      </c>
      <c r="CS93" s="11"/>
      <c r="CT93" s="10"/>
      <c r="CU93" s="7">
        <v>2</v>
      </c>
      <c r="CV93" s="11"/>
      <c r="CW93" s="10"/>
      <c r="CX93" s="11"/>
      <c r="CY93" s="10"/>
      <c r="CZ93" s="11"/>
      <c r="DA93" s="10"/>
      <c r="DB93" s="7"/>
      <c r="DC93" s="7">
        <f t="shared" si="106"/>
        <v>2</v>
      </c>
      <c r="DD93" s="11"/>
      <c r="DE93" s="10"/>
      <c r="DF93" s="11"/>
      <c r="DG93" s="10"/>
      <c r="DH93" s="11"/>
      <c r="DI93" s="10"/>
      <c r="DJ93" s="7"/>
      <c r="DK93" s="11"/>
      <c r="DL93" s="10"/>
      <c r="DM93" s="11"/>
      <c r="DN93" s="10"/>
      <c r="DO93" s="11"/>
      <c r="DP93" s="10"/>
      <c r="DQ93" s="7"/>
      <c r="DR93" s="7">
        <f t="shared" si="107"/>
        <v>0</v>
      </c>
      <c r="DS93" s="11"/>
      <c r="DT93" s="10"/>
      <c r="DU93" s="11"/>
      <c r="DV93" s="10"/>
      <c r="DW93" s="11"/>
      <c r="DX93" s="10"/>
      <c r="DY93" s="7"/>
      <c r="DZ93" s="11"/>
      <c r="EA93" s="10"/>
      <c r="EB93" s="11"/>
      <c r="EC93" s="10"/>
      <c r="ED93" s="11"/>
      <c r="EE93" s="10"/>
      <c r="EF93" s="7"/>
      <c r="EG93" s="7">
        <f t="shared" si="108"/>
        <v>0</v>
      </c>
    </row>
    <row r="94" spans="1:137" x14ac:dyDescent="0.25">
      <c r="A94" s="15">
        <v>15</v>
      </c>
      <c r="B94" s="15">
        <v>1</v>
      </c>
      <c r="C94" s="15"/>
      <c r="D94" s="6" t="s">
        <v>181</v>
      </c>
      <c r="E94" s="3" t="s">
        <v>182</v>
      </c>
      <c r="F94" s="6">
        <f t="shared" si="90"/>
        <v>0</v>
      </c>
      <c r="G94" s="6">
        <f t="shared" si="91"/>
        <v>2</v>
      </c>
      <c r="H94" s="6">
        <f t="shared" si="92"/>
        <v>15</v>
      </c>
      <c r="I94" s="6">
        <f t="shared" si="93"/>
        <v>8</v>
      </c>
      <c r="J94" s="6">
        <f t="shared" si="94"/>
        <v>0</v>
      </c>
      <c r="K94" s="6">
        <f t="shared" si="95"/>
        <v>0</v>
      </c>
      <c r="L94" s="6">
        <f t="shared" si="96"/>
        <v>7</v>
      </c>
      <c r="M94" s="6">
        <f t="shared" si="97"/>
        <v>0</v>
      </c>
      <c r="N94" s="6">
        <f t="shared" si="98"/>
        <v>0</v>
      </c>
      <c r="O94" s="7">
        <f t="shared" si="99"/>
        <v>2</v>
      </c>
      <c r="P94" s="7">
        <f t="shared" si="100"/>
        <v>1</v>
      </c>
      <c r="Q94" s="7">
        <v>0.83</v>
      </c>
      <c r="R94" s="11"/>
      <c r="S94" s="10"/>
      <c r="T94" s="11"/>
      <c r="U94" s="10"/>
      <c r="V94" s="11"/>
      <c r="W94" s="10"/>
      <c r="X94" s="7"/>
      <c r="Y94" s="11"/>
      <c r="Z94" s="10"/>
      <c r="AA94" s="11"/>
      <c r="AB94" s="10"/>
      <c r="AC94" s="11"/>
      <c r="AD94" s="10"/>
      <c r="AE94" s="7"/>
      <c r="AF94" s="7">
        <f t="shared" si="101"/>
        <v>0</v>
      </c>
      <c r="AG94" s="11"/>
      <c r="AH94" s="10"/>
      <c r="AI94" s="11"/>
      <c r="AJ94" s="10"/>
      <c r="AK94" s="11"/>
      <c r="AL94" s="10"/>
      <c r="AM94" s="7"/>
      <c r="AN94" s="11"/>
      <c r="AO94" s="10"/>
      <c r="AP94" s="11"/>
      <c r="AQ94" s="10"/>
      <c r="AR94" s="11"/>
      <c r="AS94" s="10"/>
      <c r="AT94" s="7"/>
      <c r="AU94" s="7">
        <f t="shared" si="102"/>
        <v>0</v>
      </c>
      <c r="AV94" s="11"/>
      <c r="AW94" s="10"/>
      <c r="AX94" s="11"/>
      <c r="AY94" s="10"/>
      <c r="AZ94" s="11"/>
      <c r="BA94" s="10"/>
      <c r="BB94" s="7"/>
      <c r="BC94" s="11"/>
      <c r="BD94" s="10"/>
      <c r="BE94" s="11"/>
      <c r="BF94" s="10"/>
      <c r="BG94" s="11"/>
      <c r="BH94" s="10"/>
      <c r="BI94" s="7"/>
      <c r="BJ94" s="7">
        <f t="shared" si="103"/>
        <v>0</v>
      </c>
      <c r="BK94" s="11"/>
      <c r="BL94" s="10"/>
      <c r="BM94" s="11"/>
      <c r="BN94" s="10"/>
      <c r="BO94" s="11"/>
      <c r="BP94" s="10"/>
      <c r="BQ94" s="7"/>
      <c r="BR94" s="11"/>
      <c r="BS94" s="10"/>
      <c r="BT94" s="11"/>
      <c r="BU94" s="10"/>
      <c r="BV94" s="11"/>
      <c r="BW94" s="10"/>
      <c r="BX94" s="7"/>
      <c r="BY94" s="7">
        <f t="shared" si="104"/>
        <v>0</v>
      </c>
      <c r="BZ94" s="11"/>
      <c r="CA94" s="10"/>
      <c r="CB94" s="11"/>
      <c r="CC94" s="10"/>
      <c r="CD94" s="11"/>
      <c r="CE94" s="10"/>
      <c r="CF94" s="7"/>
      <c r="CG94" s="11"/>
      <c r="CH94" s="10"/>
      <c r="CI94" s="11"/>
      <c r="CJ94" s="10"/>
      <c r="CK94" s="11"/>
      <c r="CL94" s="10"/>
      <c r="CM94" s="7"/>
      <c r="CN94" s="7">
        <f t="shared" si="105"/>
        <v>0</v>
      </c>
      <c r="CO94" s="11">
        <v>8</v>
      </c>
      <c r="CP94" s="10" t="s">
        <v>59</v>
      </c>
      <c r="CQ94" s="11"/>
      <c r="CR94" s="10"/>
      <c r="CS94" s="11"/>
      <c r="CT94" s="10"/>
      <c r="CU94" s="7">
        <v>1</v>
      </c>
      <c r="CV94" s="11">
        <v>7</v>
      </c>
      <c r="CW94" s="10" t="s">
        <v>59</v>
      </c>
      <c r="CX94" s="11"/>
      <c r="CY94" s="10"/>
      <c r="CZ94" s="11"/>
      <c r="DA94" s="10"/>
      <c r="DB94" s="7">
        <v>1</v>
      </c>
      <c r="DC94" s="7">
        <f t="shared" si="106"/>
        <v>2</v>
      </c>
      <c r="DD94" s="11"/>
      <c r="DE94" s="10"/>
      <c r="DF94" s="11"/>
      <c r="DG94" s="10"/>
      <c r="DH94" s="11"/>
      <c r="DI94" s="10"/>
      <c r="DJ94" s="7"/>
      <c r="DK94" s="11"/>
      <c r="DL94" s="10"/>
      <c r="DM94" s="11"/>
      <c r="DN94" s="10"/>
      <c r="DO94" s="11"/>
      <c r="DP94" s="10"/>
      <c r="DQ94" s="7"/>
      <c r="DR94" s="7">
        <f t="shared" si="107"/>
        <v>0</v>
      </c>
      <c r="DS94" s="11"/>
      <c r="DT94" s="10"/>
      <c r="DU94" s="11"/>
      <c r="DV94" s="10"/>
      <c r="DW94" s="11"/>
      <c r="DX94" s="10"/>
      <c r="DY94" s="7"/>
      <c r="DZ94" s="11"/>
      <c r="EA94" s="10"/>
      <c r="EB94" s="11"/>
      <c r="EC94" s="10"/>
      <c r="ED94" s="11"/>
      <c r="EE94" s="10"/>
      <c r="EF94" s="7"/>
      <c r="EG94" s="7">
        <f t="shared" si="108"/>
        <v>0</v>
      </c>
    </row>
    <row r="95" spans="1:137" x14ac:dyDescent="0.25">
      <c r="A95" s="15">
        <v>15</v>
      </c>
      <c r="B95" s="15">
        <v>1</v>
      </c>
      <c r="C95" s="15"/>
      <c r="D95" s="6" t="s">
        <v>183</v>
      </c>
      <c r="E95" s="3" t="s">
        <v>184</v>
      </c>
      <c r="F95" s="6">
        <f t="shared" si="90"/>
        <v>0</v>
      </c>
      <c r="G95" s="6">
        <f t="shared" si="91"/>
        <v>2</v>
      </c>
      <c r="H95" s="6">
        <f t="shared" si="92"/>
        <v>15</v>
      </c>
      <c r="I95" s="6">
        <f t="shared" si="93"/>
        <v>8</v>
      </c>
      <c r="J95" s="6">
        <f t="shared" si="94"/>
        <v>7</v>
      </c>
      <c r="K95" s="6">
        <f t="shared" si="95"/>
        <v>0</v>
      </c>
      <c r="L95" s="6">
        <f t="shared" si="96"/>
        <v>0</v>
      </c>
      <c r="M95" s="6">
        <f t="shared" si="97"/>
        <v>0</v>
      </c>
      <c r="N95" s="6">
        <f t="shared" si="98"/>
        <v>0</v>
      </c>
      <c r="O95" s="7">
        <f t="shared" si="99"/>
        <v>2</v>
      </c>
      <c r="P95" s="7">
        <f t="shared" si="100"/>
        <v>0</v>
      </c>
      <c r="Q95" s="7">
        <v>0.83</v>
      </c>
      <c r="R95" s="11"/>
      <c r="S95" s="10"/>
      <c r="T95" s="11"/>
      <c r="U95" s="10"/>
      <c r="V95" s="11"/>
      <c r="W95" s="10"/>
      <c r="X95" s="7"/>
      <c r="Y95" s="11"/>
      <c r="Z95" s="10"/>
      <c r="AA95" s="11"/>
      <c r="AB95" s="10"/>
      <c r="AC95" s="11"/>
      <c r="AD95" s="10"/>
      <c r="AE95" s="7"/>
      <c r="AF95" s="7">
        <f t="shared" si="101"/>
        <v>0</v>
      </c>
      <c r="AG95" s="11"/>
      <c r="AH95" s="10"/>
      <c r="AI95" s="11"/>
      <c r="AJ95" s="10"/>
      <c r="AK95" s="11"/>
      <c r="AL95" s="10"/>
      <c r="AM95" s="7"/>
      <c r="AN95" s="11"/>
      <c r="AO95" s="10"/>
      <c r="AP95" s="11"/>
      <c r="AQ95" s="10"/>
      <c r="AR95" s="11"/>
      <c r="AS95" s="10"/>
      <c r="AT95" s="7"/>
      <c r="AU95" s="7">
        <f t="shared" si="102"/>
        <v>0</v>
      </c>
      <c r="AV95" s="11"/>
      <c r="AW95" s="10"/>
      <c r="AX95" s="11"/>
      <c r="AY95" s="10"/>
      <c r="AZ95" s="11"/>
      <c r="BA95" s="10"/>
      <c r="BB95" s="7"/>
      <c r="BC95" s="11"/>
      <c r="BD95" s="10"/>
      <c r="BE95" s="11"/>
      <c r="BF95" s="10"/>
      <c r="BG95" s="11"/>
      <c r="BH95" s="10"/>
      <c r="BI95" s="7"/>
      <c r="BJ95" s="7">
        <f t="shared" si="103"/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7"/>
      <c r="BY95" s="7">
        <f t="shared" si="104"/>
        <v>0</v>
      </c>
      <c r="BZ95" s="11"/>
      <c r="CA95" s="10"/>
      <c r="CB95" s="11"/>
      <c r="CC95" s="10"/>
      <c r="CD95" s="11"/>
      <c r="CE95" s="10"/>
      <c r="CF95" s="7"/>
      <c r="CG95" s="11"/>
      <c r="CH95" s="10"/>
      <c r="CI95" s="11"/>
      <c r="CJ95" s="10"/>
      <c r="CK95" s="11"/>
      <c r="CL95" s="10"/>
      <c r="CM95" s="7"/>
      <c r="CN95" s="7">
        <f t="shared" si="105"/>
        <v>0</v>
      </c>
      <c r="CO95" s="11">
        <v>8</v>
      </c>
      <c r="CP95" s="10" t="s">
        <v>59</v>
      </c>
      <c r="CQ95" s="11">
        <v>7</v>
      </c>
      <c r="CR95" s="10" t="s">
        <v>59</v>
      </c>
      <c r="CS95" s="11"/>
      <c r="CT95" s="10"/>
      <c r="CU95" s="7">
        <v>2</v>
      </c>
      <c r="CV95" s="11"/>
      <c r="CW95" s="10"/>
      <c r="CX95" s="11"/>
      <c r="CY95" s="10"/>
      <c r="CZ95" s="11"/>
      <c r="DA95" s="10"/>
      <c r="DB95" s="7"/>
      <c r="DC95" s="7">
        <f t="shared" si="106"/>
        <v>2</v>
      </c>
      <c r="DD95" s="11"/>
      <c r="DE95" s="10"/>
      <c r="DF95" s="11"/>
      <c r="DG95" s="10"/>
      <c r="DH95" s="11"/>
      <c r="DI95" s="10"/>
      <c r="DJ95" s="7"/>
      <c r="DK95" s="11"/>
      <c r="DL95" s="10"/>
      <c r="DM95" s="11"/>
      <c r="DN95" s="10"/>
      <c r="DO95" s="11"/>
      <c r="DP95" s="10"/>
      <c r="DQ95" s="7"/>
      <c r="DR95" s="7">
        <f t="shared" si="107"/>
        <v>0</v>
      </c>
      <c r="DS95" s="11"/>
      <c r="DT95" s="10"/>
      <c r="DU95" s="11"/>
      <c r="DV95" s="10"/>
      <c r="DW95" s="11"/>
      <c r="DX95" s="10"/>
      <c r="DY95" s="7"/>
      <c r="DZ95" s="11"/>
      <c r="EA95" s="10"/>
      <c r="EB95" s="11"/>
      <c r="EC95" s="10"/>
      <c r="ED95" s="11"/>
      <c r="EE95" s="10"/>
      <c r="EF95" s="7"/>
      <c r="EG95" s="7">
        <f t="shared" si="108"/>
        <v>0</v>
      </c>
    </row>
    <row r="96" spans="1:137" x14ac:dyDescent="0.25">
      <c r="A96" s="15">
        <v>4</v>
      </c>
      <c r="B96" s="15">
        <v>2</v>
      </c>
      <c r="C96" s="15"/>
      <c r="D96" s="6" t="s">
        <v>185</v>
      </c>
      <c r="E96" s="3" t="s">
        <v>186</v>
      </c>
      <c r="F96" s="6">
        <f t="shared" si="90"/>
        <v>0</v>
      </c>
      <c r="G96" s="6">
        <f t="shared" si="91"/>
        <v>2</v>
      </c>
      <c r="H96" s="6">
        <f t="shared" si="92"/>
        <v>15</v>
      </c>
      <c r="I96" s="6">
        <f t="shared" si="93"/>
        <v>8</v>
      </c>
      <c r="J96" s="6">
        <f t="shared" si="94"/>
        <v>7</v>
      </c>
      <c r="K96" s="6">
        <f t="shared" si="95"/>
        <v>0</v>
      </c>
      <c r="L96" s="6">
        <f t="shared" si="96"/>
        <v>0</v>
      </c>
      <c r="M96" s="6">
        <f t="shared" si="97"/>
        <v>0</v>
      </c>
      <c r="N96" s="6">
        <f t="shared" si="98"/>
        <v>0</v>
      </c>
      <c r="O96" s="7">
        <f t="shared" si="99"/>
        <v>2</v>
      </c>
      <c r="P96" s="7">
        <f t="shared" si="100"/>
        <v>0</v>
      </c>
      <c r="Q96" s="7">
        <v>0.83</v>
      </c>
      <c r="R96" s="11"/>
      <c r="S96" s="10"/>
      <c r="T96" s="11"/>
      <c r="U96" s="10"/>
      <c r="V96" s="11"/>
      <c r="W96" s="10"/>
      <c r="X96" s="7"/>
      <c r="Y96" s="11"/>
      <c r="Z96" s="10"/>
      <c r="AA96" s="11"/>
      <c r="AB96" s="10"/>
      <c r="AC96" s="11"/>
      <c r="AD96" s="10"/>
      <c r="AE96" s="7"/>
      <c r="AF96" s="7">
        <f t="shared" si="101"/>
        <v>0</v>
      </c>
      <c r="AG96" s="11">
        <v>8</v>
      </c>
      <c r="AH96" s="10" t="s">
        <v>59</v>
      </c>
      <c r="AI96" s="11">
        <v>7</v>
      </c>
      <c r="AJ96" s="10" t="s">
        <v>59</v>
      </c>
      <c r="AK96" s="11"/>
      <c r="AL96" s="10"/>
      <c r="AM96" s="7">
        <v>2</v>
      </c>
      <c r="AN96" s="11"/>
      <c r="AO96" s="10"/>
      <c r="AP96" s="11"/>
      <c r="AQ96" s="10"/>
      <c r="AR96" s="11"/>
      <c r="AS96" s="10"/>
      <c r="AT96" s="7"/>
      <c r="AU96" s="7">
        <f t="shared" si="102"/>
        <v>2</v>
      </c>
      <c r="AV96" s="11"/>
      <c r="AW96" s="10"/>
      <c r="AX96" s="11"/>
      <c r="AY96" s="10"/>
      <c r="AZ96" s="11"/>
      <c r="BA96" s="10"/>
      <c r="BB96" s="7"/>
      <c r="BC96" s="11"/>
      <c r="BD96" s="10"/>
      <c r="BE96" s="11"/>
      <c r="BF96" s="10"/>
      <c r="BG96" s="11"/>
      <c r="BH96" s="10"/>
      <c r="BI96" s="7"/>
      <c r="BJ96" s="7">
        <f t="shared" si="103"/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7"/>
      <c r="BY96" s="7">
        <f t="shared" si="104"/>
        <v>0</v>
      </c>
      <c r="BZ96" s="11"/>
      <c r="CA96" s="10"/>
      <c r="CB96" s="11"/>
      <c r="CC96" s="10"/>
      <c r="CD96" s="11"/>
      <c r="CE96" s="10"/>
      <c r="CF96" s="7"/>
      <c r="CG96" s="11"/>
      <c r="CH96" s="10"/>
      <c r="CI96" s="11"/>
      <c r="CJ96" s="10"/>
      <c r="CK96" s="11"/>
      <c r="CL96" s="10"/>
      <c r="CM96" s="7"/>
      <c r="CN96" s="7">
        <f t="shared" si="105"/>
        <v>0</v>
      </c>
      <c r="CO96" s="11"/>
      <c r="CP96" s="10"/>
      <c r="CQ96" s="11"/>
      <c r="CR96" s="10"/>
      <c r="CS96" s="11"/>
      <c r="CT96" s="10"/>
      <c r="CU96" s="7"/>
      <c r="CV96" s="11"/>
      <c r="CW96" s="10"/>
      <c r="CX96" s="11"/>
      <c r="CY96" s="10"/>
      <c r="CZ96" s="11"/>
      <c r="DA96" s="10"/>
      <c r="DB96" s="7"/>
      <c r="DC96" s="7">
        <f t="shared" si="106"/>
        <v>0</v>
      </c>
      <c r="DD96" s="11"/>
      <c r="DE96" s="10"/>
      <c r="DF96" s="11"/>
      <c r="DG96" s="10"/>
      <c r="DH96" s="11"/>
      <c r="DI96" s="10"/>
      <c r="DJ96" s="7"/>
      <c r="DK96" s="11"/>
      <c r="DL96" s="10"/>
      <c r="DM96" s="11"/>
      <c r="DN96" s="10"/>
      <c r="DO96" s="11"/>
      <c r="DP96" s="10"/>
      <c r="DQ96" s="7"/>
      <c r="DR96" s="7">
        <f t="shared" si="107"/>
        <v>0</v>
      </c>
      <c r="DS96" s="11"/>
      <c r="DT96" s="10"/>
      <c r="DU96" s="11"/>
      <c r="DV96" s="10"/>
      <c r="DW96" s="11"/>
      <c r="DX96" s="10"/>
      <c r="DY96" s="7"/>
      <c r="DZ96" s="11"/>
      <c r="EA96" s="10"/>
      <c r="EB96" s="11"/>
      <c r="EC96" s="10"/>
      <c r="ED96" s="11"/>
      <c r="EE96" s="10"/>
      <c r="EF96" s="7"/>
      <c r="EG96" s="7">
        <f t="shared" si="108"/>
        <v>0</v>
      </c>
    </row>
    <row r="97" spans="1:137" x14ac:dyDescent="0.25">
      <c r="A97" s="15">
        <v>4</v>
      </c>
      <c r="B97" s="15">
        <v>2</v>
      </c>
      <c r="C97" s="15"/>
      <c r="D97" s="6" t="s">
        <v>187</v>
      </c>
      <c r="E97" s="3" t="s">
        <v>188</v>
      </c>
      <c r="F97" s="6">
        <f t="shared" si="90"/>
        <v>0</v>
      </c>
      <c r="G97" s="6">
        <f t="shared" si="91"/>
        <v>2</v>
      </c>
      <c r="H97" s="6">
        <f t="shared" si="92"/>
        <v>15</v>
      </c>
      <c r="I97" s="6">
        <f t="shared" si="93"/>
        <v>8</v>
      </c>
      <c r="J97" s="6">
        <f t="shared" si="94"/>
        <v>7</v>
      </c>
      <c r="K97" s="6">
        <f t="shared" si="95"/>
        <v>0</v>
      </c>
      <c r="L97" s="6">
        <f t="shared" si="96"/>
        <v>0</v>
      </c>
      <c r="M97" s="6">
        <f t="shared" si="97"/>
        <v>0</v>
      </c>
      <c r="N97" s="6">
        <f t="shared" si="98"/>
        <v>0</v>
      </c>
      <c r="O97" s="7">
        <f t="shared" si="99"/>
        <v>2</v>
      </c>
      <c r="P97" s="7">
        <f t="shared" si="100"/>
        <v>0</v>
      </c>
      <c r="Q97" s="7">
        <v>0.7</v>
      </c>
      <c r="R97" s="11"/>
      <c r="S97" s="10"/>
      <c r="T97" s="11"/>
      <c r="U97" s="10"/>
      <c r="V97" s="11"/>
      <c r="W97" s="10"/>
      <c r="X97" s="7"/>
      <c r="Y97" s="11"/>
      <c r="Z97" s="10"/>
      <c r="AA97" s="11"/>
      <c r="AB97" s="10"/>
      <c r="AC97" s="11"/>
      <c r="AD97" s="10"/>
      <c r="AE97" s="7"/>
      <c r="AF97" s="7">
        <f t="shared" si="101"/>
        <v>0</v>
      </c>
      <c r="AG97" s="11">
        <v>8</v>
      </c>
      <c r="AH97" s="10" t="s">
        <v>59</v>
      </c>
      <c r="AI97" s="11">
        <v>7</v>
      </c>
      <c r="AJ97" s="10" t="s">
        <v>59</v>
      </c>
      <c r="AK97" s="11"/>
      <c r="AL97" s="10"/>
      <c r="AM97" s="7">
        <v>2</v>
      </c>
      <c r="AN97" s="11"/>
      <c r="AO97" s="10"/>
      <c r="AP97" s="11"/>
      <c r="AQ97" s="10"/>
      <c r="AR97" s="11"/>
      <c r="AS97" s="10"/>
      <c r="AT97" s="7"/>
      <c r="AU97" s="7">
        <f t="shared" si="102"/>
        <v>2</v>
      </c>
      <c r="AV97" s="11"/>
      <c r="AW97" s="10"/>
      <c r="AX97" s="11"/>
      <c r="AY97" s="10"/>
      <c r="AZ97" s="11"/>
      <c r="BA97" s="10"/>
      <c r="BB97" s="7"/>
      <c r="BC97" s="11"/>
      <c r="BD97" s="10"/>
      <c r="BE97" s="11"/>
      <c r="BF97" s="10"/>
      <c r="BG97" s="11"/>
      <c r="BH97" s="10"/>
      <c r="BI97" s="7"/>
      <c r="BJ97" s="7">
        <f t="shared" si="103"/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7"/>
      <c r="BY97" s="7">
        <f t="shared" si="104"/>
        <v>0</v>
      </c>
      <c r="BZ97" s="11"/>
      <c r="CA97" s="10"/>
      <c r="CB97" s="11"/>
      <c r="CC97" s="10"/>
      <c r="CD97" s="11"/>
      <c r="CE97" s="10"/>
      <c r="CF97" s="7"/>
      <c r="CG97" s="11"/>
      <c r="CH97" s="10"/>
      <c r="CI97" s="11"/>
      <c r="CJ97" s="10"/>
      <c r="CK97" s="11"/>
      <c r="CL97" s="10"/>
      <c r="CM97" s="7"/>
      <c r="CN97" s="7">
        <f t="shared" si="105"/>
        <v>0</v>
      </c>
      <c r="CO97" s="11"/>
      <c r="CP97" s="10"/>
      <c r="CQ97" s="11"/>
      <c r="CR97" s="10"/>
      <c r="CS97" s="11"/>
      <c r="CT97" s="10"/>
      <c r="CU97" s="7"/>
      <c r="CV97" s="11"/>
      <c r="CW97" s="10"/>
      <c r="CX97" s="11"/>
      <c r="CY97" s="10"/>
      <c r="CZ97" s="11"/>
      <c r="DA97" s="10"/>
      <c r="DB97" s="7"/>
      <c r="DC97" s="7">
        <f t="shared" si="106"/>
        <v>0</v>
      </c>
      <c r="DD97" s="11"/>
      <c r="DE97" s="10"/>
      <c r="DF97" s="11"/>
      <c r="DG97" s="10"/>
      <c r="DH97" s="11"/>
      <c r="DI97" s="10"/>
      <c r="DJ97" s="7"/>
      <c r="DK97" s="11"/>
      <c r="DL97" s="10"/>
      <c r="DM97" s="11"/>
      <c r="DN97" s="10"/>
      <c r="DO97" s="11"/>
      <c r="DP97" s="10"/>
      <c r="DQ97" s="7"/>
      <c r="DR97" s="7">
        <f t="shared" si="107"/>
        <v>0</v>
      </c>
      <c r="DS97" s="11"/>
      <c r="DT97" s="10"/>
      <c r="DU97" s="11"/>
      <c r="DV97" s="10"/>
      <c r="DW97" s="11"/>
      <c r="DX97" s="10"/>
      <c r="DY97" s="7"/>
      <c r="DZ97" s="11"/>
      <c r="EA97" s="10"/>
      <c r="EB97" s="11"/>
      <c r="EC97" s="10"/>
      <c r="ED97" s="11"/>
      <c r="EE97" s="10"/>
      <c r="EF97" s="7"/>
      <c r="EG97" s="7">
        <f t="shared" si="108"/>
        <v>0</v>
      </c>
    </row>
    <row r="98" spans="1:137" x14ac:dyDescent="0.25">
      <c r="A98" s="15">
        <v>4</v>
      </c>
      <c r="B98" s="15">
        <v>2</v>
      </c>
      <c r="C98" s="15"/>
      <c r="D98" s="6" t="s">
        <v>189</v>
      </c>
      <c r="E98" s="3" t="s">
        <v>190</v>
      </c>
      <c r="F98" s="6">
        <f t="shared" si="90"/>
        <v>0</v>
      </c>
      <c r="G98" s="6">
        <f t="shared" si="91"/>
        <v>2</v>
      </c>
      <c r="H98" s="6">
        <f t="shared" si="92"/>
        <v>15</v>
      </c>
      <c r="I98" s="6">
        <f t="shared" si="93"/>
        <v>8</v>
      </c>
      <c r="J98" s="6">
        <f t="shared" si="94"/>
        <v>7</v>
      </c>
      <c r="K98" s="6">
        <f t="shared" si="95"/>
        <v>0</v>
      </c>
      <c r="L98" s="6">
        <f t="shared" si="96"/>
        <v>0</v>
      </c>
      <c r="M98" s="6">
        <f t="shared" si="97"/>
        <v>0</v>
      </c>
      <c r="N98" s="6">
        <f t="shared" si="98"/>
        <v>0</v>
      </c>
      <c r="O98" s="7">
        <f t="shared" si="99"/>
        <v>2</v>
      </c>
      <c r="P98" s="7">
        <f t="shared" si="100"/>
        <v>0</v>
      </c>
      <c r="Q98" s="7">
        <v>0.83</v>
      </c>
      <c r="R98" s="11"/>
      <c r="S98" s="10"/>
      <c r="T98" s="11"/>
      <c r="U98" s="10"/>
      <c r="V98" s="11"/>
      <c r="W98" s="10"/>
      <c r="X98" s="7"/>
      <c r="Y98" s="11"/>
      <c r="Z98" s="10"/>
      <c r="AA98" s="11"/>
      <c r="AB98" s="10"/>
      <c r="AC98" s="11"/>
      <c r="AD98" s="10"/>
      <c r="AE98" s="7"/>
      <c r="AF98" s="7">
        <f t="shared" si="101"/>
        <v>0</v>
      </c>
      <c r="AG98" s="11">
        <v>8</v>
      </c>
      <c r="AH98" s="10" t="s">
        <v>59</v>
      </c>
      <c r="AI98" s="11">
        <v>7</v>
      </c>
      <c r="AJ98" s="10" t="s">
        <v>59</v>
      </c>
      <c r="AK98" s="11"/>
      <c r="AL98" s="10"/>
      <c r="AM98" s="7">
        <v>2</v>
      </c>
      <c r="AN98" s="11"/>
      <c r="AO98" s="10"/>
      <c r="AP98" s="11"/>
      <c r="AQ98" s="10"/>
      <c r="AR98" s="11"/>
      <c r="AS98" s="10"/>
      <c r="AT98" s="7"/>
      <c r="AU98" s="7">
        <f t="shared" si="102"/>
        <v>2</v>
      </c>
      <c r="AV98" s="11"/>
      <c r="AW98" s="10"/>
      <c r="AX98" s="11"/>
      <c r="AY98" s="10"/>
      <c r="AZ98" s="11"/>
      <c r="BA98" s="10"/>
      <c r="BB98" s="7"/>
      <c r="BC98" s="11"/>
      <c r="BD98" s="10"/>
      <c r="BE98" s="11"/>
      <c r="BF98" s="10"/>
      <c r="BG98" s="11"/>
      <c r="BH98" s="10"/>
      <c r="BI98" s="7"/>
      <c r="BJ98" s="7">
        <f t="shared" si="103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7"/>
      <c r="BY98" s="7">
        <f t="shared" si="104"/>
        <v>0</v>
      </c>
      <c r="BZ98" s="11"/>
      <c r="CA98" s="10"/>
      <c r="CB98" s="11"/>
      <c r="CC98" s="10"/>
      <c r="CD98" s="11"/>
      <c r="CE98" s="10"/>
      <c r="CF98" s="7"/>
      <c r="CG98" s="11"/>
      <c r="CH98" s="10"/>
      <c r="CI98" s="11"/>
      <c r="CJ98" s="10"/>
      <c r="CK98" s="11"/>
      <c r="CL98" s="10"/>
      <c r="CM98" s="7"/>
      <c r="CN98" s="7">
        <f t="shared" si="105"/>
        <v>0</v>
      </c>
      <c r="CO98" s="11"/>
      <c r="CP98" s="10"/>
      <c r="CQ98" s="11"/>
      <c r="CR98" s="10"/>
      <c r="CS98" s="11"/>
      <c r="CT98" s="10"/>
      <c r="CU98" s="7"/>
      <c r="CV98" s="11"/>
      <c r="CW98" s="10"/>
      <c r="CX98" s="11"/>
      <c r="CY98" s="10"/>
      <c r="CZ98" s="11"/>
      <c r="DA98" s="10"/>
      <c r="DB98" s="7"/>
      <c r="DC98" s="7">
        <f t="shared" si="106"/>
        <v>0</v>
      </c>
      <c r="DD98" s="11"/>
      <c r="DE98" s="10"/>
      <c r="DF98" s="11"/>
      <c r="DG98" s="10"/>
      <c r="DH98" s="11"/>
      <c r="DI98" s="10"/>
      <c r="DJ98" s="7"/>
      <c r="DK98" s="11"/>
      <c r="DL98" s="10"/>
      <c r="DM98" s="11"/>
      <c r="DN98" s="10"/>
      <c r="DO98" s="11"/>
      <c r="DP98" s="10"/>
      <c r="DQ98" s="7"/>
      <c r="DR98" s="7">
        <f t="shared" si="107"/>
        <v>0</v>
      </c>
      <c r="DS98" s="11"/>
      <c r="DT98" s="10"/>
      <c r="DU98" s="11"/>
      <c r="DV98" s="10"/>
      <c r="DW98" s="11"/>
      <c r="DX98" s="10"/>
      <c r="DY98" s="7"/>
      <c r="DZ98" s="11"/>
      <c r="EA98" s="10"/>
      <c r="EB98" s="11"/>
      <c r="EC98" s="10"/>
      <c r="ED98" s="11"/>
      <c r="EE98" s="10"/>
      <c r="EF98" s="7"/>
      <c r="EG98" s="7">
        <f t="shared" si="108"/>
        <v>0</v>
      </c>
    </row>
    <row r="99" spans="1:137" x14ac:dyDescent="0.25">
      <c r="A99" s="15">
        <v>4</v>
      </c>
      <c r="B99" s="15">
        <v>2</v>
      </c>
      <c r="C99" s="15"/>
      <c r="D99" s="6" t="s">
        <v>191</v>
      </c>
      <c r="E99" s="3" t="s">
        <v>192</v>
      </c>
      <c r="F99" s="6">
        <f t="shared" si="90"/>
        <v>0</v>
      </c>
      <c r="G99" s="6">
        <f t="shared" si="91"/>
        <v>2</v>
      </c>
      <c r="H99" s="6">
        <f t="shared" si="92"/>
        <v>15</v>
      </c>
      <c r="I99" s="6">
        <f t="shared" si="93"/>
        <v>8</v>
      </c>
      <c r="J99" s="6">
        <f t="shared" si="94"/>
        <v>7</v>
      </c>
      <c r="K99" s="6">
        <f t="shared" si="95"/>
        <v>0</v>
      </c>
      <c r="L99" s="6">
        <f t="shared" si="96"/>
        <v>0</v>
      </c>
      <c r="M99" s="6">
        <f t="shared" si="97"/>
        <v>0</v>
      </c>
      <c r="N99" s="6">
        <f t="shared" si="98"/>
        <v>0</v>
      </c>
      <c r="O99" s="7">
        <f t="shared" si="99"/>
        <v>2</v>
      </c>
      <c r="P99" s="7">
        <f t="shared" si="100"/>
        <v>0</v>
      </c>
      <c r="Q99" s="7">
        <v>0.83</v>
      </c>
      <c r="R99" s="11"/>
      <c r="S99" s="10"/>
      <c r="T99" s="11"/>
      <c r="U99" s="10"/>
      <c r="V99" s="11"/>
      <c r="W99" s="10"/>
      <c r="X99" s="7"/>
      <c r="Y99" s="11"/>
      <c r="Z99" s="10"/>
      <c r="AA99" s="11"/>
      <c r="AB99" s="10"/>
      <c r="AC99" s="11"/>
      <c r="AD99" s="10"/>
      <c r="AE99" s="7"/>
      <c r="AF99" s="7">
        <f t="shared" si="101"/>
        <v>0</v>
      </c>
      <c r="AG99" s="11">
        <v>8</v>
      </c>
      <c r="AH99" s="10" t="s">
        <v>59</v>
      </c>
      <c r="AI99" s="11">
        <v>7</v>
      </c>
      <c r="AJ99" s="10" t="s">
        <v>59</v>
      </c>
      <c r="AK99" s="11"/>
      <c r="AL99" s="10"/>
      <c r="AM99" s="7">
        <v>2</v>
      </c>
      <c r="AN99" s="11"/>
      <c r="AO99" s="10"/>
      <c r="AP99" s="11"/>
      <c r="AQ99" s="10"/>
      <c r="AR99" s="11"/>
      <c r="AS99" s="10"/>
      <c r="AT99" s="7"/>
      <c r="AU99" s="7">
        <f t="shared" si="102"/>
        <v>2</v>
      </c>
      <c r="AV99" s="11"/>
      <c r="AW99" s="10"/>
      <c r="AX99" s="11"/>
      <c r="AY99" s="10"/>
      <c r="AZ99" s="11"/>
      <c r="BA99" s="10"/>
      <c r="BB99" s="7"/>
      <c r="BC99" s="11"/>
      <c r="BD99" s="10"/>
      <c r="BE99" s="11"/>
      <c r="BF99" s="10"/>
      <c r="BG99" s="11"/>
      <c r="BH99" s="10"/>
      <c r="BI99" s="7"/>
      <c r="BJ99" s="7">
        <f t="shared" si="103"/>
        <v>0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7"/>
      <c r="BY99" s="7">
        <f t="shared" si="104"/>
        <v>0</v>
      </c>
      <c r="BZ99" s="11"/>
      <c r="CA99" s="10"/>
      <c r="CB99" s="11"/>
      <c r="CC99" s="10"/>
      <c r="CD99" s="11"/>
      <c r="CE99" s="10"/>
      <c r="CF99" s="7"/>
      <c r="CG99" s="11"/>
      <c r="CH99" s="10"/>
      <c r="CI99" s="11"/>
      <c r="CJ99" s="10"/>
      <c r="CK99" s="11"/>
      <c r="CL99" s="10"/>
      <c r="CM99" s="7"/>
      <c r="CN99" s="7">
        <f t="shared" si="105"/>
        <v>0</v>
      </c>
      <c r="CO99" s="11"/>
      <c r="CP99" s="10"/>
      <c r="CQ99" s="11"/>
      <c r="CR99" s="10"/>
      <c r="CS99" s="11"/>
      <c r="CT99" s="10"/>
      <c r="CU99" s="7"/>
      <c r="CV99" s="11"/>
      <c r="CW99" s="10"/>
      <c r="CX99" s="11"/>
      <c r="CY99" s="10"/>
      <c r="CZ99" s="11"/>
      <c r="DA99" s="10"/>
      <c r="DB99" s="7"/>
      <c r="DC99" s="7">
        <f t="shared" si="106"/>
        <v>0</v>
      </c>
      <c r="DD99" s="11"/>
      <c r="DE99" s="10"/>
      <c r="DF99" s="11"/>
      <c r="DG99" s="10"/>
      <c r="DH99" s="11"/>
      <c r="DI99" s="10"/>
      <c r="DJ99" s="7"/>
      <c r="DK99" s="11"/>
      <c r="DL99" s="10"/>
      <c r="DM99" s="11"/>
      <c r="DN99" s="10"/>
      <c r="DO99" s="11"/>
      <c r="DP99" s="10"/>
      <c r="DQ99" s="7"/>
      <c r="DR99" s="7">
        <f t="shared" si="107"/>
        <v>0</v>
      </c>
      <c r="DS99" s="11"/>
      <c r="DT99" s="10"/>
      <c r="DU99" s="11"/>
      <c r="DV99" s="10"/>
      <c r="DW99" s="11"/>
      <c r="DX99" s="10"/>
      <c r="DY99" s="7"/>
      <c r="DZ99" s="11"/>
      <c r="EA99" s="10"/>
      <c r="EB99" s="11"/>
      <c r="EC99" s="10"/>
      <c r="ED99" s="11"/>
      <c r="EE99" s="10"/>
      <c r="EF99" s="7"/>
      <c r="EG99" s="7">
        <f t="shared" si="108"/>
        <v>0</v>
      </c>
    </row>
    <row r="100" spans="1:137" x14ac:dyDescent="0.25">
      <c r="A100" s="15">
        <v>4</v>
      </c>
      <c r="B100" s="15">
        <v>2</v>
      </c>
      <c r="C100" s="15"/>
      <c r="D100" s="6" t="s">
        <v>193</v>
      </c>
      <c r="E100" s="3" t="s">
        <v>194</v>
      </c>
      <c r="F100" s="6">
        <f t="shared" si="90"/>
        <v>0</v>
      </c>
      <c r="G100" s="6">
        <f t="shared" si="91"/>
        <v>2</v>
      </c>
      <c r="H100" s="6">
        <f t="shared" si="92"/>
        <v>15</v>
      </c>
      <c r="I100" s="6">
        <f t="shared" si="93"/>
        <v>8</v>
      </c>
      <c r="J100" s="6">
        <f t="shared" si="94"/>
        <v>7</v>
      </c>
      <c r="K100" s="6">
        <f t="shared" si="95"/>
        <v>0</v>
      </c>
      <c r="L100" s="6">
        <f t="shared" si="96"/>
        <v>0</v>
      </c>
      <c r="M100" s="6">
        <f t="shared" si="97"/>
        <v>0</v>
      </c>
      <c r="N100" s="6">
        <f t="shared" si="98"/>
        <v>0</v>
      </c>
      <c r="O100" s="7">
        <f t="shared" si="99"/>
        <v>2</v>
      </c>
      <c r="P100" s="7">
        <f t="shared" si="100"/>
        <v>0</v>
      </c>
      <c r="Q100" s="7">
        <v>0.9</v>
      </c>
      <c r="R100" s="11"/>
      <c r="S100" s="10"/>
      <c r="T100" s="11"/>
      <c r="U100" s="10"/>
      <c r="V100" s="11"/>
      <c r="W100" s="10"/>
      <c r="X100" s="7"/>
      <c r="Y100" s="11"/>
      <c r="Z100" s="10"/>
      <c r="AA100" s="11"/>
      <c r="AB100" s="10"/>
      <c r="AC100" s="11"/>
      <c r="AD100" s="10"/>
      <c r="AE100" s="7"/>
      <c r="AF100" s="7">
        <f t="shared" si="101"/>
        <v>0</v>
      </c>
      <c r="AG100" s="11">
        <v>8</v>
      </c>
      <c r="AH100" s="10" t="s">
        <v>59</v>
      </c>
      <c r="AI100" s="11">
        <v>7</v>
      </c>
      <c r="AJ100" s="10" t="s">
        <v>59</v>
      </c>
      <c r="AK100" s="11"/>
      <c r="AL100" s="10"/>
      <c r="AM100" s="7">
        <v>2</v>
      </c>
      <c r="AN100" s="11"/>
      <c r="AO100" s="10"/>
      <c r="AP100" s="11"/>
      <c r="AQ100" s="10"/>
      <c r="AR100" s="11"/>
      <c r="AS100" s="10"/>
      <c r="AT100" s="7"/>
      <c r="AU100" s="7">
        <f t="shared" si="102"/>
        <v>2</v>
      </c>
      <c r="AV100" s="11"/>
      <c r="AW100" s="10"/>
      <c r="AX100" s="11"/>
      <c r="AY100" s="10"/>
      <c r="AZ100" s="11"/>
      <c r="BA100" s="10"/>
      <c r="BB100" s="7"/>
      <c r="BC100" s="11"/>
      <c r="BD100" s="10"/>
      <c r="BE100" s="11"/>
      <c r="BF100" s="10"/>
      <c r="BG100" s="11"/>
      <c r="BH100" s="10"/>
      <c r="BI100" s="7"/>
      <c r="BJ100" s="7">
        <f t="shared" si="103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7"/>
      <c r="BY100" s="7">
        <f t="shared" si="104"/>
        <v>0</v>
      </c>
      <c r="BZ100" s="11"/>
      <c r="CA100" s="10"/>
      <c r="CB100" s="11"/>
      <c r="CC100" s="10"/>
      <c r="CD100" s="11"/>
      <c r="CE100" s="10"/>
      <c r="CF100" s="7"/>
      <c r="CG100" s="11"/>
      <c r="CH100" s="10"/>
      <c r="CI100" s="11"/>
      <c r="CJ100" s="10"/>
      <c r="CK100" s="11"/>
      <c r="CL100" s="10"/>
      <c r="CM100" s="7"/>
      <c r="CN100" s="7">
        <f t="shared" si="105"/>
        <v>0</v>
      </c>
      <c r="CO100" s="11"/>
      <c r="CP100" s="10"/>
      <c r="CQ100" s="11"/>
      <c r="CR100" s="10"/>
      <c r="CS100" s="11"/>
      <c r="CT100" s="10"/>
      <c r="CU100" s="7"/>
      <c r="CV100" s="11"/>
      <c r="CW100" s="10"/>
      <c r="CX100" s="11"/>
      <c r="CY100" s="10"/>
      <c r="CZ100" s="11"/>
      <c r="DA100" s="10"/>
      <c r="DB100" s="7"/>
      <c r="DC100" s="7">
        <f t="shared" si="106"/>
        <v>0</v>
      </c>
      <c r="DD100" s="11"/>
      <c r="DE100" s="10"/>
      <c r="DF100" s="11"/>
      <c r="DG100" s="10"/>
      <c r="DH100" s="11"/>
      <c r="DI100" s="10"/>
      <c r="DJ100" s="7"/>
      <c r="DK100" s="11"/>
      <c r="DL100" s="10"/>
      <c r="DM100" s="11"/>
      <c r="DN100" s="10"/>
      <c r="DO100" s="11"/>
      <c r="DP100" s="10"/>
      <c r="DQ100" s="7"/>
      <c r="DR100" s="7">
        <f t="shared" si="107"/>
        <v>0</v>
      </c>
      <c r="DS100" s="11"/>
      <c r="DT100" s="10"/>
      <c r="DU100" s="11"/>
      <c r="DV100" s="10"/>
      <c r="DW100" s="11"/>
      <c r="DX100" s="10"/>
      <c r="DY100" s="7"/>
      <c r="DZ100" s="11"/>
      <c r="EA100" s="10"/>
      <c r="EB100" s="11"/>
      <c r="EC100" s="10"/>
      <c r="ED100" s="11"/>
      <c r="EE100" s="10"/>
      <c r="EF100" s="7"/>
      <c r="EG100" s="7">
        <f t="shared" si="108"/>
        <v>0</v>
      </c>
    </row>
    <row r="101" spans="1:137" x14ac:dyDescent="0.25">
      <c r="A101" s="15">
        <v>2</v>
      </c>
      <c r="B101" s="15">
        <v>1</v>
      </c>
      <c r="C101" s="15"/>
      <c r="D101" s="6" t="s">
        <v>195</v>
      </c>
      <c r="E101" s="3" t="s">
        <v>196</v>
      </c>
      <c r="F101" s="6">
        <f t="shared" si="90"/>
        <v>0</v>
      </c>
      <c r="G101" s="6">
        <f t="shared" si="91"/>
        <v>2</v>
      </c>
      <c r="H101" s="6">
        <f t="shared" si="92"/>
        <v>15</v>
      </c>
      <c r="I101" s="6">
        <f t="shared" si="93"/>
        <v>8</v>
      </c>
      <c r="J101" s="6">
        <f t="shared" si="94"/>
        <v>7</v>
      </c>
      <c r="K101" s="6">
        <f t="shared" si="95"/>
        <v>0</v>
      </c>
      <c r="L101" s="6">
        <f t="shared" si="96"/>
        <v>0</v>
      </c>
      <c r="M101" s="6">
        <f t="shared" si="97"/>
        <v>0</v>
      </c>
      <c r="N101" s="6">
        <f t="shared" si="98"/>
        <v>0</v>
      </c>
      <c r="O101" s="7">
        <f t="shared" si="99"/>
        <v>3</v>
      </c>
      <c r="P101" s="7">
        <f t="shared" si="100"/>
        <v>0</v>
      </c>
      <c r="Q101" s="7">
        <v>0.8</v>
      </c>
      <c r="R101" s="11">
        <v>8</v>
      </c>
      <c r="S101" s="10" t="s">
        <v>59</v>
      </c>
      <c r="T101" s="11">
        <v>7</v>
      </c>
      <c r="U101" s="10" t="s">
        <v>59</v>
      </c>
      <c r="V101" s="11"/>
      <c r="W101" s="10"/>
      <c r="X101" s="7">
        <v>3</v>
      </c>
      <c r="Y101" s="11"/>
      <c r="Z101" s="10"/>
      <c r="AA101" s="11"/>
      <c r="AB101" s="10"/>
      <c r="AC101" s="11"/>
      <c r="AD101" s="10"/>
      <c r="AE101" s="7"/>
      <c r="AF101" s="7">
        <f t="shared" si="101"/>
        <v>3</v>
      </c>
      <c r="AG101" s="11"/>
      <c r="AH101" s="10"/>
      <c r="AI101" s="11"/>
      <c r="AJ101" s="10"/>
      <c r="AK101" s="11"/>
      <c r="AL101" s="10"/>
      <c r="AM101" s="7"/>
      <c r="AN101" s="11"/>
      <c r="AO101" s="10"/>
      <c r="AP101" s="11"/>
      <c r="AQ101" s="10"/>
      <c r="AR101" s="11"/>
      <c r="AS101" s="10"/>
      <c r="AT101" s="7"/>
      <c r="AU101" s="7">
        <f t="shared" si="102"/>
        <v>0</v>
      </c>
      <c r="AV101" s="11"/>
      <c r="AW101" s="10"/>
      <c r="AX101" s="11"/>
      <c r="AY101" s="10"/>
      <c r="AZ101" s="11"/>
      <c r="BA101" s="10"/>
      <c r="BB101" s="7"/>
      <c r="BC101" s="11"/>
      <c r="BD101" s="10"/>
      <c r="BE101" s="11"/>
      <c r="BF101" s="10"/>
      <c r="BG101" s="11"/>
      <c r="BH101" s="10"/>
      <c r="BI101" s="7"/>
      <c r="BJ101" s="7">
        <f t="shared" si="103"/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7"/>
      <c r="BY101" s="7">
        <f t="shared" si="104"/>
        <v>0</v>
      </c>
      <c r="BZ101" s="11"/>
      <c r="CA101" s="10"/>
      <c r="CB101" s="11"/>
      <c r="CC101" s="10"/>
      <c r="CD101" s="11"/>
      <c r="CE101" s="10"/>
      <c r="CF101" s="7"/>
      <c r="CG101" s="11"/>
      <c r="CH101" s="10"/>
      <c r="CI101" s="11"/>
      <c r="CJ101" s="10"/>
      <c r="CK101" s="11"/>
      <c r="CL101" s="10"/>
      <c r="CM101" s="7"/>
      <c r="CN101" s="7">
        <f t="shared" si="105"/>
        <v>0</v>
      </c>
      <c r="CO101" s="11"/>
      <c r="CP101" s="10"/>
      <c r="CQ101" s="11"/>
      <c r="CR101" s="10"/>
      <c r="CS101" s="11"/>
      <c r="CT101" s="10"/>
      <c r="CU101" s="7"/>
      <c r="CV101" s="11"/>
      <c r="CW101" s="10"/>
      <c r="CX101" s="11"/>
      <c r="CY101" s="10"/>
      <c r="CZ101" s="11"/>
      <c r="DA101" s="10"/>
      <c r="DB101" s="7"/>
      <c r="DC101" s="7">
        <f t="shared" si="106"/>
        <v>0</v>
      </c>
      <c r="DD101" s="11"/>
      <c r="DE101" s="10"/>
      <c r="DF101" s="11"/>
      <c r="DG101" s="10"/>
      <c r="DH101" s="11"/>
      <c r="DI101" s="10"/>
      <c r="DJ101" s="7"/>
      <c r="DK101" s="11"/>
      <c r="DL101" s="10"/>
      <c r="DM101" s="11"/>
      <c r="DN101" s="10"/>
      <c r="DO101" s="11"/>
      <c r="DP101" s="10"/>
      <c r="DQ101" s="7"/>
      <c r="DR101" s="7">
        <f t="shared" si="107"/>
        <v>0</v>
      </c>
      <c r="DS101" s="11"/>
      <c r="DT101" s="10"/>
      <c r="DU101" s="11"/>
      <c r="DV101" s="10"/>
      <c r="DW101" s="11"/>
      <c r="DX101" s="10"/>
      <c r="DY101" s="7"/>
      <c r="DZ101" s="11"/>
      <c r="EA101" s="10"/>
      <c r="EB101" s="11"/>
      <c r="EC101" s="10"/>
      <c r="ED101" s="11"/>
      <c r="EE101" s="10"/>
      <c r="EF101" s="7"/>
      <c r="EG101" s="7">
        <f t="shared" si="108"/>
        <v>0</v>
      </c>
    </row>
    <row r="102" spans="1:137" x14ac:dyDescent="0.25">
      <c r="A102" s="15">
        <v>2</v>
      </c>
      <c r="B102" s="15">
        <v>1</v>
      </c>
      <c r="C102" s="15"/>
      <c r="D102" s="6" t="s">
        <v>197</v>
      </c>
      <c r="E102" s="3" t="s">
        <v>198</v>
      </c>
      <c r="F102" s="6">
        <f t="shared" si="90"/>
        <v>0</v>
      </c>
      <c r="G102" s="6">
        <f t="shared" si="91"/>
        <v>2</v>
      </c>
      <c r="H102" s="6">
        <f t="shared" si="92"/>
        <v>15</v>
      </c>
      <c r="I102" s="6">
        <f t="shared" si="93"/>
        <v>8</v>
      </c>
      <c r="J102" s="6">
        <f t="shared" si="94"/>
        <v>7</v>
      </c>
      <c r="K102" s="6">
        <f t="shared" si="95"/>
        <v>0</v>
      </c>
      <c r="L102" s="6">
        <f t="shared" si="96"/>
        <v>0</v>
      </c>
      <c r="M102" s="6">
        <f t="shared" si="97"/>
        <v>0</v>
      </c>
      <c r="N102" s="6">
        <f t="shared" si="98"/>
        <v>0</v>
      </c>
      <c r="O102" s="7">
        <f t="shared" si="99"/>
        <v>3</v>
      </c>
      <c r="P102" s="7">
        <f t="shared" si="100"/>
        <v>0</v>
      </c>
      <c r="Q102" s="7">
        <v>0.87</v>
      </c>
      <c r="R102" s="11">
        <v>8</v>
      </c>
      <c r="S102" s="10" t="s">
        <v>59</v>
      </c>
      <c r="T102" s="11">
        <v>7</v>
      </c>
      <c r="U102" s="10" t="s">
        <v>59</v>
      </c>
      <c r="V102" s="11"/>
      <c r="W102" s="10"/>
      <c r="X102" s="7">
        <v>3</v>
      </c>
      <c r="Y102" s="11"/>
      <c r="Z102" s="10"/>
      <c r="AA102" s="11"/>
      <c r="AB102" s="10"/>
      <c r="AC102" s="11"/>
      <c r="AD102" s="10"/>
      <c r="AE102" s="7"/>
      <c r="AF102" s="7">
        <f t="shared" si="101"/>
        <v>3</v>
      </c>
      <c r="AG102" s="11"/>
      <c r="AH102" s="10"/>
      <c r="AI102" s="11"/>
      <c r="AJ102" s="10"/>
      <c r="AK102" s="11"/>
      <c r="AL102" s="10"/>
      <c r="AM102" s="7"/>
      <c r="AN102" s="11"/>
      <c r="AO102" s="10"/>
      <c r="AP102" s="11"/>
      <c r="AQ102" s="10"/>
      <c r="AR102" s="11"/>
      <c r="AS102" s="10"/>
      <c r="AT102" s="7"/>
      <c r="AU102" s="7">
        <f t="shared" si="102"/>
        <v>0</v>
      </c>
      <c r="AV102" s="11"/>
      <c r="AW102" s="10"/>
      <c r="AX102" s="11"/>
      <c r="AY102" s="10"/>
      <c r="AZ102" s="11"/>
      <c r="BA102" s="10"/>
      <c r="BB102" s="7"/>
      <c r="BC102" s="11"/>
      <c r="BD102" s="10"/>
      <c r="BE102" s="11"/>
      <c r="BF102" s="10"/>
      <c r="BG102" s="11"/>
      <c r="BH102" s="10"/>
      <c r="BI102" s="7"/>
      <c r="BJ102" s="7">
        <f t="shared" si="103"/>
        <v>0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7"/>
      <c r="BY102" s="7">
        <f t="shared" si="104"/>
        <v>0</v>
      </c>
      <c r="BZ102" s="11"/>
      <c r="CA102" s="10"/>
      <c r="CB102" s="11"/>
      <c r="CC102" s="10"/>
      <c r="CD102" s="11"/>
      <c r="CE102" s="10"/>
      <c r="CF102" s="7"/>
      <c r="CG102" s="11"/>
      <c r="CH102" s="10"/>
      <c r="CI102" s="11"/>
      <c r="CJ102" s="10"/>
      <c r="CK102" s="11"/>
      <c r="CL102" s="10"/>
      <c r="CM102" s="7"/>
      <c r="CN102" s="7">
        <f t="shared" si="105"/>
        <v>0</v>
      </c>
      <c r="CO102" s="11"/>
      <c r="CP102" s="10"/>
      <c r="CQ102" s="11"/>
      <c r="CR102" s="10"/>
      <c r="CS102" s="11"/>
      <c r="CT102" s="10"/>
      <c r="CU102" s="7"/>
      <c r="CV102" s="11"/>
      <c r="CW102" s="10"/>
      <c r="CX102" s="11"/>
      <c r="CY102" s="10"/>
      <c r="CZ102" s="11"/>
      <c r="DA102" s="10"/>
      <c r="DB102" s="7"/>
      <c r="DC102" s="7">
        <f t="shared" si="106"/>
        <v>0</v>
      </c>
      <c r="DD102" s="11"/>
      <c r="DE102" s="10"/>
      <c r="DF102" s="11"/>
      <c r="DG102" s="10"/>
      <c r="DH102" s="11"/>
      <c r="DI102" s="10"/>
      <c r="DJ102" s="7"/>
      <c r="DK102" s="11"/>
      <c r="DL102" s="10"/>
      <c r="DM102" s="11"/>
      <c r="DN102" s="10"/>
      <c r="DO102" s="11"/>
      <c r="DP102" s="10"/>
      <c r="DQ102" s="7"/>
      <c r="DR102" s="7">
        <f t="shared" si="107"/>
        <v>0</v>
      </c>
      <c r="DS102" s="11"/>
      <c r="DT102" s="10"/>
      <c r="DU102" s="11"/>
      <c r="DV102" s="10"/>
      <c r="DW102" s="11"/>
      <c r="DX102" s="10"/>
      <c r="DY102" s="7"/>
      <c r="DZ102" s="11"/>
      <c r="EA102" s="10"/>
      <c r="EB102" s="11"/>
      <c r="EC102" s="10"/>
      <c r="ED102" s="11"/>
      <c r="EE102" s="10"/>
      <c r="EF102" s="7"/>
      <c r="EG102" s="7">
        <f t="shared" si="108"/>
        <v>0</v>
      </c>
    </row>
    <row r="103" spans="1:137" x14ac:dyDescent="0.25">
      <c r="A103" s="15">
        <v>2</v>
      </c>
      <c r="B103" s="15">
        <v>1</v>
      </c>
      <c r="C103" s="15"/>
      <c r="D103" s="6" t="s">
        <v>199</v>
      </c>
      <c r="E103" s="3" t="s">
        <v>200</v>
      </c>
      <c r="F103" s="6">
        <f t="shared" si="90"/>
        <v>0</v>
      </c>
      <c r="G103" s="6">
        <f t="shared" si="91"/>
        <v>2</v>
      </c>
      <c r="H103" s="6">
        <f t="shared" si="92"/>
        <v>15</v>
      </c>
      <c r="I103" s="6">
        <f t="shared" si="93"/>
        <v>8</v>
      </c>
      <c r="J103" s="6">
        <f t="shared" si="94"/>
        <v>7</v>
      </c>
      <c r="K103" s="6">
        <f t="shared" si="95"/>
        <v>0</v>
      </c>
      <c r="L103" s="6">
        <f t="shared" si="96"/>
        <v>0</v>
      </c>
      <c r="M103" s="6">
        <f t="shared" si="97"/>
        <v>0</v>
      </c>
      <c r="N103" s="6">
        <f t="shared" si="98"/>
        <v>0</v>
      </c>
      <c r="O103" s="7">
        <f t="shared" si="99"/>
        <v>3</v>
      </c>
      <c r="P103" s="7">
        <f t="shared" si="100"/>
        <v>0</v>
      </c>
      <c r="Q103" s="7">
        <v>0.94</v>
      </c>
      <c r="R103" s="11">
        <v>8</v>
      </c>
      <c r="S103" s="10" t="s">
        <v>59</v>
      </c>
      <c r="T103" s="11">
        <v>7</v>
      </c>
      <c r="U103" s="10" t="s">
        <v>59</v>
      </c>
      <c r="V103" s="11"/>
      <c r="W103" s="10"/>
      <c r="X103" s="7">
        <v>3</v>
      </c>
      <c r="Y103" s="11"/>
      <c r="Z103" s="10"/>
      <c r="AA103" s="11"/>
      <c r="AB103" s="10"/>
      <c r="AC103" s="11"/>
      <c r="AD103" s="10"/>
      <c r="AE103" s="7"/>
      <c r="AF103" s="7">
        <f t="shared" si="101"/>
        <v>3</v>
      </c>
      <c r="AG103" s="11"/>
      <c r="AH103" s="10"/>
      <c r="AI103" s="11"/>
      <c r="AJ103" s="10"/>
      <c r="AK103" s="11"/>
      <c r="AL103" s="10"/>
      <c r="AM103" s="7"/>
      <c r="AN103" s="11"/>
      <c r="AO103" s="10"/>
      <c r="AP103" s="11"/>
      <c r="AQ103" s="10"/>
      <c r="AR103" s="11"/>
      <c r="AS103" s="10"/>
      <c r="AT103" s="7"/>
      <c r="AU103" s="7">
        <f t="shared" si="102"/>
        <v>0</v>
      </c>
      <c r="AV103" s="11"/>
      <c r="AW103" s="10"/>
      <c r="AX103" s="11"/>
      <c r="AY103" s="10"/>
      <c r="AZ103" s="11"/>
      <c r="BA103" s="10"/>
      <c r="BB103" s="7"/>
      <c r="BC103" s="11"/>
      <c r="BD103" s="10"/>
      <c r="BE103" s="11"/>
      <c r="BF103" s="10"/>
      <c r="BG103" s="11"/>
      <c r="BH103" s="10"/>
      <c r="BI103" s="7"/>
      <c r="BJ103" s="7">
        <f t="shared" si="103"/>
        <v>0</v>
      </c>
      <c r="BK103" s="11"/>
      <c r="BL103" s="10"/>
      <c r="BM103" s="11"/>
      <c r="BN103" s="10"/>
      <c r="BO103" s="11"/>
      <c r="BP103" s="10"/>
      <c r="BQ103" s="7"/>
      <c r="BR103" s="11"/>
      <c r="BS103" s="10"/>
      <c r="BT103" s="11"/>
      <c r="BU103" s="10"/>
      <c r="BV103" s="11"/>
      <c r="BW103" s="10"/>
      <c r="BX103" s="7"/>
      <c r="BY103" s="7">
        <f t="shared" si="104"/>
        <v>0</v>
      </c>
      <c r="BZ103" s="11"/>
      <c r="CA103" s="10"/>
      <c r="CB103" s="11"/>
      <c r="CC103" s="10"/>
      <c r="CD103" s="11"/>
      <c r="CE103" s="10"/>
      <c r="CF103" s="7"/>
      <c r="CG103" s="11"/>
      <c r="CH103" s="10"/>
      <c r="CI103" s="11"/>
      <c r="CJ103" s="10"/>
      <c r="CK103" s="11"/>
      <c r="CL103" s="10"/>
      <c r="CM103" s="7"/>
      <c r="CN103" s="7">
        <f t="shared" si="105"/>
        <v>0</v>
      </c>
      <c r="CO103" s="11"/>
      <c r="CP103" s="10"/>
      <c r="CQ103" s="11"/>
      <c r="CR103" s="10"/>
      <c r="CS103" s="11"/>
      <c r="CT103" s="10"/>
      <c r="CU103" s="7"/>
      <c r="CV103" s="11"/>
      <c r="CW103" s="10"/>
      <c r="CX103" s="11"/>
      <c r="CY103" s="10"/>
      <c r="CZ103" s="11"/>
      <c r="DA103" s="10"/>
      <c r="DB103" s="7"/>
      <c r="DC103" s="7">
        <f t="shared" si="106"/>
        <v>0</v>
      </c>
      <c r="DD103" s="11"/>
      <c r="DE103" s="10"/>
      <c r="DF103" s="11"/>
      <c r="DG103" s="10"/>
      <c r="DH103" s="11"/>
      <c r="DI103" s="10"/>
      <c r="DJ103" s="7"/>
      <c r="DK103" s="11"/>
      <c r="DL103" s="10"/>
      <c r="DM103" s="11"/>
      <c r="DN103" s="10"/>
      <c r="DO103" s="11"/>
      <c r="DP103" s="10"/>
      <c r="DQ103" s="7"/>
      <c r="DR103" s="7">
        <f t="shared" si="107"/>
        <v>0</v>
      </c>
      <c r="DS103" s="11"/>
      <c r="DT103" s="10"/>
      <c r="DU103" s="11"/>
      <c r="DV103" s="10"/>
      <c r="DW103" s="11"/>
      <c r="DX103" s="10"/>
      <c r="DY103" s="7"/>
      <c r="DZ103" s="11"/>
      <c r="EA103" s="10"/>
      <c r="EB103" s="11"/>
      <c r="EC103" s="10"/>
      <c r="ED103" s="11"/>
      <c r="EE103" s="10"/>
      <c r="EF103" s="7"/>
      <c r="EG103" s="7">
        <f t="shared" si="108"/>
        <v>0</v>
      </c>
    </row>
    <row r="104" spans="1:137" x14ac:dyDescent="0.25">
      <c r="A104" s="15">
        <v>7</v>
      </c>
      <c r="B104" s="15">
        <v>1</v>
      </c>
      <c r="C104" s="15"/>
      <c r="D104" s="6" t="s">
        <v>201</v>
      </c>
      <c r="E104" s="3" t="s">
        <v>202</v>
      </c>
      <c r="F104" s="6">
        <f t="shared" si="90"/>
        <v>0</v>
      </c>
      <c r="G104" s="6">
        <f t="shared" si="91"/>
        <v>2</v>
      </c>
      <c r="H104" s="6">
        <f t="shared" si="92"/>
        <v>15</v>
      </c>
      <c r="I104" s="6">
        <f t="shared" si="93"/>
        <v>8</v>
      </c>
      <c r="J104" s="6">
        <f t="shared" si="94"/>
        <v>7</v>
      </c>
      <c r="K104" s="6">
        <f t="shared" si="95"/>
        <v>0</v>
      </c>
      <c r="L104" s="6">
        <f t="shared" si="96"/>
        <v>0</v>
      </c>
      <c r="M104" s="6">
        <f t="shared" si="97"/>
        <v>0</v>
      </c>
      <c r="N104" s="6">
        <f t="shared" si="98"/>
        <v>0</v>
      </c>
      <c r="O104" s="7">
        <f t="shared" si="99"/>
        <v>3</v>
      </c>
      <c r="P104" s="7">
        <f t="shared" si="100"/>
        <v>0</v>
      </c>
      <c r="Q104" s="7">
        <v>1.1000000000000001</v>
      </c>
      <c r="R104" s="11"/>
      <c r="S104" s="10"/>
      <c r="T104" s="11"/>
      <c r="U104" s="10"/>
      <c r="V104" s="11"/>
      <c r="W104" s="10"/>
      <c r="X104" s="7"/>
      <c r="Y104" s="11"/>
      <c r="Z104" s="10"/>
      <c r="AA104" s="11"/>
      <c r="AB104" s="10"/>
      <c r="AC104" s="11"/>
      <c r="AD104" s="10"/>
      <c r="AE104" s="7"/>
      <c r="AF104" s="7">
        <f t="shared" si="101"/>
        <v>0</v>
      </c>
      <c r="AG104" s="11"/>
      <c r="AH104" s="10"/>
      <c r="AI104" s="11"/>
      <c r="AJ104" s="10"/>
      <c r="AK104" s="11"/>
      <c r="AL104" s="10"/>
      <c r="AM104" s="7"/>
      <c r="AN104" s="11"/>
      <c r="AO104" s="10"/>
      <c r="AP104" s="11"/>
      <c r="AQ104" s="10"/>
      <c r="AR104" s="11"/>
      <c r="AS104" s="10"/>
      <c r="AT104" s="7"/>
      <c r="AU104" s="7">
        <f t="shared" si="102"/>
        <v>0</v>
      </c>
      <c r="AV104" s="11">
        <v>8</v>
      </c>
      <c r="AW104" s="10" t="s">
        <v>59</v>
      </c>
      <c r="AX104" s="11">
        <v>7</v>
      </c>
      <c r="AY104" s="10" t="s">
        <v>59</v>
      </c>
      <c r="AZ104" s="11"/>
      <c r="BA104" s="10"/>
      <c r="BB104" s="7">
        <v>3</v>
      </c>
      <c r="BC104" s="11"/>
      <c r="BD104" s="10"/>
      <c r="BE104" s="11"/>
      <c r="BF104" s="10"/>
      <c r="BG104" s="11"/>
      <c r="BH104" s="10"/>
      <c r="BI104" s="7"/>
      <c r="BJ104" s="7">
        <f t="shared" si="103"/>
        <v>3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/>
      <c r="BW104" s="10"/>
      <c r="BX104" s="7"/>
      <c r="BY104" s="7">
        <f t="shared" si="104"/>
        <v>0</v>
      </c>
      <c r="BZ104" s="11"/>
      <c r="CA104" s="10"/>
      <c r="CB104" s="11"/>
      <c r="CC104" s="10"/>
      <c r="CD104" s="11"/>
      <c r="CE104" s="10"/>
      <c r="CF104" s="7"/>
      <c r="CG104" s="11"/>
      <c r="CH104" s="10"/>
      <c r="CI104" s="11"/>
      <c r="CJ104" s="10"/>
      <c r="CK104" s="11"/>
      <c r="CL104" s="10"/>
      <c r="CM104" s="7"/>
      <c r="CN104" s="7">
        <f t="shared" si="105"/>
        <v>0</v>
      </c>
      <c r="CO104" s="11"/>
      <c r="CP104" s="10"/>
      <c r="CQ104" s="11"/>
      <c r="CR104" s="10"/>
      <c r="CS104" s="11"/>
      <c r="CT104" s="10"/>
      <c r="CU104" s="7"/>
      <c r="CV104" s="11"/>
      <c r="CW104" s="10"/>
      <c r="CX104" s="11"/>
      <c r="CY104" s="10"/>
      <c r="CZ104" s="11"/>
      <c r="DA104" s="10"/>
      <c r="DB104" s="7"/>
      <c r="DC104" s="7">
        <f t="shared" si="106"/>
        <v>0</v>
      </c>
      <c r="DD104" s="11"/>
      <c r="DE104" s="10"/>
      <c r="DF104" s="11"/>
      <c r="DG104" s="10"/>
      <c r="DH104" s="11"/>
      <c r="DI104" s="10"/>
      <c r="DJ104" s="7"/>
      <c r="DK104" s="11"/>
      <c r="DL104" s="10"/>
      <c r="DM104" s="11"/>
      <c r="DN104" s="10"/>
      <c r="DO104" s="11"/>
      <c r="DP104" s="10"/>
      <c r="DQ104" s="7"/>
      <c r="DR104" s="7">
        <f t="shared" si="107"/>
        <v>0</v>
      </c>
      <c r="DS104" s="11"/>
      <c r="DT104" s="10"/>
      <c r="DU104" s="11"/>
      <c r="DV104" s="10"/>
      <c r="DW104" s="11"/>
      <c r="DX104" s="10"/>
      <c r="DY104" s="7"/>
      <c r="DZ104" s="11"/>
      <c r="EA104" s="10"/>
      <c r="EB104" s="11"/>
      <c r="EC104" s="10"/>
      <c r="ED104" s="11"/>
      <c r="EE104" s="10"/>
      <c r="EF104" s="7"/>
      <c r="EG104" s="7">
        <f t="shared" si="108"/>
        <v>0</v>
      </c>
    </row>
    <row r="105" spans="1:137" x14ac:dyDescent="0.25">
      <c r="A105" s="15">
        <v>7</v>
      </c>
      <c r="B105" s="15">
        <v>1</v>
      </c>
      <c r="C105" s="15"/>
      <c r="D105" s="6" t="s">
        <v>203</v>
      </c>
      <c r="E105" s="3" t="s">
        <v>204</v>
      </c>
      <c r="F105" s="6">
        <f t="shared" si="90"/>
        <v>0</v>
      </c>
      <c r="G105" s="6">
        <f t="shared" si="91"/>
        <v>2</v>
      </c>
      <c r="H105" s="6">
        <f t="shared" si="92"/>
        <v>15</v>
      </c>
      <c r="I105" s="6">
        <f t="shared" si="93"/>
        <v>8</v>
      </c>
      <c r="J105" s="6">
        <f t="shared" si="94"/>
        <v>7</v>
      </c>
      <c r="K105" s="6">
        <f t="shared" si="95"/>
        <v>0</v>
      </c>
      <c r="L105" s="6">
        <f t="shared" si="96"/>
        <v>0</v>
      </c>
      <c r="M105" s="6">
        <f t="shared" si="97"/>
        <v>0</v>
      </c>
      <c r="N105" s="6">
        <f t="shared" si="98"/>
        <v>0</v>
      </c>
      <c r="O105" s="7">
        <f t="shared" si="99"/>
        <v>3</v>
      </c>
      <c r="P105" s="7">
        <f t="shared" si="100"/>
        <v>0</v>
      </c>
      <c r="Q105" s="7">
        <v>0.83</v>
      </c>
      <c r="R105" s="11"/>
      <c r="S105" s="10"/>
      <c r="T105" s="11"/>
      <c r="U105" s="10"/>
      <c r="V105" s="11"/>
      <c r="W105" s="10"/>
      <c r="X105" s="7"/>
      <c r="Y105" s="11"/>
      <c r="Z105" s="10"/>
      <c r="AA105" s="11"/>
      <c r="AB105" s="10"/>
      <c r="AC105" s="11"/>
      <c r="AD105" s="10"/>
      <c r="AE105" s="7"/>
      <c r="AF105" s="7">
        <f t="shared" si="101"/>
        <v>0</v>
      </c>
      <c r="AG105" s="11"/>
      <c r="AH105" s="10"/>
      <c r="AI105" s="11"/>
      <c r="AJ105" s="10"/>
      <c r="AK105" s="11"/>
      <c r="AL105" s="10"/>
      <c r="AM105" s="7"/>
      <c r="AN105" s="11"/>
      <c r="AO105" s="10"/>
      <c r="AP105" s="11"/>
      <c r="AQ105" s="10"/>
      <c r="AR105" s="11"/>
      <c r="AS105" s="10"/>
      <c r="AT105" s="7"/>
      <c r="AU105" s="7">
        <f t="shared" si="102"/>
        <v>0</v>
      </c>
      <c r="AV105" s="11">
        <v>8</v>
      </c>
      <c r="AW105" s="10" t="s">
        <v>59</v>
      </c>
      <c r="AX105" s="11">
        <v>7</v>
      </c>
      <c r="AY105" s="10" t="s">
        <v>59</v>
      </c>
      <c r="AZ105" s="11"/>
      <c r="BA105" s="10"/>
      <c r="BB105" s="7">
        <v>3</v>
      </c>
      <c r="BC105" s="11"/>
      <c r="BD105" s="10"/>
      <c r="BE105" s="11"/>
      <c r="BF105" s="10"/>
      <c r="BG105" s="11"/>
      <c r="BH105" s="10"/>
      <c r="BI105" s="7"/>
      <c r="BJ105" s="7">
        <f t="shared" si="103"/>
        <v>3</v>
      </c>
      <c r="BK105" s="11"/>
      <c r="BL105" s="10"/>
      <c r="BM105" s="11"/>
      <c r="BN105" s="10"/>
      <c r="BO105" s="11"/>
      <c r="BP105" s="10"/>
      <c r="BQ105" s="7"/>
      <c r="BR105" s="11"/>
      <c r="BS105" s="10"/>
      <c r="BT105" s="11"/>
      <c r="BU105" s="10"/>
      <c r="BV105" s="11"/>
      <c r="BW105" s="10"/>
      <c r="BX105" s="7"/>
      <c r="BY105" s="7">
        <f t="shared" si="104"/>
        <v>0</v>
      </c>
      <c r="BZ105" s="11"/>
      <c r="CA105" s="10"/>
      <c r="CB105" s="11"/>
      <c r="CC105" s="10"/>
      <c r="CD105" s="11"/>
      <c r="CE105" s="10"/>
      <c r="CF105" s="7"/>
      <c r="CG105" s="11"/>
      <c r="CH105" s="10"/>
      <c r="CI105" s="11"/>
      <c r="CJ105" s="10"/>
      <c r="CK105" s="11"/>
      <c r="CL105" s="10"/>
      <c r="CM105" s="7"/>
      <c r="CN105" s="7">
        <f t="shared" si="105"/>
        <v>0</v>
      </c>
      <c r="CO105" s="11"/>
      <c r="CP105" s="10"/>
      <c r="CQ105" s="11"/>
      <c r="CR105" s="10"/>
      <c r="CS105" s="11"/>
      <c r="CT105" s="10"/>
      <c r="CU105" s="7"/>
      <c r="CV105" s="11"/>
      <c r="CW105" s="10"/>
      <c r="CX105" s="11"/>
      <c r="CY105" s="10"/>
      <c r="CZ105" s="11"/>
      <c r="DA105" s="10"/>
      <c r="DB105" s="7"/>
      <c r="DC105" s="7">
        <f t="shared" si="106"/>
        <v>0</v>
      </c>
      <c r="DD105" s="11"/>
      <c r="DE105" s="10"/>
      <c r="DF105" s="11"/>
      <c r="DG105" s="10"/>
      <c r="DH105" s="11"/>
      <c r="DI105" s="10"/>
      <c r="DJ105" s="7"/>
      <c r="DK105" s="11"/>
      <c r="DL105" s="10"/>
      <c r="DM105" s="11"/>
      <c r="DN105" s="10"/>
      <c r="DO105" s="11"/>
      <c r="DP105" s="10"/>
      <c r="DQ105" s="7"/>
      <c r="DR105" s="7">
        <f t="shared" si="107"/>
        <v>0</v>
      </c>
      <c r="DS105" s="11"/>
      <c r="DT105" s="10"/>
      <c r="DU105" s="11"/>
      <c r="DV105" s="10"/>
      <c r="DW105" s="11"/>
      <c r="DX105" s="10"/>
      <c r="DY105" s="7"/>
      <c r="DZ105" s="11"/>
      <c r="EA105" s="10"/>
      <c r="EB105" s="11"/>
      <c r="EC105" s="10"/>
      <c r="ED105" s="11"/>
      <c r="EE105" s="10"/>
      <c r="EF105" s="7"/>
      <c r="EG105" s="7">
        <f t="shared" si="108"/>
        <v>0</v>
      </c>
    </row>
    <row r="106" spans="1:137" x14ac:dyDescent="0.25">
      <c r="A106" s="15">
        <v>7</v>
      </c>
      <c r="B106" s="15">
        <v>1</v>
      </c>
      <c r="C106" s="15"/>
      <c r="D106" s="6" t="s">
        <v>205</v>
      </c>
      <c r="E106" s="3" t="s">
        <v>206</v>
      </c>
      <c r="F106" s="6">
        <f t="shared" si="90"/>
        <v>0</v>
      </c>
      <c r="G106" s="6">
        <f t="shared" si="91"/>
        <v>2</v>
      </c>
      <c r="H106" s="6">
        <f t="shared" si="92"/>
        <v>15</v>
      </c>
      <c r="I106" s="6">
        <f t="shared" si="93"/>
        <v>8</v>
      </c>
      <c r="J106" s="6">
        <f t="shared" si="94"/>
        <v>7</v>
      </c>
      <c r="K106" s="6">
        <f t="shared" si="95"/>
        <v>0</v>
      </c>
      <c r="L106" s="6">
        <f t="shared" si="96"/>
        <v>0</v>
      </c>
      <c r="M106" s="6">
        <f t="shared" si="97"/>
        <v>0</v>
      </c>
      <c r="N106" s="6">
        <f t="shared" si="98"/>
        <v>0</v>
      </c>
      <c r="O106" s="7">
        <f t="shared" si="99"/>
        <v>3</v>
      </c>
      <c r="P106" s="7">
        <f t="shared" si="100"/>
        <v>0</v>
      </c>
      <c r="Q106" s="7">
        <v>1.1000000000000001</v>
      </c>
      <c r="R106" s="11"/>
      <c r="S106" s="10"/>
      <c r="T106" s="11"/>
      <c r="U106" s="10"/>
      <c r="V106" s="11"/>
      <c r="W106" s="10"/>
      <c r="X106" s="7"/>
      <c r="Y106" s="11"/>
      <c r="Z106" s="10"/>
      <c r="AA106" s="11"/>
      <c r="AB106" s="10"/>
      <c r="AC106" s="11"/>
      <c r="AD106" s="10"/>
      <c r="AE106" s="7"/>
      <c r="AF106" s="7">
        <f t="shared" si="101"/>
        <v>0</v>
      </c>
      <c r="AG106" s="11"/>
      <c r="AH106" s="10"/>
      <c r="AI106" s="11"/>
      <c r="AJ106" s="10"/>
      <c r="AK106" s="11"/>
      <c r="AL106" s="10"/>
      <c r="AM106" s="7"/>
      <c r="AN106" s="11"/>
      <c r="AO106" s="10"/>
      <c r="AP106" s="11"/>
      <c r="AQ106" s="10"/>
      <c r="AR106" s="11"/>
      <c r="AS106" s="10"/>
      <c r="AT106" s="7"/>
      <c r="AU106" s="7">
        <f t="shared" si="102"/>
        <v>0</v>
      </c>
      <c r="AV106" s="11">
        <v>8</v>
      </c>
      <c r="AW106" s="10" t="s">
        <v>59</v>
      </c>
      <c r="AX106" s="11">
        <v>7</v>
      </c>
      <c r="AY106" s="10" t="s">
        <v>59</v>
      </c>
      <c r="AZ106" s="11"/>
      <c r="BA106" s="10"/>
      <c r="BB106" s="7">
        <v>3</v>
      </c>
      <c r="BC106" s="11"/>
      <c r="BD106" s="10"/>
      <c r="BE106" s="11"/>
      <c r="BF106" s="10"/>
      <c r="BG106" s="11"/>
      <c r="BH106" s="10"/>
      <c r="BI106" s="7"/>
      <c r="BJ106" s="7">
        <f t="shared" si="103"/>
        <v>3</v>
      </c>
      <c r="BK106" s="11"/>
      <c r="BL106" s="10"/>
      <c r="BM106" s="11"/>
      <c r="BN106" s="10"/>
      <c r="BO106" s="11"/>
      <c r="BP106" s="10"/>
      <c r="BQ106" s="7"/>
      <c r="BR106" s="11"/>
      <c r="BS106" s="10"/>
      <c r="BT106" s="11"/>
      <c r="BU106" s="10"/>
      <c r="BV106" s="11"/>
      <c r="BW106" s="10"/>
      <c r="BX106" s="7"/>
      <c r="BY106" s="7">
        <f t="shared" si="104"/>
        <v>0</v>
      </c>
      <c r="BZ106" s="11"/>
      <c r="CA106" s="10"/>
      <c r="CB106" s="11"/>
      <c r="CC106" s="10"/>
      <c r="CD106" s="11"/>
      <c r="CE106" s="10"/>
      <c r="CF106" s="7"/>
      <c r="CG106" s="11"/>
      <c r="CH106" s="10"/>
      <c r="CI106" s="11"/>
      <c r="CJ106" s="10"/>
      <c r="CK106" s="11"/>
      <c r="CL106" s="10"/>
      <c r="CM106" s="7"/>
      <c r="CN106" s="7">
        <f t="shared" si="105"/>
        <v>0</v>
      </c>
      <c r="CO106" s="11"/>
      <c r="CP106" s="10"/>
      <c r="CQ106" s="11"/>
      <c r="CR106" s="10"/>
      <c r="CS106" s="11"/>
      <c r="CT106" s="10"/>
      <c r="CU106" s="7"/>
      <c r="CV106" s="11"/>
      <c r="CW106" s="10"/>
      <c r="CX106" s="11"/>
      <c r="CY106" s="10"/>
      <c r="CZ106" s="11"/>
      <c r="DA106" s="10"/>
      <c r="DB106" s="7"/>
      <c r="DC106" s="7">
        <f t="shared" si="106"/>
        <v>0</v>
      </c>
      <c r="DD106" s="11"/>
      <c r="DE106" s="10"/>
      <c r="DF106" s="11"/>
      <c r="DG106" s="10"/>
      <c r="DH106" s="11"/>
      <c r="DI106" s="10"/>
      <c r="DJ106" s="7"/>
      <c r="DK106" s="11"/>
      <c r="DL106" s="10"/>
      <c r="DM106" s="11"/>
      <c r="DN106" s="10"/>
      <c r="DO106" s="11"/>
      <c r="DP106" s="10"/>
      <c r="DQ106" s="7"/>
      <c r="DR106" s="7">
        <f t="shared" si="107"/>
        <v>0</v>
      </c>
      <c r="DS106" s="11"/>
      <c r="DT106" s="10"/>
      <c r="DU106" s="11"/>
      <c r="DV106" s="10"/>
      <c r="DW106" s="11"/>
      <c r="DX106" s="10"/>
      <c r="DY106" s="7"/>
      <c r="DZ106" s="11"/>
      <c r="EA106" s="10"/>
      <c r="EB106" s="11"/>
      <c r="EC106" s="10"/>
      <c r="ED106" s="11"/>
      <c r="EE106" s="10"/>
      <c r="EF106" s="7"/>
      <c r="EG106" s="7">
        <f t="shared" si="108"/>
        <v>0</v>
      </c>
    </row>
    <row r="107" spans="1:137" x14ac:dyDescent="0.25">
      <c r="A107" s="15">
        <v>7</v>
      </c>
      <c r="B107" s="15">
        <v>1</v>
      </c>
      <c r="C107" s="15"/>
      <c r="D107" s="6" t="s">
        <v>207</v>
      </c>
      <c r="E107" s="3" t="s">
        <v>208</v>
      </c>
      <c r="F107" s="6">
        <f t="shared" si="90"/>
        <v>0</v>
      </c>
      <c r="G107" s="6">
        <f t="shared" si="91"/>
        <v>2</v>
      </c>
      <c r="H107" s="6">
        <f t="shared" si="92"/>
        <v>15</v>
      </c>
      <c r="I107" s="6">
        <f t="shared" si="93"/>
        <v>8</v>
      </c>
      <c r="J107" s="6">
        <f t="shared" si="94"/>
        <v>7</v>
      </c>
      <c r="K107" s="6">
        <f t="shared" si="95"/>
        <v>0</v>
      </c>
      <c r="L107" s="6">
        <f t="shared" si="96"/>
        <v>0</v>
      </c>
      <c r="M107" s="6">
        <f t="shared" si="97"/>
        <v>0</v>
      </c>
      <c r="N107" s="6">
        <f t="shared" si="98"/>
        <v>0</v>
      </c>
      <c r="O107" s="7">
        <f t="shared" si="99"/>
        <v>3</v>
      </c>
      <c r="P107" s="7">
        <f t="shared" si="100"/>
        <v>0</v>
      </c>
      <c r="Q107" s="7">
        <v>0.73</v>
      </c>
      <c r="R107" s="11"/>
      <c r="S107" s="10"/>
      <c r="T107" s="11"/>
      <c r="U107" s="10"/>
      <c r="V107" s="11"/>
      <c r="W107" s="10"/>
      <c r="X107" s="7"/>
      <c r="Y107" s="11"/>
      <c r="Z107" s="10"/>
      <c r="AA107" s="11"/>
      <c r="AB107" s="10"/>
      <c r="AC107" s="11"/>
      <c r="AD107" s="10"/>
      <c r="AE107" s="7"/>
      <c r="AF107" s="7">
        <f t="shared" si="101"/>
        <v>0</v>
      </c>
      <c r="AG107" s="11"/>
      <c r="AH107" s="10"/>
      <c r="AI107" s="11"/>
      <c r="AJ107" s="10"/>
      <c r="AK107" s="11"/>
      <c r="AL107" s="10"/>
      <c r="AM107" s="7"/>
      <c r="AN107" s="11"/>
      <c r="AO107" s="10"/>
      <c r="AP107" s="11"/>
      <c r="AQ107" s="10"/>
      <c r="AR107" s="11"/>
      <c r="AS107" s="10"/>
      <c r="AT107" s="7"/>
      <c r="AU107" s="7">
        <f t="shared" si="102"/>
        <v>0</v>
      </c>
      <c r="AV107" s="11">
        <v>8</v>
      </c>
      <c r="AW107" s="10" t="s">
        <v>59</v>
      </c>
      <c r="AX107" s="11">
        <v>7</v>
      </c>
      <c r="AY107" s="10" t="s">
        <v>59</v>
      </c>
      <c r="AZ107" s="11"/>
      <c r="BA107" s="10"/>
      <c r="BB107" s="7">
        <v>3</v>
      </c>
      <c r="BC107" s="11"/>
      <c r="BD107" s="10"/>
      <c r="BE107" s="11"/>
      <c r="BF107" s="10"/>
      <c r="BG107" s="11"/>
      <c r="BH107" s="10"/>
      <c r="BI107" s="7"/>
      <c r="BJ107" s="7">
        <f t="shared" si="103"/>
        <v>3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7"/>
      <c r="BY107" s="7">
        <f t="shared" si="104"/>
        <v>0</v>
      </c>
      <c r="BZ107" s="11"/>
      <c r="CA107" s="10"/>
      <c r="CB107" s="11"/>
      <c r="CC107" s="10"/>
      <c r="CD107" s="11"/>
      <c r="CE107" s="10"/>
      <c r="CF107" s="7"/>
      <c r="CG107" s="11"/>
      <c r="CH107" s="10"/>
      <c r="CI107" s="11"/>
      <c r="CJ107" s="10"/>
      <c r="CK107" s="11"/>
      <c r="CL107" s="10"/>
      <c r="CM107" s="7"/>
      <c r="CN107" s="7">
        <f t="shared" si="105"/>
        <v>0</v>
      </c>
      <c r="CO107" s="11"/>
      <c r="CP107" s="10"/>
      <c r="CQ107" s="11"/>
      <c r="CR107" s="10"/>
      <c r="CS107" s="11"/>
      <c r="CT107" s="10"/>
      <c r="CU107" s="7"/>
      <c r="CV107" s="11"/>
      <c r="CW107" s="10"/>
      <c r="CX107" s="11"/>
      <c r="CY107" s="10"/>
      <c r="CZ107" s="11"/>
      <c r="DA107" s="10"/>
      <c r="DB107" s="7"/>
      <c r="DC107" s="7">
        <f t="shared" si="106"/>
        <v>0</v>
      </c>
      <c r="DD107" s="11"/>
      <c r="DE107" s="10"/>
      <c r="DF107" s="11"/>
      <c r="DG107" s="10"/>
      <c r="DH107" s="11"/>
      <c r="DI107" s="10"/>
      <c r="DJ107" s="7"/>
      <c r="DK107" s="11"/>
      <c r="DL107" s="10"/>
      <c r="DM107" s="11"/>
      <c r="DN107" s="10"/>
      <c r="DO107" s="11"/>
      <c r="DP107" s="10"/>
      <c r="DQ107" s="7"/>
      <c r="DR107" s="7">
        <f t="shared" si="107"/>
        <v>0</v>
      </c>
      <c r="DS107" s="11"/>
      <c r="DT107" s="10"/>
      <c r="DU107" s="11"/>
      <c r="DV107" s="10"/>
      <c r="DW107" s="11"/>
      <c r="DX107" s="10"/>
      <c r="DY107" s="7"/>
      <c r="DZ107" s="11"/>
      <c r="EA107" s="10"/>
      <c r="EB107" s="11"/>
      <c r="EC107" s="10"/>
      <c r="ED107" s="11"/>
      <c r="EE107" s="10"/>
      <c r="EF107" s="7"/>
      <c r="EG107" s="7">
        <f t="shared" si="108"/>
        <v>0</v>
      </c>
    </row>
    <row r="108" spans="1:137" x14ac:dyDescent="0.25">
      <c r="A108" s="15">
        <v>3</v>
      </c>
      <c r="B108" s="15">
        <v>1</v>
      </c>
      <c r="C108" s="15"/>
      <c r="D108" s="6" t="s">
        <v>209</v>
      </c>
      <c r="E108" s="3" t="s">
        <v>210</v>
      </c>
      <c r="F108" s="6">
        <f t="shared" si="90"/>
        <v>0</v>
      </c>
      <c r="G108" s="6">
        <f t="shared" si="91"/>
        <v>2</v>
      </c>
      <c r="H108" s="6">
        <f t="shared" si="92"/>
        <v>15</v>
      </c>
      <c r="I108" s="6">
        <f t="shared" si="93"/>
        <v>8</v>
      </c>
      <c r="J108" s="6">
        <f t="shared" si="94"/>
        <v>7</v>
      </c>
      <c r="K108" s="6">
        <f t="shared" si="95"/>
        <v>0</v>
      </c>
      <c r="L108" s="6">
        <f t="shared" si="96"/>
        <v>0</v>
      </c>
      <c r="M108" s="6">
        <f t="shared" si="97"/>
        <v>0</v>
      </c>
      <c r="N108" s="6">
        <f t="shared" si="98"/>
        <v>0</v>
      </c>
      <c r="O108" s="7">
        <f t="shared" si="99"/>
        <v>2</v>
      </c>
      <c r="P108" s="7">
        <f t="shared" si="100"/>
        <v>0</v>
      </c>
      <c r="Q108" s="7">
        <v>0.93</v>
      </c>
      <c r="R108" s="11">
        <v>8</v>
      </c>
      <c r="S108" s="10" t="s">
        <v>59</v>
      </c>
      <c r="T108" s="11">
        <v>7</v>
      </c>
      <c r="U108" s="10" t="s">
        <v>59</v>
      </c>
      <c r="V108" s="11"/>
      <c r="W108" s="10"/>
      <c r="X108" s="7">
        <v>2</v>
      </c>
      <c r="Y108" s="11"/>
      <c r="Z108" s="10"/>
      <c r="AA108" s="11"/>
      <c r="AB108" s="10"/>
      <c r="AC108" s="11"/>
      <c r="AD108" s="10"/>
      <c r="AE108" s="7"/>
      <c r="AF108" s="7">
        <f t="shared" si="101"/>
        <v>2</v>
      </c>
      <c r="AG108" s="11"/>
      <c r="AH108" s="10"/>
      <c r="AI108" s="11"/>
      <c r="AJ108" s="10"/>
      <c r="AK108" s="11"/>
      <c r="AL108" s="10"/>
      <c r="AM108" s="7"/>
      <c r="AN108" s="11"/>
      <c r="AO108" s="10"/>
      <c r="AP108" s="11"/>
      <c r="AQ108" s="10"/>
      <c r="AR108" s="11"/>
      <c r="AS108" s="10"/>
      <c r="AT108" s="7"/>
      <c r="AU108" s="7">
        <f t="shared" si="102"/>
        <v>0</v>
      </c>
      <c r="AV108" s="11"/>
      <c r="AW108" s="10"/>
      <c r="AX108" s="11"/>
      <c r="AY108" s="10"/>
      <c r="AZ108" s="11"/>
      <c r="BA108" s="10"/>
      <c r="BB108" s="7"/>
      <c r="BC108" s="11"/>
      <c r="BD108" s="10"/>
      <c r="BE108" s="11"/>
      <c r="BF108" s="10"/>
      <c r="BG108" s="11"/>
      <c r="BH108" s="10"/>
      <c r="BI108" s="7"/>
      <c r="BJ108" s="7">
        <f t="shared" si="103"/>
        <v>0</v>
      </c>
      <c r="BK108" s="11"/>
      <c r="BL108" s="10"/>
      <c r="BM108" s="11"/>
      <c r="BN108" s="10"/>
      <c r="BO108" s="11"/>
      <c r="BP108" s="10"/>
      <c r="BQ108" s="7"/>
      <c r="BR108" s="11"/>
      <c r="BS108" s="10"/>
      <c r="BT108" s="11"/>
      <c r="BU108" s="10"/>
      <c r="BV108" s="11"/>
      <c r="BW108" s="10"/>
      <c r="BX108" s="7"/>
      <c r="BY108" s="7">
        <f t="shared" si="104"/>
        <v>0</v>
      </c>
      <c r="BZ108" s="11"/>
      <c r="CA108" s="10"/>
      <c r="CB108" s="11"/>
      <c r="CC108" s="10"/>
      <c r="CD108" s="11"/>
      <c r="CE108" s="10"/>
      <c r="CF108" s="7"/>
      <c r="CG108" s="11"/>
      <c r="CH108" s="10"/>
      <c r="CI108" s="11"/>
      <c r="CJ108" s="10"/>
      <c r="CK108" s="11"/>
      <c r="CL108" s="10"/>
      <c r="CM108" s="7"/>
      <c r="CN108" s="7">
        <f t="shared" si="105"/>
        <v>0</v>
      </c>
      <c r="CO108" s="11"/>
      <c r="CP108" s="10"/>
      <c r="CQ108" s="11"/>
      <c r="CR108" s="10"/>
      <c r="CS108" s="11"/>
      <c r="CT108" s="10"/>
      <c r="CU108" s="7"/>
      <c r="CV108" s="11"/>
      <c r="CW108" s="10"/>
      <c r="CX108" s="11"/>
      <c r="CY108" s="10"/>
      <c r="CZ108" s="11"/>
      <c r="DA108" s="10"/>
      <c r="DB108" s="7"/>
      <c r="DC108" s="7">
        <f t="shared" si="106"/>
        <v>0</v>
      </c>
      <c r="DD108" s="11"/>
      <c r="DE108" s="10"/>
      <c r="DF108" s="11"/>
      <c r="DG108" s="10"/>
      <c r="DH108" s="11"/>
      <c r="DI108" s="10"/>
      <c r="DJ108" s="7"/>
      <c r="DK108" s="11"/>
      <c r="DL108" s="10"/>
      <c r="DM108" s="11"/>
      <c r="DN108" s="10"/>
      <c r="DO108" s="11"/>
      <c r="DP108" s="10"/>
      <c r="DQ108" s="7"/>
      <c r="DR108" s="7">
        <f t="shared" si="107"/>
        <v>0</v>
      </c>
      <c r="DS108" s="11"/>
      <c r="DT108" s="10"/>
      <c r="DU108" s="11"/>
      <c r="DV108" s="10"/>
      <c r="DW108" s="11"/>
      <c r="DX108" s="10"/>
      <c r="DY108" s="7"/>
      <c r="DZ108" s="11"/>
      <c r="EA108" s="10"/>
      <c r="EB108" s="11"/>
      <c r="EC108" s="10"/>
      <c r="ED108" s="11"/>
      <c r="EE108" s="10"/>
      <c r="EF108" s="7"/>
      <c r="EG108" s="7">
        <f t="shared" si="108"/>
        <v>0</v>
      </c>
    </row>
    <row r="109" spans="1:137" x14ac:dyDescent="0.25">
      <c r="A109" s="15">
        <v>3</v>
      </c>
      <c r="B109" s="15">
        <v>1</v>
      </c>
      <c r="C109" s="15"/>
      <c r="D109" s="6" t="s">
        <v>211</v>
      </c>
      <c r="E109" s="3" t="s">
        <v>212</v>
      </c>
      <c r="F109" s="6">
        <f t="shared" si="90"/>
        <v>0</v>
      </c>
      <c r="G109" s="6">
        <f t="shared" si="91"/>
        <v>2</v>
      </c>
      <c r="H109" s="6">
        <f t="shared" si="92"/>
        <v>15</v>
      </c>
      <c r="I109" s="6">
        <f t="shared" si="93"/>
        <v>8</v>
      </c>
      <c r="J109" s="6">
        <f t="shared" si="94"/>
        <v>7</v>
      </c>
      <c r="K109" s="6">
        <f t="shared" si="95"/>
        <v>0</v>
      </c>
      <c r="L109" s="6">
        <f t="shared" si="96"/>
        <v>0</v>
      </c>
      <c r="M109" s="6">
        <f t="shared" si="97"/>
        <v>0</v>
      </c>
      <c r="N109" s="6">
        <f t="shared" si="98"/>
        <v>0</v>
      </c>
      <c r="O109" s="7">
        <f t="shared" si="99"/>
        <v>2</v>
      </c>
      <c r="P109" s="7">
        <f t="shared" si="100"/>
        <v>0</v>
      </c>
      <c r="Q109" s="7">
        <v>0.53</v>
      </c>
      <c r="R109" s="11">
        <v>8</v>
      </c>
      <c r="S109" s="10" t="s">
        <v>59</v>
      </c>
      <c r="T109" s="11">
        <v>7</v>
      </c>
      <c r="U109" s="10" t="s">
        <v>59</v>
      </c>
      <c r="V109" s="11"/>
      <c r="W109" s="10"/>
      <c r="X109" s="7">
        <v>2</v>
      </c>
      <c r="Y109" s="11"/>
      <c r="Z109" s="10"/>
      <c r="AA109" s="11"/>
      <c r="AB109" s="10"/>
      <c r="AC109" s="11"/>
      <c r="AD109" s="10"/>
      <c r="AE109" s="7"/>
      <c r="AF109" s="7">
        <f t="shared" si="101"/>
        <v>2</v>
      </c>
      <c r="AG109" s="11"/>
      <c r="AH109" s="10"/>
      <c r="AI109" s="11"/>
      <c r="AJ109" s="10"/>
      <c r="AK109" s="11"/>
      <c r="AL109" s="10"/>
      <c r="AM109" s="7"/>
      <c r="AN109" s="11"/>
      <c r="AO109" s="10"/>
      <c r="AP109" s="11"/>
      <c r="AQ109" s="10"/>
      <c r="AR109" s="11"/>
      <c r="AS109" s="10"/>
      <c r="AT109" s="7"/>
      <c r="AU109" s="7">
        <f t="shared" si="102"/>
        <v>0</v>
      </c>
      <c r="AV109" s="11"/>
      <c r="AW109" s="10"/>
      <c r="AX109" s="11"/>
      <c r="AY109" s="10"/>
      <c r="AZ109" s="11"/>
      <c r="BA109" s="10"/>
      <c r="BB109" s="7"/>
      <c r="BC109" s="11"/>
      <c r="BD109" s="10"/>
      <c r="BE109" s="11"/>
      <c r="BF109" s="10"/>
      <c r="BG109" s="11"/>
      <c r="BH109" s="10"/>
      <c r="BI109" s="7"/>
      <c r="BJ109" s="7">
        <f t="shared" si="103"/>
        <v>0</v>
      </c>
      <c r="BK109" s="11"/>
      <c r="BL109" s="10"/>
      <c r="BM109" s="11"/>
      <c r="BN109" s="10"/>
      <c r="BO109" s="11"/>
      <c r="BP109" s="10"/>
      <c r="BQ109" s="7"/>
      <c r="BR109" s="11"/>
      <c r="BS109" s="10"/>
      <c r="BT109" s="11"/>
      <c r="BU109" s="10"/>
      <c r="BV109" s="11"/>
      <c r="BW109" s="10"/>
      <c r="BX109" s="7"/>
      <c r="BY109" s="7">
        <f t="shared" si="104"/>
        <v>0</v>
      </c>
      <c r="BZ109" s="11"/>
      <c r="CA109" s="10"/>
      <c r="CB109" s="11"/>
      <c r="CC109" s="10"/>
      <c r="CD109" s="11"/>
      <c r="CE109" s="10"/>
      <c r="CF109" s="7"/>
      <c r="CG109" s="11"/>
      <c r="CH109" s="10"/>
      <c r="CI109" s="11"/>
      <c r="CJ109" s="10"/>
      <c r="CK109" s="11"/>
      <c r="CL109" s="10"/>
      <c r="CM109" s="7"/>
      <c r="CN109" s="7">
        <f t="shared" si="105"/>
        <v>0</v>
      </c>
      <c r="CO109" s="11"/>
      <c r="CP109" s="10"/>
      <c r="CQ109" s="11"/>
      <c r="CR109" s="10"/>
      <c r="CS109" s="11"/>
      <c r="CT109" s="10"/>
      <c r="CU109" s="7"/>
      <c r="CV109" s="11"/>
      <c r="CW109" s="10"/>
      <c r="CX109" s="11"/>
      <c r="CY109" s="10"/>
      <c r="CZ109" s="11"/>
      <c r="DA109" s="10"/>
      <c r="DB109" s="7"/>
      <c r="DC109" s="7">
        <f t="shared" si="106"/>
        <v>0</v>
      </c>
      <c r="DD109" s="11"/>
      <c r="DE109" s="10"/>
      <c r="DF109" s="11"/>
      <c r="DG109" s="10"/>
      <c r="DH109" s="11"/>
      <c r="DI109" s="10"/>
      <c r="DJ109" s="7"/>
      <c r="DK109" s="11"/>
      <c r="DL109" s="10"/>
      <c r="DM109" s="11"/>
      <c r="DN109" s="10"/>
      <c r="DO109" s="11"/>
      <c r="DP109" s="10"/>
      <c r="DQ109" s="7"/>
      <c r="DR109" s="7">
        <f t="shared" si="107"/>
        <v>0</v>
      </c>
      <c r="DS109" s="11"/>
      <c r="DT109" s="10"/>
      <c r="DU109" s="11"/>
      <c r="DV109" s="10"/>
      <c r="DW109" s="11"/>
      <c r="DX109" s="10"/>
      <c r="DY109" s="7"/>
      <c r="DZ109" s="11"/>
      <c r="EA109" s="10"/>
      <c r="EB109" s="11"/>
      <c r="EC109" s="10"/>
      <c r="ED109" s="11"/>
      <c r="EE109" s="10"/>
      <c r="EF109" s="7"/>
      <c r="EG109" s="7">
        <f t="shared" si="108"/>
        <v>0</v>
      </c>
    </row>
    <row r="110" spans="1:137" x14ac:dyDescent="0.25">
      <c r="A110" s="15">
        <v>3</v>
      </c>
      <c r="B110" s="15">
        <v>1</v>
      </c>
      <c r="C110" s="15"/>
      <c r="D110" s="6" t="s">
        <v>213</v>
      </c>
      <c r="E110" s="3" t="s">
        <v>214</v>
      </c>
      <c r="F110" s="6">
        <f t="shared" si="90"/>
        <v>0</v>
      </c>
      <c r="G110" s="6">
        <f t="shared" si="91"/>
        <v>2</v>
      </c>
      <c r="H110" s="6">
        <f t="shared" si="92"/>
        <v>15</v>
      </c>
      <c r="I110" s="6">
        <f t="shared" si="93"/>
        <v>8</v>
      </c>
      <c r="J110" s="6">
        <f t="shared" si="94"/>
        <v>7</v>
      </c>
      <c r="K110" s="6">
        <f t="shared" si="95"/>
        <v>0</v>
      </c>
      <c r="L110" s="6">
        <f t="shared" si="96"/>
        <v>0</v>
      </c>
      <c r="M110" s="6">
        <f t="shared" si="97"/>
        <v>0</v>
      </c>
      <c r="N110" s="6">
        <f t="shared" si="98"/>
        <v>0</v>
      </c>
      <c r="O110" s="7">
        <f t="shared" si="99"/>
        <v>2</v>
      </c>
      <c r="P110" s="7">
        <f t="shared" si="100"/>
        <v>0</v>
      </c>
      <c r="Q110" s="7">
        <v>0.83</v>
      </c>
      <c r="R110" s="11">
        <v>8</v>
      </c>
      <c r="S110" s="10" t="s">
        <v>59</v>
      </c>
      <c r="T110" s="11">
        <v>7</v>
      </c>
      <c r="U110" s="10" t="s">
        <v>59</v>
      </c>
      <c r="V110" s="11"/>
      <c r="W110" s="10"/>
      <c r="X110" s="7">
        <v>2</v>
      </c>
      <c r="Y110" s="11"/>
      <c r="Z110" s="10"/>
      <c r="AA110" s="11"/>
      <c r="AB110" s="10"/>
      <c r="AC110" s="11"/>
      <c r="AD110" s="10"/>
      <c r="AE110" s="7"/>
      <c r="AF110" s="7">
        <f t="shared" si="101"/>
        <v>2</v>
      </c>
      <c r="AG110" s="11"/>
      <c r="AH110" s="10"/>
      <c r="AI110" s="11"/>
      <c r="AJ110" s="10"/>
      <c r="AK110" s="11"/>
      <c r="AL110" s="10"/>
      <c r="AM110" s="7"/>
      <c r="AN110" s="11"/>
      <c r="AO110" s="10"/>
      <c r="AP110" s="11"/>
      <c r="AQ110" s="10"/>
      <c r="AR110" s="11"/>
      <c r="AS110" s="10"/>
      <c r="AT110" s="7"/>
      <c r="AU110" s="7">
        <f t="shared" si="102"/>
        <v>0</v>
      </c>
      <c r="AV110" s="11"/>
      <c r="AW110" s="10"/>
      <c r="AX110" s="11"/>
      <c r="AY110" s="10"/>
      <c r="AZ110" s="11"/>
      <c r="BA110" s="10"/>
      <c r="BB110" s="7"/>
      <c r="BC110" s="11"/>
      <c r="BD110" s="10"/>
      <c r="BE110" s="11"/>
      <c r="BF110" s="10"/>
      <c r="BG110" s="11"/>
      <c r="BH110" s="10"/>
      <c r="BI110" s="7"/>
      <c r="BJ110" s="7">
        <f t="shared" si="103"/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7"/>
      <c r="BY110" s="7">
        <f t="shared" si="104"/>
        <v>0</v>
      </c>
      <c r="BZ110" s="11"/>
      <c r="CA110" s="10"/>
      <c r="CB110" s="11"/>
      <c r="CC110" s="10"/>
      <c r="CD110" s="11"/>
      <c r="CE110" s="10"/>
      <c r="CF110" s="7"/>
      <c r="CG110" s="11"/>
      <c r="CH110" s="10"/>
      <c r="CI110" s="11"/>
      <c r="CJ110" s="10"/>
      <c r="CK110" s="11"/>
      <c r="CL110" s="10"/>
      <c r="CM110" s="7"/>
      <c r="CN110" s="7">
        <f t="shared" si="105"/>
        <v>0</v>
      </c>
      <c r="CO110" s="11"/>
      <c r="CP110" s="10"/>
      <c r="CQ110" s="11"/>
      <c r="CR110" s="10"/>
      <c r="CS110" s="11"/>
      <c r="CT110" s="10"/>
      <c r="CU110" s="7"/>
      <c r="CV110" s="11"/>
      <c r="CW110" s="10"/>
      <c r="CX110" s="11"/>
      <c r="CY110" s="10"/>
      <c r="CZ110" s="11"/>
      <c r="DA110" s="10"/>
      <c r="DB110" s="7"/>
      <c r="DC110" s="7">
        <f t="shared" si="106"/>
        <v>0</v>
      </c>
      <c r="DD110" s="11"/>
      <c r="DE110" s="10"/>
      <c r="DF110" s="11"/>
      <c r="DG110" s="10"/>
      <c r="DH110" s="11"/>
      <c r="DI110" s="10"/>
      <c r="DJ110" s="7"/>
      <c r="DK110" s="11"/>
      <c r="DL110" s="10"/>
      <c r="DM110" s="11"/>
      <c r="DN110" s="10"/>
      <c r="DO110" s="11"/>
      <c r="DP110" s="10"/>
      <c r="DQ110" s="7"/>
      <c r="DR110" s="7">
        <f t="shared" si="107"/>
        <v>0</v>
      </c>
      <c r="DS110" s="11"/>
      <c r="DT110" s="10"/>
      <c r="DU110" s="11"/>
      <c r="DV110" s="10"/>
      <c r="DW110" s="11"/>
      <c r="DX110" s="10"/>
      <c r="DY110" s="7"/>
      <c r="DZ110" s="11"/>
      <c r="EA110" s="10"/>
      <c r="EB110" s="11"/>
      <c r="EC110" s="10"/>
      <c r="ED110" s="11"/>
      <c r="EE110" s="10"/>
      <c r="EF110" s="7"/>
      <c r="EG110" s="7">
        <f t="shared" si="108"/>
        <v>0</v>
      </c>
    </row>
    <row r="111" spans="1:137" x14ac:dyDescent="0.25">
      <c r="A111" s="15">
        <v>5</v>
      </c>
      <c r="B111" s="15">
        <v>1</v>
      </c>
      <c r="C111" s="15"/>
      <c r="D111" s="6" t="s">
        <v>215</v>
      </c>
      <c r="E111" s="3" t="s">
        <v>216</v>
      </c>
      <c r="F111" s="6">
        <f t="shared" si="90"/>
        <v>0</v>
      </c>
      <c r="G111" s="6">
        <f t="shared" si="91"/>
        <v>2</v>
      </c>
      <c r="H111" s="6">
        <f t="shared" si="92"/>
        <v>15</v>
      </c>
      <c r="I111" s="6">
        <f t="shared" si="93"/>
        <v>8</v>
      </c>
      <c r="J111" s="6">
        <f t="shared" si="94"/>
        <v>7</v>
      </c>
      <c r="K111" s="6">
        <f t="shared" si="95"/>
        <v>0</v>
      </c>
      <c r="L111" s="6">
        <f t="shared" si="96"/>
        <v>0</v>
      </c>
      <c r="M111" s="6">
        <f t="shared" si="97"/>
        <v>0</v>
      </c>
      <c r="N111" s="6">
        <f t="shared" si="98"/>
        <v>0</v>
      </c>
      <c r="O111" s="7">
        <f t="shared" si="99"/>
        <v>2</v>
      </c>
      <c r="P111" s="7">
        <f t="shared" si="100"/>
        <v>0</v>
      </c>
      <c r="Q111" s="7">
        <v>0.94</v>
      </c>
      <c r="R111" s="11"/>
      <c r="S111" s="10"/>
      <c r="T111" s="11"/>
      <c r="U111" s="10"/>
      <c r="V111" s="11"/>
      <c r="W111" s="10"/>
      <c r="X111" s="7"/>
      <c r="Y111" s="11"/>
      <c r="Z111" s="10"/>
      <c r="AA111" s="11"/>
      <c r="AB111" s="10"/>
      <c r="AC111" s="11"/>
      <c r="AD111" s="10"/>
      <c r="AE111" s="7"/>
      <c r="AF111" s="7">
        <f t="shared" si="101"/>
        <v>0</v>
      </c>
      <c r="AG111" s="11">
        <v>8</v>
      </c>
      <c r="AH111" s="10" t="s">
        <v>59</v>
      </c>
      <c r="AI111" s="11">
        <v>7</v>
      </c>
      <c r="AJ111" s="10" t="s">
        <v>59</v>
      </c>
      <c r="AK111" s="11"/>
      <c r="AL111" s="10"/>
      <c r="AM111" s="7">
        <v>2</v>
      </c>
      <c r="AN111" s="11"/>
      <c r="AO111" s="10"/>
      <c r="AP111" s="11"/>
      <c r="AQ111" s="10"/>
      <c r="AR111" s="11"/>
      <c r="AS111" s="10"/>
      <c r="AT111" s="7"/>
      <c r="AU111" s="7">
        <f t="shared" si="102"/>
        <v>2</v>
      </c>
      <c r="AV111" s="11"/>
      <c r="AW111" s="10"/>
      <c r="AX111" s="11"/>
      <c r="AY111" s="10"/>
      <c r="AZ111" s="11"/>
      <c r="BA111" s="10"/>
      <c r="BB111" s="7"/>
      <c r="BC111" s="11"/>
      <c r="BD111" s="10"/>
      <c r="BE111" s="11"/>
      <c r="BF111" s="10"/>
      <c r="BG111" s="11"/>
      <c r="BH111" s="10"/>
      <c r="BI111" s="7"/>
      <c r="BJ111" s="7">
        <f t="shared" si="103"/>
        <v>0</v>
      </c>
      <c r="BK111" s="11"/>
      <c r="BL111" s="10"/>
      <c r="BM111" s="11"/>
      <c r="BN111" s="10"/>
      <c r="BO111" s="11"/>
      <c r="BP111" s="10"/>
      <c r="BQ111" s="7"/>
      <c r="BR111" s="11"/>
      <c r="BS111" s="10"/>
      <c r="BT111" s="11"/>
      <c r="BU111" s="10"/>
      <c r="BV111" s="11"/>
      <c r="BW111" s="10"/>
      <c r="BX111" s="7"/>
      <c r="BY111" s="7">
        <f t="shared" si="104"/>
        <v>0</v>
      </c>
      <c r="BZ111" s="11"/>
      <c r="CA111" s="10"/>
      <c r="CB111" s="11"/>
      <c r="CC111" s="10"/>
      <c r="CD111" s="11"/>
      <c r="CE111" s="10"/>
      <c r="CF111" s="7"/>
      <c r="CG111" s="11"/>
      <c r="CH111" s="10"/>
      <c r="CI111" s="11"/>
      <c r="CJ111" s="10"/>
      <c r="CK111" s="11"/>
      <c r="CL111" s="10"/>
      <c r="CM111" s="7"/>
      <c r="CN111" s="7">
        <f t="shared" si="105"/>
        <v>0</v>
      </c>
      <c r="CO111" s="11"/>
      <c r="CP111" s="10"/>
      <c r="CQ111" s="11"/>
      <c r="CR111" s="10"/>
      <c r="CS111" s="11"/>
      <c r="CT111" s="10"/>
      <c r="CU111" s="7"/>
      <c r="CV111" s="11"/>
      <c r="CW111" s="10"/>
      <c r="CX111" s="11"/>
      <c r="CY111" s="10"/>
      <c r="CZ111" s="11"/>
      <c r="DA111" s="10"/>
      <c r="DB111" s="7"/>
      <c r="DC111" s="7">
        <f t="shared" si="106"/>
        <v>0</v>
      </c>
      <c r="DD111" s="11"/>
      <c r="DE111" s="10"/>
      <c r="DF111" s="11"/>
      <c r="DG111" s="10"/>
      <c r="DH111" s="11"/>
      <c r="DI111" s="10"/>
      <c r="DJ111" s="7"/>
      <c r="DK111" s="11"/>
      <c r="DL111" s="10"/>
      <c r="DM111" s="11"/>
      <c r="DN111" s="10"/>
      <c r="DO111" s="11"/>
      <c r="DP111" s="10"/>
      <c r="DQ111" s="7"/>
      <c r="DR111" s="7">
        <f t="shared" si="107"/>
        <v>0</v>
      </c>
      <c r="DS111" s="11"/>
      <c r="DT111" s="10"/>
      <c r="DU111" s="11"/>
      <c r="DV111" s="10"/>
      <c r="DW111" s="11"/>
      <c r="DX111" s="10"/>
      <c r="DY111" s="7"/>
      <c r="DZ111" s="11"/>
      <c r="EA111" s="10"/>
      <c r="EB111" s="11"/>
      <c r="EC111" s="10"/>
      <c r="ED111" s="11"/>
      <c r="EE111" s="10"/>
      <c r="EF111" s="7"/>
      <c r="EG111" s="7">
        <f t="shared" si="108"/>
        <v>0</v>
      </c>
    </row>
    <row r="112" spans="1:137" x14ac:dyDescent="0.25">
      <c r="A112" s="15">
        <v>5</v>
      </c>
      <c r="B112" s="15">
        <v>1</v>
      </c>
      <c r="C112" s="15"/>
      <c r="D112" s="6" t="s">
        <v>217</v>
      </c>
      <c r="E112" s="3" t="s">
        <v>218</v>
      </c>
      <c r="F112" s="6">
        <f t="shared" si="90"/>
        <v>0</v>
      </c>
      <c r="G112" s="6">
        <f t="shared" si="91"/>
        <v>2</v>
      </c>
      <c r="H112" s="6">
        <f t="shared" si="92"/>
        <v>15</v>
      </c>
      <c r="I112" s="6">
        <f t="shared" si="93"/>
        <v>8</v>
      </c>
      <c r="J112" s="6">
        <f t="shared" si="94"/>
        <v>7</v>
      </c>
      <c r="K112" s="6">
        <f t="shared" si="95"/>
        <v>0</v>
      </c>
      <c r="L112" s="6">
        <f t="shared" si="96"/>
        <v>0</v>
      </c>
      <c r="M112" s="6">
        <f t="shared" si="97"/>
        <v>0</v>
      </c>
      <c r="N112" s="6">
        <f t="shared" si="98"/>
        <v>0</v>
      </c>
      <c r="O112" s="7">
        <f t="shared" si="99"/>
        <v>2</v>
      </c>
      <c r="P112" s="7">
        <f t="shared" si="100"/>
        <v>0</v>
      </c>
      <c r="Q112" s="7">
        <v>0.94</v>
      </c>
      <c r="R112" s="11"/>
      <c r="S112" s="10"/>
      <c r="T112" s="11"/>
      <c r="U112" s="10"/>
      <c r="V112" s="11"/>
      <c r="W112" s="10"/>
      <c r="X112" s="7"/>
      <c r="Y112" s="11"/>
      <c r="Z112" s="10"/>
      <c r="AA112" s="11"/>
      <c r="AB112" s="10"/>
      <c r="AC112" s="11"/>
      <c r="AD112" s="10"/>
      <c r="AE112" s="7"/>
      <c r="AF112" s="7">
        <f t="shared" si="101"/>
        <v>0</v>
      </c>
      <c r="AG112" s="11">
        <v>8</v>
      </c>
      <c r="AH112" s="10" t="s">
        <v>59</v>
      </c>
      <c r="AI112" s="11">
        <v>7</v>
      </c>
      <c r="AJ112" s="10" t="s">
        <v>59</v>
      </c>
      <c r="AK112" s="11"/>
      <c r="AL112" s="10"/>
      <c r="AM112" s="7">
        <v>2</v>
      </c>
      <c r="AN112" s="11"/>
      <c r="AO112" s="10"/>
      <c r="AP112" s="11"/>
      <c r="AQ112" s="10"/>
      <c r="AR112" s="11"/>
      <c r="AS112" s="10"/>
      <c r="AT112" s="7"/>
      <c r="AU112" s="7">
        <f t="shared" si="102"/>
        <v>2</v>
      </c>
      <c r="AV112" s="11"/>
      <c r="AW112" s="10"/>
      <c r="AX112" s="11"/>
      <c r="AY112" s="10"/>
      <c r="AZ112" s="11"/>
      <c r="BA112" s="10"/>
      <c r="BB112" s="7"/>
      <c r="BC112" s="11"/>
      <c r="BD112" s="10"/>
      <c r="BE112" s="11"/>
      <c r="BF112" s="10"/>
      <c r="BG112" s="11"/>
      <c r="BH112" s="10"/>
      <c r="BI112" s="7"/>
      <c r="BJ112" s="7">
        <f t="shared" si="103"/>
        <v>0</v>
      </c>
      <c r="BK112" s="11"/>
      <c r="BL112" s="10"/>
      <c r="BM112" s="11"/>
      <c r="BN112" s="10"/>
      <c r="BO112" s="11"/>
      <c r="BP112" s="10"/>
      <c r="BQ112" s="7"/>
      <c r="BR112" s="11"/>
      <c r="BS112" s="10"/>
      <c r="BT112" s="11"/>
      <c r="BU112" s="10"/>
      <c r="BV112" s="11"/>
      <c r="BW112" s="10"/>
      <c r="BX112" s="7"/>
      <c r="BY112" s="7">
        <f t="shared" si="104"/>
        <v>0</v>
      </c>
      <c r="BZ112" s="11"/>
      <c r="CA112" s="10"/>
      <c r="CB112" s="11"/>
      <c r="CC112" s="10"/>
      <c r="CD112" s="11"/>
      <c r="CE112" s="10"/>
      <c r="CF112" s="7"/>
      <c r="CG112" s="11"/>
      <c r="CH112" s="10"/>
      <c r="CI112" s="11"/>
      <c r="CJ112" s="10"/>
      <c r="CK112" s="11"/>
      <c r="CL112" s="10"/>
      <c r="CM112" s="7"/>
      <c r="CN112" s="7">
        <f t="shared" si="105"/>
        <v>0</v>
      </c>
      <c r="CO112" s="11"/>
      <c r="CP112" s="10"/>
      <c r="CQ112" s="11"/>
      <c r="CR112" s="10"/>
      <c r="CS112" s="11"/>
      <c r="CT112" s="10"/>
      <c r="CU112" s="7"/>
      <c r="CV112" s="11"/>
      <c r="CW112" s="10"/>
      <c r="CX112" s="11"/>
      <c r="CY112" s="10"/>
      <c r="CZ112" s="11"/>
      <c r="DA112" s="10"/>
      <c r="DB112" s="7"/>
      <c r="DC112" s="7">
        <f t="shared" si="106"/>
        <v>0</v>
      </c>
      <c r="DD112" s="11"/>
      <c r="DE112" s="10"/>
      <c r="DF112" s="11"/>
      <c r="DG112" s="10"/>
      <c r="DH112" s="11"/>
      <c r="DI112" s="10"/>
      <c r="DJ112" s="7"/>
      <c r="DK112" s="11"/>
      <c r="DL112" s="10"/>
      <c r="DM112" s="11"/>
      <c r="DN112" s="10"/>
      <c r="DO112" s="11"/>
      <c r="DP112" s="10"/>
      <c r="DQ112" s="7"/>
      <c r="DR112" s="7">
        <f t="shared" si="107"/>
        <v>0</v>
      </c>
      <c r="DS112" s="11"/>
      <c r="DT112" s="10"/>
      <c r="DU112" s="11"/>
      <c r="DV112" s="10"/>
      <c r="DW112" s="11"/>
      <c r="DX112" s="10"/>
      <c r="DY112" s="7"/>
      <c r="DZ112" s="11"/>
      <c r="EA112" s="10"/>
      <c r="EB112" s="11"/>
      <c r="EC112" s="10"/>
      <c r="ED112" s="11"/>
      <c r="EE112" s="10"/>
      <c r="EF112" s="7"/>
      <c r="EG112" s="7">
        <f t="shared" si="108"/>
        <v>0</v>
      </c>
    </row>
    <row r="113" spans="1:137" x14ac:dyDescent="0.25">
      <c r="A113" s="15">
        <v>5</v>
      </c>
      <c r="B113" s="15">
        <v>1</v>
      </c>
      <c r="C113" s="15"/>
      <c r="D113" s="6" t="s">
        <v>219</v>
      </c>
      <c r="E113" s="3" t="s">
        <v>220</v>
      </c>
      <c r="F113" s="6">
        <f t="shared" si="90"/>
        <v>0</v>
      </c>
      <c r="G113" s="6">
        <f t="shared" si="91"/>
        <v>2</v>
      </c>
      <c r="H113" s="6">
        <f t="shared" si="92"/>
        <v>15</v>
      </c>
      <c r="I113" s="6">
        <f t="shared" si="93"/>
        <v>8</v>
      </c>
      <c r="J113" s="6">
        <f t="shared" si="94"/>
        <v>7</v>
      </c>
      <c r="K113" s="6">
        <f t="shared" si="95"/>
        <v>0</v>
      </c>
      <c r="L113" s="6">
        <f t="shared" si="96"/>
        <v>0</v>
      </c>
      <c r="M113" s="6">
        <f t="shared" si="97"/>
        <v>0</v>
      </c>
      <c r="N113" s="6">
        <f t="shared" si="98"/>
        <v>0</v>
      </c>
      <c r="O113" s="7">
        <f t="shared" si="99"/>
        <v>2</v>
      </c>
      <c r="P113" s="7">
        <f t="shared" si="100"/>
        <v>0</v>
      </c>
      <c r="Q113" s="7">
        <v>0.9</v>
      </c>
      <c r="R113" s="11"/>
      <c r="S113" s="10"/>
      <c r="T113" s="11"/>
      <c r="U113" s="10"/>
      <c r="V113" s="11"/>
      <c r="W113" s="10"/>
      <c r="X113" s="7"/>
      <c r="Y113" s="11"/>
      <c r="Z113" s="10"/>
      <c r="AA113" s="11"/>
      <c r="AB113" s="10"/>
      <c r="AC113" s="11"/>
      <c r="AD113" s="10"/>
      <c r="AE113" s="7"/>
      <c r="AF113" s="7">
        <f t="shared" si="101"/>
        <v>0</v>
      </c>
      <c r="AG113" s="11">
        <v>8</v>
      </c>
      <c r="AH113" s="10" t="s">
        <v>59</v>
      </c>
      <c r="AI113" s="11">
        <v>7</v>
      </c>
      <c r="AJ113" s="10" t="s">
        <v>59</v>
      </c>
      <c r="AK113" s="11"/>
      <c r="AL113" s="10"/>
      <c r="AM113" s="7">
        <v>2</v>
      </c>
      <c r="AN113" s="11"/>
      <c r="AO113" s="10"/>
      <c r="AP113" s="11"/>
      <c r="AQ113" s="10"/>
      <c r="AR113" s="11"/>
      <c r="AS113" s="10"/>
      <c r="AT113" s="7"/>
      <c r="AU113" s="7">
        <f t="shared" si="102"/>
        <v>2</v>
      </c>
      <c r="AV113" s="11"/>
      <c r="AW113" s="10"/>
      <c r="AX113" s="11"/>
      <c r="AY113" s="10"/>
      <c r="AZ113" s="11"/>
      <c r="BA113" s="10"/>
      <c r="BB113" s="7"/>
      <c r="BC113" s="11"/>
      <c r="BD113" s="10"/>
      <c r="BE113" s="11"/>
      <c r="BF113" s="10"/>
      <c r="BG113" s="11"/>
      <c r="BH113" s="10"/>
      <c r="BI113" s="7"/>
      <c r="BJ113" s="7">
        <f t="shared" si="103"/>
        <v>0</v>
      </c>
      <c r="BK113" s="11"/>
      <c r="BL113" s="10"/>
      <c r="BM113" s="11"/>
      <c r="BN113" s="10"/>
      <c r="BO113" s="11"/>
      <c r="BP113" s="10"/>
      <c r="BQ113" s="7"/>
      <c r="BR113" s="11"/>
      <c r="BS113" s="10"/>
      <c r="BT113" s="11"/>
      <c r="BU113" s="10"/>
      <c r="BV113" s="11"/>
      <c r="BW113" s="10"/>
      <c r="BX113" s="7"/>
      <c r="BY113" s="7">
        <f t="shared" si="104"/>
        <v>0</v>
      </c>
      <c r="BZ113" s="11"/>
      <c r="CA113" s="10"/>
      <c r="CB113" s="11"/>
      <c r="CC113" s="10"/>
      <c r="CD113" s="11"/>
      <c r="CE113" s="10"/>
      <c r="CF113" s="7"/>
      <c r="CG113" s="11"/>
      <c r="CH113" s="10"/>
      <c r="CI113" s="11"/>
      <c r="CJ113" s="10"/>
      <c r="CK113" s="11"/>
      <c r="CL113" s="10"/>
      <c r="CM113" s="7"/>
      <c r="CN113" s="7">
        <f t="shared" si="105"/>
        <v>0</v>
      </c>
      <c r="CO113" s="11"/>
      <c r="CP113" s="10"/>
      <c r="CQ113" s="11"/>
      <c r="CR113" s="10"/>
      <c r="CS113" s="11"/>
      <c r="CT113" s="10"/>
      <c r="CU113" s="7"/>
      <c r="CV113" s="11"/>
      <c r="CW113" s="10"/>
      <c r="CX113" s="11"/>
      <c r="CY113" s="10"/>
      <c r="CZ113" s="11"/>
      <c r="DA113" s="10"/>
      <c r="DB113" s="7"/>
      <c r="DC113" s="7">
        <f t="shared" si="106"/>
        <v>0</v>
      </c>
      <c r="DD113" s="11"/>
      <c r="DE113" s="10"/>
      <c r="DF113" s="11"/>
      <c r="DG113" s="10"/>
      <c r="DH113" s="11"/>
      <c r="DI113" s="10"/>
      <c r="DJ113" s="7"/>
      <c r="DK113" s="11"/>
      <c r="DL113" s="10"/>
      <c r="DM113" s="11"/>
      <c r="DN113" s="10"/>
      <c r="DO113" s="11"/>
      <c r="DP113" s="10"/>
      <c r="DQ113" s="7"/>
      <c r="DR113" s="7">
        <f t="shared" si="107"/>
        <v>0</v>
      </c>
      <c r="DS113" s="11"/>
      <c r="DT113" s="10"/>
      <c r="DU113" s="11"/>
      <c r="DV113" s="10"/>
      <c r="DW113" s="11"/>
      <c r="DX113" s="10"/>
      <c r="DY113" s="7"/>
      <c r="DZ113" s="11"/>
      <c r="EA113" s="10"/>
      <c r="EB113" s="11"/>
      <c r="EC113" s="10"/>
      <c r="ED113" s="11"/>
      <c r="EE113" s="10"/>
      <c r="EF113" s="7"/>
      <c r="EG113" s="7">
        <f t="shared" si="108"/>
        <v>0</v>
      </c>
    </row>
    <row r="114" spans="1:137" x14ac:dyDescent="0.25">
      <c r="A114" s="15">
        <v>14</v>
      </c>
      <c r="B114" s="15">
        <v>1</v>
      </c>
      <c r="C114" s="15"/>
      <c r="D114" s="6" t="s">
        <v>317</v>
      </c>
      <c r="E114" s="3" t="s">
        <v>242</v>
      </c>
      <c r="F114" s="6">
        <f t="shared" si="90"/>
        <v>0</v>
      </c>
      <c r="G114" s="6">
        <f t="shared" si="91"/>
        <v>2</v>
      </c>
      <c r="H114" s="6">
        <f t="shared" si="92"/>
        <v>30</v>
      </c>
      <c r="I114" s="6">
        <f t="shared" si="93"/>
        <v>15</v>
      </c>
      <c r="J114" s="6">
        <f t="shared" si="94"/>
        <v>15</v>
      </c>
      <c r="K114" s="6">
        <f t="shared" si="95"/>
        <v>0</v>
      </c>
      <c r="L114" s="6">
        <f t="shared" si="96"/>
        <v>0</v>
      </c>
      <c r="M114" s="6">
        <f t="shared" si="97"/>
        <v>0</v>
      </c>
      <c r="N114" s="6">
        <f t="shared" si="98"/>
        <v>0</v>
      </c>
      <c r="O114" s="7">
        <f t="shared" si="99"/>
        <v>2</v>
      </c>
      <c r="P114" s="7">
        <f t="shared" si="100"/>
        <v>0</v>
      </c>
      <c r="Q114" s="7">
        <v>1.24</v>
      </c>
      <c r="R114" s="11"/>
      <c r="S114" s="10"/>
      <c r="T114" s="11"/>
      <c r="U114" s="10"/>
      <c r="V114" s="11"/>
      <c r="W114" s="10"/>
      <c r="X114" s="7"/>
      <c r="Y114" s="11"/>
      <c r="Z114" s="10"/>
      <c r="AA114" s="11"/>
      <c r="AB114" s="10"/>
      <c r="AC114" s="11"/>
      <c r="AD114" s="10"/>
      <c r="AE114" s="7"/>
      <c r="AF114" s="7">
        <f t="shared" si="101"/>
        <v>0</v>
      </c>
      <c r="AG114" s="11"/>
      <c r="AH114" s="10"/>
      <c r="AI114" s="11"/>
      <c r="AJ114" s="10"/>
      <c r="AK114" s="11"/>
      <c r="AL114" s="10"/>
      <c r="AM114" s="7"/>
      <c r="AN114" s="11"/>
      <c r="AO114" s="10"/>
      <c r="AP114" s="11"/>
      <c r="AQ114" s="10"/>
      <c r="AR114" s="11"/>
      <c r="AS114" s="10"/>
      <c r="AT114" s="7"/>
      <c r="AU114" s="7">
        <f t="shared" si="102"/>
        <v>0</v>
      </c>
      <c r="AV114" s="11"/>
      <c r="AW114" s="10"/>
      <c r="AX114" s="11"/>
      <c r="AY114" s="10"/>
      <c r="AZ114" s="11"/>
      <c r="BA114" s="10"/>
      <c r="BB114" s="7"/>
      <c r="BC114" s="11"/>
      <c r="BD114" s="10"/>
      <c r="BE114" s="11"/>
      <c r="BF114" s="10"/>
      <c r="BG114" s="11"/>
      <c r="BH114" s="10"/>
      <c r="BI114" s="7"/>
      <c r="BJ114" s="7">
        <f t="shared" si="103"/>
        <v>0</v>
      </c>
      <c r="BK114" s="11"/>
      <c r="BL114" s="10"/>
      <c r="BM114" s="11"/>
      <c r="BN114" s="10"/>
      <c r="BO114" s="11"/>
      <c r="BP114" s="10"/>
      <c r="BQ114" s="7"/>
      <c r="BR114" s="11"/>
      <c r="BS114" s="10"/>
      <c r="BT114" s="11"/>
      <c r="BU114" s="10"/>
      <c r="BV114" s="11"/>
      <c r="BW114" s="10"/>
      <c r="BX114" s="7"/>
      <c r="BY114" s="7">
        <f t="shared" si="104"/>
        <v>0</v>
      </c>
      <c r="BZ114" s="11"/>
      <c r="CA114" s="10"/>
      <c r="CB114" s="11"/>
      <c r="CC114" s="10"/>
      <c r="CD114" s="11"/>
      <c r="CE114" s="10"/>
      <c r="CF114" s="7"/>
      <c r="CG114" s="11"/>
      <c r="CH114" s="10"/>
      <c r="CI114" s="11"/>
      <c r="CJ114" s="10"/>
      <c r="CK114" s="11"/>
      <c r="CL114" s="10"/>
      <c r="CM114" s="7"/>
      <c r="CN114" s="7">
        <f t="shared" si="105"/>
        <v>0</v>
      </c>
      <c r="CO114" s="11">
        <v>15</v>
      </c>
      <c r="CP114" s="10" t="s">
        <v>59</v>
      </c>
      <c r="CQ114" s="11">
        <v>15</v>
      </c>
      <c r="CR114" s="10" t="s">
        <v>59</v>
      </c>
      <c r="CS114" s="11"/>
      <c r="CT114" s="10"/>
      <c r="CU114" s="7">
        <v>2</v>
      </c>
      <c r="CV114" s="11"/>
      <c r="CW114" s="10"/>
      <c r="CX114" s="11"/>
      <c r="CY114" s="10"/>
      <c r="CZ114" s="11"/>
      <c r="DA114" s="10"/>
      <c r="DB114" s="7"/>
      <c r="DC114" s="7">
        <f t="shared" si="106"/>
        <v>2</v>
      </c>
      <c r="DD114" s="11"/>
      <c r="DE114" s="10"/>
      <c r="DF114" s="11"/>
      <c r="DG114" s="10"/>
      <c r="DH114" s="11"/>
      <c r="DI114" s="10"/>
      <c r="DJ114" s="7"/>
      <c r="DK114" s="11"/>
      <c r="DL114" s="10"/>
      <c r="DM114" s="11"/>
      <c r="DN114" s="10"/>
      <c r="DO114" s="11"/>
      <c r="DP114" s="10"/>
      <c r="DQ114" s="7"/>
      <c r="DR114" s="7">
        <f t="shared" si="107"/>
        <v>0</v>
      </c>
      <c r="DS114" s="11"/>
      <c r="DT114" s="10"/>
      <c r="DU114" s="11"/>
      <c r="DV114" s="10"/>
      <c r="DW114" s="11"/>
      <c r="DX114" s="10"/>
      <c r="DY114" s="7"/>
      <c r="DZ114" s="11"/>
      <c r="EA114" s="10"/>
      <c r="EB114" s="11"/>
      <c r="EC114" s="10"/>
      <c r="ED114" s="11"/>
      <c r="EE114" s="10"/>
      <c r="EF114" s="7"/>
      <c r="EG114" s="7">
        <f t="shared" si="108"/>
        <v>0</v>
      </c>
    </row>
    <row r="115" spans="1:137" x14ac:dyDescent="0.25">
      <c r="A115" s="15">
        <v>14</v>
      </c>
      <c r="B115" s="15">
        <v>1</v>
      </c>
      <c r="C115" s="15"/>
      <c r="D115" s="6" t="s">
        <v>318</v>
      </c>
      <c r="E115" s="3" t="s">
        <v>240</v>
      </c>
      <c r="F115" s="6">
        <f t="shared" si="90"/>
        <v>0</v>
      </c>
      <c r="G115" s="6">
        <f t="shared" si="91"/>
        <v>2</v>
      </c>
      <c r="H115" s="6">
        <f t="shared" si="92"/>
        <v>30</v>
      </c>
      <c r="I115" s="6">
        <f t="shared" si="93"/>
        <v>15</v>
      </c>
      <c r="J115" s="6">
        <f t="shared" si="94"/>
        <v>15</v>
      </c>
      <c r="K115" s="6">
        <f t="shared" si="95"/>
        <v>0</v>
      </c>
      <c r="L115" s="6">
        <f t="shared" si="96"/>
        <v>0</v>
      </c>
      <c r="M115" s="6">
        <f t="shared" si="97"/>
        <v>0</v>
      </c>
      <c r="N115" s="6">
        <f t="shared" si="98"/>
        <v>0</v>
      </c>
      <c r="O115" s="7">
        <f t="shared" si="99"/>
        <v>2</v>
      </c>
      <c r="P115" s="7">
        <f t="shared" si="100"/>
        <v>0</v>
      </c>
      <c r="Q115" s="7">
        <v>1.07</v>
      </c>
      <c r="R115" s="11"/>
      <c r="S115" s="10"/>
      <c r="T115" s="11"/>
      <c r="U115" s="10"/>
      <c r="V115" s="11"/>
      <c r="W115" s="10"/>
      <c r="X115" s="7"/>
      <c r="Y115" s="11"/>
      <c r="Z115" s="10"/>
      <c r="AA115" s="11"/>
      <c r="AB115" s="10"/>
      <c r="AC115" s="11"/>
      <c r="AD115" s="10"/>
      <c r="AE115" s="7"/>
      <c r="AF115" s="7">
        <f t="shared" si="101"/>
        <v>0</v>
      </c>
      <c r="AG115" s="11"/>
      <c r="AH115" s="10"/>
      <c r="AI115" s="11"/>
      <c r="AJ115" s="10"/>
      <c r="AK115" s="11"/>
      <c r="AL115" s="10"/>
      <c r="AM115" s="7"/>
      <c r="AN115" s="11"/>
      <c r="AO115" s="10"/>
      <c r="AP115" s="11"/>
      <c r="AQ115" s="10"/>
      <c r="AR115" s="11"/>
      <c r="AS115" s="10"/>
      <c r="AT115" s="7"/>
      <c r="AU115" s="7">
        <f t="shared" si="102"/>
        <v>0</v>
      </c>
      <c r="AV115" s="11"/>
      <c r="AW115" s="10"/>
      <c r="AX115" s="11"/>
      <c r="AY115" s="10"/>
      <c r="AZ115" s="11"/>
      <c r="BA115" s="10"/>
      <c r="BB115" s="7"/>
      <c r="BC115" s="11"/>
      <c r="BD115" s="10"/>
      <c r="BE115" s="11"/>
      <c r="BF115" s="10"/>
      <c r="BG115" s="11"/>
      <c r="BH115" s="10"/>
      <c r="BI115" s="7"/>
      <c r="BJ115" s="7">
        <f t="shared" si="103"/>
        <v>0</v>
      </c>
      <c r="BK115" s="11"/>
      <c r="BL115" s="10"/>
      <c r="BM115" s="11"/>
      <c r="BN115" s="10"/>
      <c r="BO115" s="11"/>
      <c r="BP115" s="10"/>
      <c r="BQ115" s="7"/>
      <c r="BR115" s="11"/>
      <c r="BS115" s="10"/>
      <c r="BT115" s="11"/>
      <c r="BU115" s="10"/>
      <c r="BV115" s="11"/>
      <c r="BW115" s="10"/>
      <c r="BX115" s="7"/>
      <c r="BY115" s="7">
        <f t="shared" si="104"/>
        <v>0</v>
      </c>
      <c r="BZ115" s="11"/>
      <c r="CA115" s="10"/>
      <c r="CB115" s="11"/>
      <c r="CC115" s="10"/>
      <c r="CD115" s="11"/>
      <c r="CE115" s="10"/>
      <c r="CF115" s="7"/>
      <c r="CG115" s="11"/>
      <c r="CH115" s="10"/>
      <c r="CI115" s="11"/>
      <c r="CJ115" s="10"/>
      <c r="CK115" s="11"/>
      <c r="CL115" s="10"/>
      <c r="CM115" s="7"/>
      <c r="CN115" s="7">
        <f t="shared" si="105"/>
        <v>0</v>
      </c>
      <c r="CO115" s="11">
        <v>15</v>
      </c>
      <c r="CP115" s="10" t="s">
        <v>59</v>
      </c>
      <c r="CQ115" s="11">
        <v>15</v>
      </c>
      <c r="CR115" s="10" t="s">
        <v>59</v>
      </c>
      <c r="CS115" s="11"/>
      <c r="CT115" s="10"/>
      <c r="CU115" s="7">
        <v>2</v>
      </c>
      <c r="CV115" s="11"/>
      <c r="CW115" s="10"/>
      <c r="CX115" s="11"/>
      <c r="CY115" s="10"/>
      <c r="CZ115" s="11"/>
      <c r="DA115" s="10"/>
      <c r="DB115" s="7"/>
      <c r="DC115" s="7">
        <f t="shared" si="106"/>
        <v>2</v>
      </c>
      <c r="DD115" s="11"/>
      <c r="DE115" s="10"/>
      <c r="DF115" s="11"/>
      <c r="DG115" s="10"/>
      <c r="DH115" s="11"/>
      <c r="DI115" s="10"/>
      <c r="DJ115" s="7"/>
      <c r="DK115" s="11"/>
      <c r="DL115" s="10"/>
      <c r="DM115" s="11"/>
      <c r="DN115" s="10"/>
      <c r="DO115" s="11"/>
      <c r="DP115" s="10"/>
      <c r="DQ115" s="7"/>
      <c r="DR115" s="7">
        <f t="shared" si="107"/>
        <v>0</v>
      </c>
      <c r="DS115" s="11"/>
      <c r="DT115" s="10"/>
      <c r="DU115" s="11"/>
      <c r="DV115" s="10"/>
      <c r="DW115" s="11"/>
      <c r="DX115" s="10"/>
      <c r="DY115" s="7"/>
      <c r="DZ115" s="11"/>
      <c r="EA115" s="10"/>
      <c r="EB115" s="11"/>
      <c r="EC115" s="10"/>
      <c r="ED115" s="11"/>
      <c r="EE115" s="10"/>
      <c r="EF115" s="7"/>
      <c r="EG115" s="7">
        <f t="shared" si="108"/>
        <v>0</v>
      </c>
    </row>
    <row r="116" spans="1:137" x14ac:dyDescent="0.25">
      <c r="A116" s="15">
        <v>14</v>
      </c>
      <c r="B116" s="15">
        <v>1</v>
      </c>
      <c r="C116" s="15"/>
      <c r="D116" s="6" t="s">
        <v>319</v>
      </c>
      <c r="E116" s="3" t="s">
        <v>234</v>
      </c>
      <c r="F116" s="6">
        <f t="shared" si="90"/>
        <v>0</v>
      </c>
      <c r="G116" s="6">
        <f t="shared" si="91"/>
        <v>2</v>
      </c>
      <c r="H116" s="6">
        <f t="shared" si="92"/>
        <v>15</v>
      </c>
      <c r="I116" s="6">
        <f t="shared" si="93"/>
        <v>8</v>
      </c>
      <c r="J116" s="6">
        <f t="shared" si="94"/>
        <v>7</v>
      </c>
      <c r="K116" s="6">
        <f t="shared" si="95"/>
        <v>0</v>
      </c>
      <c r="L116" s="6">
        <f t="shared" si="96"/>
        <v>0</v>
      </c>
      <c r="M116" s="6">
        <f t="shared" si="97"/>
        <v>0</v>
      </c>
      <c r="N116" s="6">
        <f t="shared" si="98"/>
        <v>0</v>
      </c>
      <c r="O116" s="7">
        <f t="shared" si="99"/>
        <v>2</v>
      </c>
      <c r="P116" s="7">
        <f t="shared" si="100"/>
        <v>0</v>
      </c>
      <c r="Q116" s="7">
        <v>0.56000000000000005</v>
      </c>
      <c r="R116" s="11"/>
      <c r="S116" s="10"/>
      <c r="T116" s="11"/>
      <c r="U116" s="10"/>
      <c r="V116" s="11"/>
      <c r="W116" s="10"/>
      <c r="X116" s="7"/>
      <c r="Y116" s="11"/>
      <c r="Z116" s="10"/>
      <c r="AA116" s="11"/>
      <c r="AB116" s="10"/>
      <c r="AC116" s="11"/>
      <c r="AD116" s="10"/>
      <c r="AE116" s="7"/>
      <c r="AF116" s="7">
        <f t="shared" si="101"/>
        <v>0</v>
      </c>
      <c r="AG116" s="11"/>
      <c r="AH116" s="10"/>
      <c r="AI116" s="11"/>
      <c r="AJ116" s="10"/>
      <c r="AK116" s="11"/>
      <c r="AL116" s="10"/>
      <c r="AM116" s="7"/>
      <c r="AN116" s="11"/>
      <c r="AO116" s="10"/>
      <c r="AP116" s="11"/>
      <c r="AQ116" s="10"/>
      <c r="AR116" s="11"/>
      <c r="AS116" s="10"/>
      <c r="AT116" s="7"/>
      <c r="AU116" s="7">
        <f t="shared" si="102"/>
        <v>0</v>
      </c>
      <c r="AV116" s="11"/>
      <c r="AW116" s="10"/>
      <c r="AX116" s="11"/>
      <c r="AY116" s="10"/>
      <c r="AZ116" s="11"/>
      <c r="BA116" s="10"/>
      <c r="BB116" s="7"/>
      <c r="BC116" s="11"/>
      <c r="BD116" s="10"/>
      <c r="BE116" s="11"/>
      <c r="BF116" s="10"/>
      <c r="BG116" s="11"/>
      <c r="BH116" s="10"/>
      <c r="BI116" s="7"/>
      <c r="BJ116" s="7">
        <f t="shared" si="103"/>
        <v>0</v>
      </c>
      <c r="BK116" s="11"/>
      <c r="BL116" s="10"/>
      <c r="BM116" s="11"/>
      <c r="BN116" s="10"/>
      <c r="BO116" s="11"/>
      <c r="BP116" s="10"/>
      <c r="BQ116" s="7"/>
      <c r="BR116" s="11"/>
      <c r="BS116" s="10"/>
      <c r="BT116" s="11"/>
      <c r="BU116" s="10"/>
      <c r="BV116" s="11"/>
      <c r="BW116" s="10"/>
      <c r="BX116" s="7"/>
      <c r="BY116" s="7">
        <f t="shared" si="104"/>
        <v>0</v>
      </c>
      <c r="BZ116" s="11"/>
      <c r="CA116" s="10"/>
      <c r="CB116" s="11"/>
      <c r="CC116" s="10"/>
      <c r="CD116" s="11"/>
      <c r="CE116" s="10"/>
      <c r="CF116" s="7"/>
      <c r="CG116" s="11"/>
      <c r="CH116" s="10"/>
      <c r="CI116" s="11"/>
      <c r="CJ116" s="10"/>
      <c r="CK116" s="11"/>
      <c r="CL116" s="10"/>
      <c r="CM116" s="7"/>
      <c r="CN116" s="7">
        <f t="shared" si="105"/>
        <v>0</v>
      </c>
      <c r="CO116" s="11">
        <v>8</v>
      </c>
      <c r="CP116" s="10" t="s">
        <v>59</v>
      </c>
      <c r="CQ116" s="11">
        <v>7</v>
      </c>
      <c r="CR116" s="10" t="s">
        <v>59</v>
      </c>
      <c r="CS116" s="11"/>
      <c r="CT116" s="10"/>
      <c r="CU116" s="7">
        <v>2</v>
      </c>
      <c r="CV116" s="11"/>
      <c r="CW116" s="10"/>
      <c r="CX116" s="11"/>
      <c r="CY116" s="10"/>
      <c r="CZ116" s="11"/>
      <c r="DA116" s="10"/>
      <c r="DB116" s="7"/>
      <c r="DC116" s="7">
        <f t="shared" si="106"/>
        <v>2</v>
      </c>
      <c r="DD116" s="11"/>
      <c r="DE116" s="10"/>
      <c r="DF116" s="11"/>
      <c r="DG116" s="10"/>
      <c r="DH116" s="11"/>
      <c r="DI116" s="10"/>
      <c r="DJ116" s="7"/>
      <c r="DK116" s="11"/>
      <c r="DL116" s="10"/>
      <c r="DM116" s="11"/>
      <c r="DN116" s="10"/>
      <c r="DO116" s="11"/>
      <c r="DP116" s="10"/>
      <c r="DQ116" s="7"/>
      <c r="DR116" s="7">
        <f t="shared" si="107"/>
        <v>0</v>
      </c>
      <c r="DS116" s="11"/>
      <c r="DT116" s="10"/>
      <c r="DU116" s="11"/>
      <c r="DV116" s="10"/>
      <c r="DW116" s="11"/>
      <c r="DX116" s="10"/>
      <c r="DY116" s="7"/>
      <c r="DZ116" s="11"/>
      <c r="EA116" s="10"/>
      <c r="EB116" s="11"/>
      <c r="EC116" s="10"/>
      <c r="ED116" s="11"/>
      <c r="EE116" s="10"/>
      <c r="EF116" s="7"/>
      <c r="EG116" s="7">
        <f t="shared" si="108"/>
        <v>0</v>
      </c>
    </row>
    <row r="117" spans="1:137" x14ac:dyDescent="0.25">
      <c r="A117" s="15">
        <v>14</v>
      </c>
      <c r="B117" s="15">
        <v>1</v>
      </c>
      <c r="C117" s="15"/>
      <c r="D117" s="6" t="s">
        <v>320</v>
      </c>
      <c r="E117" s="3" t="s">
        <v>321</v>
      </c>
      <c r="F117" s="6">
        <f t="shared" si="90"/>
        <v>0</v>
      </c>
      <c r="G117" s="6">
        <f t="shared" si="91"/>
        <v>2</v>
      </c>
      <c r="H117" s="6">
        <f t="shared" si="92"/>
        <v>15</v>
      </c>
      <c r="I117" s="6">
        <f t="shared" si="93"/>
        <v>8</v>
      </c>
      <c r="J117" s="6">
        <f t="shared" si="94"/>
        <v>7</v>
      </c>
      <c r="K117" s="6">
        <f t="shared" si="95"/>
        <v>0</v>
      </c>
      <c r="L117" s="6">
        <f t="shared" si="96"/>
        <v>0</v>
      </c>
      <c r="M117" s="6">
        <f t="shared" si="97"/>
        <v>0</v>
      </c>
      <c r="N117" s="6">
        <f t="shared" si="98"/>
        <v>0</v>
      </c>
      <c r="O117" s="7">
        <f t="shared" si="99"/>
        <v>2</v>
      </c>
      <c r="P117" s="7">
        <f t="shared" si="100"/>
        <v>0</v>
      </c>
      <c r="Q117" s="7">
        <v>0.7</v>
      </c>
      <c r="R117" s="11"/>
      <c r="S117" s="10"/>
      <c r="T117" s="11"/>
      <c r="U117" s="10"/>
      <c r="V117" s="11"/>
      <c r="W117" s="10"/>
      <c r="X117" s="7"/>
      <c r="Y117" s="11"/>
      <c r="Z117" s="10"/>
      <c r="AA117" s="11"/>
      <c r="AB117" s="10"/>
      <c r="AC117" s="11"/>
      <c r="AD117" s="10"/>
      <c r="AE117" s="7"/>
      <c r="AF117" s="7">
        <f t="shared" si="101"/>
        <v>0</v>
      </c>
      <c r="AG117" s="11"/>
      <c r="AH117" s="10"/>
      <c r="AI117" s="11"/>
      <c r="AJ117" s="10"/>
      <c r="AK117" s="11"/>
      <c r="AL117" s="10"/>
      <c r="AM117" s="7"/>
      <c r="AN117" s="11"/>
      <c r="AO117" s="10"/>
      <c r="AP117" s="11"/>
      <c r="AQ117" s="10"/>
      <c r="AR117" s="11"/>
      <c r="AS117" s="10"/>
      <c r="AT117" s="7"/>
      <c r="AU117" s="7">
        <f t="shared" si="102"/>
        <v>0</v>
      </c>
      <c r="AV117" s="11"/>
      <c r="AW117" s="10"/>
      <c r="AX117" s="11"/>
      <c r="AY117" s="10"/>
      <c r="AZ117" s="11"/>
      <c r="BA117" s="10"/>
      <c r="BB117" s="7"/>
      <c r="BC117" s="11"/>
      <c r="BD117" s="10"/>
      <c r="BE117" s="11"/>
      <c r="BF117" s="10"/>
      <c r="BG117" s="11"/>
      <c r="BH117" s="10"/>
      <c r="BI117" s="7"/>
      <c r="BJ117" s="7">
        <f t="shared" si="103"/>
        <v>0</v>
      </c>
      <c r="BK117" s="11"/>
      <c r="BL117" s="10"/>
      <c r="BM117" s="11"/>
      <c r="BN117" s="10"/>
      <c r="BO117" s="11"/>
      <c r="BP117" s="10"/>
      <c r="BQ117" s="7"/>
      <c r="BR117" s="11"/>
      <c r="BS117" s="10"/>
      <c r="BT117" s="11"/>
      <c r="BU117" s="10"/>
      <c r="BV117" s="11"/>
      <c r="BW117" s="10"/>
      <c r="BX117" s="7"/>
      <c r="BY117" s="7">
        <f t="shared" si="104"/>
        <v>0</v>
      </c>
      <c r="BZ117" s="11"/>
      <c r="CA117" s="10"/>
      <c r="CB117" s="11"/>
      <c r="CC117" s="10"/>
      <c r="CD117" s="11"/>
      <c r="CE117" s="10"/>
      <c r="CF117" s="7"/>
      <c r="CG117" s="11"/>
      <c r="CH117" s="10"/>
      <c r="CI117" s="11"/>
      <c r="CJ117" s="10"/>
      <c r="CK117" s="11"/>
      <c r="CL117" s="10"/>
      <c r="CM117" s="7"/>
      <c r="CN117" s="7">
        <f t="shared" si="105"/>
        <v>0</v>
      </c>
      <c r="CO117" s="11">
        <v>8</v>
      </c>
      <c r="CP117" s="10" t="s">
        <v>59</v>
      </c>
      <c r="CQ117" s="11">
        <v>7</v>
      </c>
      <c r="CR117" s="10" t="s">
        <v>59</v>
      </c>
      <c r="CS117" s="11"/>
      <c r="CT117" s="10"/>
      <c r="CU117" s="7">
        <v>2</v>
      </c>
      <c r="CV117" s="11"/>
      <c r="CW117" s="10"/>
      <c r="CX117" s="11"/>
      <c r="CY117" s="10"/>
      <c r="CZ117" s="11"/>
      <c r="DA117" s="10"/>
      <c r="DB117" s="7"/>
      <c r="DC117" s="7">
        <f t="shared" si="106"/>
        <v>2</v>
      </c>
      <c r="DD117" s="11"/>
      <c r="DE117" s="10"/>
      <c r="DF117" s="11"/>
      <c r="DG117" s="10"/>
      <c r="DH117" s="11"/>
      <c r="DI117" s="10"/>
      <c r="DJ117" s="7"/>
      <c r="DK117" s="11"/>
      <c r="DL117" s="10"/>
      <c r="DM117" s="11"/>
      <c r="DN117" s="10"/>
      <c r="DO117" s="11"/>
      <c r="DP117" s="10"/>
      <c r="DQ117" s="7"/>
      <c r="DR117" s="7">
        <f t="shared" si="107"/>
        <v>0</v>
      </c>
      <c r="DS117" s="11"/>
      <c r="DT117" s="10"/>
      <c r="DU117" s="11"/>
      <c r="DV117" s="10"/>
      <c r="DW117" s="11"/>
      <c r="DX117" s="10"/>
      <c r="DY117" s="7"/>
      <c r="DZ117" s="11"/>
      <c r="EA117" s="10"/>
      <c r="EB117" s="11"/>
      <c r="EC117" s="10"/>
      <c r="ED117" s="11"/>
      <c r="EE117" s="10"/>
      <c r="EF117" s="7"/>
      <c r="EG117" s="7">
        <f t="shared" si="108"/>
        <v>0</v>
      </c>
    </row>
    <row r="118" spans="1:137" x14ac:dyDescent="0.25">
      <c r="A118" s="15">
        <v>14</v>
      </c>
      <c r="B118" s="15">
        <v>1</v>
      </c>
      <c r="C118" s="15"/>
      <c r="D118" s="6" t="s">
        <v>322</v>
      </c>
      <c r="E118" s="3" t="s">
        <v>236</v>
      </c>
      <c r="F118" s="6">
        <f t="shared" ref="F118:F149" si="109">COUNTIF(R118:EE118,"e")</f>
        <v>0</v>
      </c>
      <c r="G118" s="6">
        <f t="shared" ref="G118:G149" si="110">COUNTIF(R118:EE118,"z")</f>
        <v>2</v>
      </c>
      <c r="H118" s="6">
        <f t="shared" ref="H118:H149" si="111">SUM(I118:N118)</f>
        <v>15</v>
      </c>
      <c r="I118" s="6">
        <f t="shared" ref="I118:I149" si="112">R118+AG118+AV118+BK118+BZ118+CO118+DD118+DS118</f>
        <v>8</v>
      </c>
      <c r="J118" s="6">
        <f t="shared" ref="J118:J149" si="113">T118+AI118+AX118+BM118+CB118+CQ118+DF118+DU118</f>
        <v>7</v>
      </c>
      <c r="K118" s="6">
        <f t="shared" ref="K118:K149" si="114">V118+AK118+AZ118+BO118+CD118+CS118+DH118+DW118</f>
        <v>0</v>
      </c>
      <c r="L118" s="6">
        <f t="shared" ref="L118:L149" si="115">Y118+AN118+BC118+BR118+CG118+CV118+DK118+DZ118</f>
        <v>0</v>
      </c>
      <c r="M118" s="6">
        <f t="shared" ref="M118:M149" si="116">AA118+AP118+BE118+BT118+CI118+CX118+DM118+EB118</f>
        <v>0</v>
      </c>
      <c r="N118" s="6">
        <f t="shared" ref="N118:N149" si="117">AC118+AR118+BG118+BV118+CK118+CZ118+DO118+ED118</f>
        <v>0</v>
      </c>
      <c r="O118" s="7">
        <f t="shared" ref="O118:O149" si="118">AF118+AU118+BJ118+BY118+CN118+DC118+DR118+EG118</f>
        <v>2</v>
      </c>
      <c r="P118" s="7">
        <f t="shared" ref="P118:P149" si="119">AE118+AT118+BI118+BX118+CM118+DB118+DQ118+EF118</f>
        <v>0</v>
      </c>
      <c r="Q118" s="7">
        <v>0.56000000000000005</v>
      </c>
      <c r="R118" s="11"/>
      <c r="S118" s="10"/>
      <c r="T118" s="11"/>
      <c r="U118" s="10"/>
      <c r="V118" s="11"/>
      <c r="W118" s="10"/>
      <c r="X118" s="7"/>
      <c r="Y118" s="11"/>
      <c r="Z118" s="10"/>
      <c r="AA118" s="11"/>
      <c r="AB118" s="10"/>
      <c r="AC118" s="11"/>
      <c r="AD118" s="10"/>
      <c r="AE118" s="7"/>
      <c r="AF118" s="7">
        <f t="shared" ref="AF118:AF149" si="120">X118+AE118</f>
        <v>0</v>
      </c>
      <c r="AG118" s="11"/>
      <c r="AH118" s="10"/>
      <c r="AI118" s="11"/>
      <c r="AJ118" s="10"/>
      <c r="AK118" s="11"/>
      <c r="AL118" s="10"/>
      <c r="AM118" s="7"/>
      <c r="AN118" s="11"/>
      <c r="AO118" s="10"/>
      <c r="AP118" s="11"/>
      <c r="AQ118" s="10"/>
      <c r="AR118" s="11"/>
      <c r="AS118" s="10"/>
      <c r="AT118" s="7"/>
      <c r="AU118" s="7">
        <f t="shared" ref="AU118:AU149" si="121">AM118+AT118</f>
        <v>0</v>
      </c>
      <c r="AV118" s="11"/>
      <c r="AW118" s="10"/>
      <c r="AX118" s="11"/>
      <c r="AY118" s="10"/>
      <c r="AZ118" s="11"/>
      <c r="BA118" s="10"/>
      <c r="BB118" s="7"/>
      <c r="BC118" s="11"/>
      <c r="BD118" s="10"/>
      <c r="BE118" s="11"/>
      <c r="BF118" s="10"/>
      <c r="BG118" s="11"/>
      <c r="BH118" s="10"/>
      <c r="BI118" s="7"/>
      <c r="BJ118" s="7">
        <f t="shared" ref="BJ118:BJ149" si="122">BB118+BI118</f>
        <v>0</v>
      </c>
      <c r="BK118" s="11"/>
      <c r="BL118" s="10"/>
      <c r="BM118" s="11"/>
      <c r="BN118" s="10"/>
      <c r="BO118" s="11"/>
      <c r="BP118" s="10"/>
      <c r="BQ118" s="7"/>
      <c r="BR118" s="11"/>
      <c r="BS118" s="10"/>
      <c r="BT118" s="11"/>
      <c r="BU118" s="10"/>
      <c r="BV118" s="11"/>
      <c r="BW118" s="10"/>
      <c r="BX118" s="7"/>
      <c r="BY118" s="7">
        <f t="shared" ref="BY118:BY149" si="123">BQ118+BX118</f>
        <v>0</v>
      </c>
      <c r="BZ118" s="11"/>
      <c r="CA118" s="10"/>
      <c r="CB118" s="11"/>
      <c r="CC118" s="10"/>
      <c r="CD118" s="11"/>
      <c r="CE118" s="10"/>
      <c r="CF118" s="7"/>
      <c r="CG118" s="11"/>
      <c r="CH118" s="10"/>
      <c r="CI118" s="11"/>
      <c r="CJ118" s="10"/>
      <c r="CK118" s="11"/>
      <c r="CL118" s="10"/>
      <c r="CM118" s="7"/>
      <c r="CN118" s="7">
        <f t="shared" ref="CN118:CN149" si="124">CF118+CM118</f>
        <v>0</v>
      </c>
      <c r="CO118" s="11">
        <v>8</v>
      </c>
      <c r="CP118" s="10" t="s">
        <v>59</v>
      </c>
      <c r="CQ118" s="11">
        <v>7</v>
      </c>
      <c r="CR118" s="10" t="s">
        <v>59</v>
      </c>
      <c r="CS118" s="11"/>
      <c r="CT118" s="10"/>
      <c r="CU118" s="7">
        <v>2</v>
      </c>
      <c r="CV118" s="11"/>
      <c r="CW118" s="10"/>
      <c r="CX118" s="11"/>
      <c r="CY118" s="10"/>
      <c r="CZ118" s="11"/>
      <c r="DA118" s="10"/>
      <c r="DB118" s="7"/>
      <c r="DC118" s="7">
        <f t="shared" ref="DC118:DC149" si="125">CU118+DB118</f>
        <v>2</v>
      </c>
      <c r="DD118" s="11"/>
      <c r="DE118" s="10"/>
      <c r="DF118" s="11"/>
      <c r="DG118" s="10"/>
      <c r="DH118" s="11"/>
      <c r="DI118" s="10"/>
      <c r="DJ118" s="7"/>
      <c r="DK118" s="11"/>
      <c r="DL118" s="10"/>
      <c r="DM118" s="11"/>
      <c r="DN118" s="10"/>
      <c r="DO118" s="11"/>
      <c r="DP118" s="10"/>
      <c r="DQ118" s="7"/>
      <c r="DR118" s="7">
        <f t="shared" ref="DR118:DR149" si="126">DJ118+DQ118</f>
        <v>0</v>
      </c>
      <c r="DS118" s="11"/>
      <c r="DT118" s="10"/>
      <c r="DU118" s="11"/>
      <c r="DV118" s="10"/>
      <c r="DW118" s="11"/>
      <c r="DX118" s="10"/>
      <c r="DY118" s="7"/>
      <c r="DZ118" s="11"/>
      <c r="EA118" s="10"/>
      <c r="EB118" s="11"/>
      <c r="EC118" s="10"/>
      <c r="ED118" s="11"/>
      <c r="EE118" s="10"/>
      <c r="EF118" s="7"/>
      <c r="EG118" s="7">
        <f t="shared" ref="EG118:EG149" si="127">DY118+EF118</f>
        <v>0</v>
      </c>
    </row>
    <row r="119" spans="1:137" x14ac:dyDescent="0.25">
      <c r="A119" s="15">
        <v>14</v>
      </c>
      <c r="B119" s="15">
        <v>1</v>
      </c>
      <c r="C119" s="15"/>
      <c r="D119" s="6" t="s">
        <v>323</v>
      </c>
      <c r="E119" s="3" t="s">
        <v>324</v>
      </c>
      <c r="F119" s="6">
        <f t="shared" si="109"/>
        <v>0</v>
      </c>
      <c r="G119" s="6">
        <f t="shared" si="110"/>
        <v>2</v>
      </c>
      <c r="H119" s="6">
        <f t="shared" si="111"/>
        <v>15</v>
      </c>
      <c r="I119" s="6">
        <f t="shared" si="112"/>
        <v>8</v>
      </c>
      <c r="J119" s="6">
        <f t="shared" si="113"/>
        <v>7</v>
      </c>
      <c r="K119" s="6">
        <f t="shared" si="114"/>
        <v>0</v>
      </c>
      <c r="L119" s="6">
        <f t="shared" si="115"/>
        <v>0</v>
      </c>
      <c r="M119" s="6">
        <f t="shared" si="116"/>
        <v>0</v>
      </c>
      <c r="N119" s="6">
        <f t="shared" si="117"/>
        <v>0</v>
      </c>
      <c r="O119" s="7">
        <f t="shared" si="118"/>
        <v>2</v>
      </c>
      <c r="P119" s="7">
        <f t="shared" si="119"/>
        <v>0</v>
      </c>
      <c r="Q119" s="7">
        <v>0.7</v>
      </c>
      <c r="R119" s="11"/>
      <c r="S119" s="10"/>
      <c r="T119" s="11"/>
      <c r="U119" s="10"/>
      <c r="V119" s="11"/>
      <c r="W119" s="10"/>
      <c r="X119" s="7"/>
      <c r="Y119" s="11"/>
      <c r="Z119" s="10"/>
      <c r="AA119" s="11"/>
      <c r="AB119" s="10"/>
      <c r="AC119" s="11"/>
      <c r="AD119" s="10"/>
      <c r="AE119" s="7"/>
      <c r="AF119" s="7">
        <f t="shared" si="120"/>
        <v>0</v>
      </c>
      <c r="AG119" s="11"/>
      <c r="AH119" s="10"/>
      <c r="AI119" s="11"/>
      <c r="AJ119" s="10"/>
      <c r="AK119" s="11"/>
      <c r="AL119" s="10"/>
      <c r="AM119" s="7"/>
      <c r="AN119" s="11"/>
      <c r="AO119" s="10"/>
      <c r="AP119" s="11"/>
      <c r="AQ119" s="10"/>
      <c r="AR119" s="11"/>
      <c r="AS119" s="10"/>
      <c r="AT119" s="7"/>
      <c r="AU119" s="7">
        <f t="shared" si="121"/>
        <v>0</v>
      </c>
      <c r="AV119" s="11"/>
      <c r="AW119" s="10"/>
      <c r="AX119" s="11"/>
      <c r="AY119" s="10"/>
      <c r="AZ119" s="11"/>
      <c r="BA119" s="10"/>
      <c r="BB119" s="7"/>
      <c r="BC119" s="11"/>
      <c r="BD119" s="10"/>
      <c r="BE119" s="11"/>
      <c r="BF119" s="10"/>
      <c r="BG119" s="11"/>
      <c r="BH119" s="10"/>
      <c r="BI119" s="7"/>
      <c r="BJ119" s="7">
        <f t="shared" si="122"/>
        <v>0</v>
      </c>
      <c r="BK119" s="11"/>
      <c r="BL119" s="10"/>
      <c r="BM119" s="11"/>
      <c r="BN119" s="10"/>
      <c r="BO119" s="11"/>
      <c r="BP119" s="10"/>
      <c r="BQ119" s="7"/>
      <c r="BR119" s="11"/>
      <c r="BS119" s="10"/>
      <c r="BT119" s="11"/>
      <c r="BU119" s="10"/>
      <c r="BV119" s="11"/>
      <c r="BW119" s="10"/>
      <c r="BX119" s="7"/>
      <c r="BY119" s="7">
        <f t="shared" si="123"/>
        <v>0</v>
      </c>
      <c r="BZ119" s="11"/>
      <c r="CA119" s="10"/>
      <c r="CB119" s="11"/>
      <c r="CC119" s="10"/>
      <c r="CD119" s="11"/>
      <c r="CE119" s="10"/>
      <c r="CF119" s="7"/>
      <c r="CG119" s="11"/>
      <c r="CH119" s="10"/>
      <c r="CI119" s="11"/>
      <c r="CJ119" s="10"/>
      <c r="CK119" s="11"/>
      <c r="CL119" s="10"/>
      <c r="CM119" s="7"/>
      <c r="CN119" s="7">
        <f t="shared" si="124"/>
        <v>0</v>
      </c>
      <c r="CO119" s="11">
        <v>8</v>
      </c>
      <c r="CP119" s="10" t="s">
        <v>59</v>
      </c>
      <c r="CQ119" s="11">
        <v>7</v>
      </c>
      <c r="CR119" s="10" t="s">
        <v>59</v>
      </c>
      <c r="CS119" s="11"/>
      <c r="CT119" s="10"/>
      <c r="CU119" s="7">
        <v>2</v>
      </c>
      <c r="CV119" s="11"/>
      <c r="CW119" s="10"/>
      <c r="CX119" s="11"/>
      <c r="CY119" s="10"/>
      <c r="CZ119" s="11"/>
      <c r="DA119" s="10"/>
      <c r="DB119" s="7"/>
      <c r="DC119" s="7">
        <f t="shared" si="125"/>
        <v>2</v>
      </c>
      <c r="DD119" s="11"/>
      <c r="DE119" s="10"/>
      <c r="DF119" s="11"/>
      <c r="DG119" s="10"/>
      <c r="DH119" s="11"/>
      <c r="DI119" s="10"/>
      <c r="DJ119" s="7"/>
      <c r="DK119" s="11"/>
      <c r="DL119" s="10"/>
      <c r="DM119" s="11"/>
      <c r="DN119" s="10"/>
      <c r="DO119" s="11"/>
      <c r="DP119" s="10"/>
      <c r="DQ119" s="7"/>
      <c r="DR119" s="7">
        <f t="shared" si="126"/>
        <v>0</v>
      </c>
      <c r="DS119" s="11"/>
      <c r="DT119" s="10"/>
      <c r="DU119" s="11"/>
      <c r="DV119" s="10"/>
      <c r="DW119" s="11"/>
      <c r="DX119" s="10"/>
      <c r="DY119" s="7"/>
      <c r="DZ119" s="11"/>
      <c r="EA119" s="10"/>
      <c r="EB119" s="11"/>
      <c r="EC119" s="10"/>
      <c r="ED119" s="11"/>
      <c r="EE119" s="10"/>
      <c r="EF119" s="7"/>
      <c r="EG119" s="7">
        <f t="shared" si="127"/>
        <v>0</v>
      </c>
    </row>
    <row r="120" spans="1:137" x14ac:dyDescent="0.25">
      <c r="A120" s="15">
        <v>14</v>
      </c>
      <c r="B120" s="15">
        <v>1</v>
      </c>
      <c r="C120" s="15"/>
      <c r="D120" s="6" t="s">
        <v>325</v>
      </c>
      <c r="E120" s="3" t="s">
        <v>326</v>
      </c>
      <c r="F120" s="6">
        <f t="shared" si="109"/>
        <v>0</v>
      </c>
      <c r="G120" s="6">
        <f t="shared" si="110"/>
        <v>2</v>
      </c>
      <c r="H120" s="6">
        <f t="shared" si="111"/>
        <v>15</v>
      </c>
      <c r="I120" s="6">
        <f t="shared" si="112"/>
        <v>8</v>
      </c>
      <c r="J120" s="6">
        <f t="shared" si="113"/>
        <v>7</v>
      </c>
      <c r="K120" s="6">
        <f t="shared" si="114"/>
        <v>0</v>
      </c>
      <c r="L120" s="6">
        <f t="shared" si="115"/>
        <v>0</v>
      </c>
      <c r="M120" s="6">
        <f t="shared" si="116"/>
        <v>0</v>
      </c>
      <c r="N120" s="6">
        <f t="shared" si="117"/>
        <v>0</v>
      </c>
      <c r="O120" s="7">
        <f t="shared" si="118"/>
        <v>2</v>
      </c>
      <c r="P120" s="7">
        <f t="shared" si="119"/>
        <v>0</v>
      </c>
      <c r="Q120" s="7">
        <v>0.5</v>
      </c>
      <c r="R120" s="11"/>
      <c r="S120" s="10"/>
      <c r="T120" s="11"/>
      <c r="U120" s="10"/>
      <c r="V120" s="11"/>
      <c r="W120" s="10"/>
      <c r="X120" s="7"/>
      <c r="Y120" s="11"/>
      <c r="Z120" s="10"/>
      <c r="AA120" s="11"/>
      <c r="AB120" s="10"/>
      <c r="AC120" s="11"/>
      <c r="AD120" s="10"/>
      <c r="AE120" s="7"/>
      <c r="AF120" s="7">
        <f t="shared" si="120"/>
        <v>0</v>
      </c>
      <c r="AG120" s="11"/>
      <c r="AH120" s="10"/>
      <c r="AI120" s="11"/>
      <c r="AJ120" s="10"/>
      <c r="AK120" s="11"/>
      <c r="AL120" s="10"/>
      <c r="AM120" s="7"/>
      <c r="AN120" s="11"/>
      <c r="AO120" s="10"/>
      <c r="AP120" s="11"/>
      <c r="AQ120" s="10"/>
      <c r="AR120" s="11"/>
      <c r="AS120" s="10"/>
      <c r="AT120" s="7"/>
      <c r="AU120" s="7">
        <f t="shared" si="121"/>
        <v>0</v>
      </c>
      <c r="AV120" s="11"/>
      <c r="AW120" s="10"/>
      <c r="AX120" s="11"/>
      <c r="AY120" s="10"/>
      <c r="AZ120" s="11"/>
      <c r="BA120" s="10"/>
      <c r="BB120" s="7"/>
      <c r="BC120" s="11"/>
      <c r="BD120" s="10"/>
      <c r="BE120" s="11"/>
      <c r="BF120" s="10"/>
      <c r="BG120" s="11"/>
      <c r="BH120" s="10"/>
      <c r="BI120" s="7"/>
      <c r="BJ120" s="7">
        <f t="shared" si="122"/>
        <v>0</v>
      </c>
      <c r="BK120" s="11"/>
      <c r="BL120" s="10"/>
      <c r="BM120" s="11"/>
      <c r="BN120" s="10"/>
      <c r="BO120" s="11"/>
      <c r="BP120" s="10"/>
      <c r="BQ120" s="7"/>
      <c r="BR120" s="11"/>
      <c r="BS120" s="10"/>
      <c r="BT120" s="11"/>
      <c r="BU120" s="10"/>
      <c r="BV120" s="11"/>
      <c r="BW120" s="10"/>
      <c r="BX120" s="7"/>
      <c r="BY120" s="7">
        <f t="shared" si="123"/>
        <v>0</v>
      </c>
      <c r="BZ120" s="11"/>
      <c r="CA120" s="10"/>
      <c r="CB120" s="11"/>
      <c r="CC120" s="10"/>
      <c r="CD120" s="11"/>
      <c r="CE120" s="10"/>
      <c r="CF120" s="7"/>
      <c r="CG120" s="11"/>
      <c r="CH120" s="10"/>
      <c r="CI120" s="11"/>
      <c r="CJ120" s="10"/>
      <c r="CK120" s="11"/>
      <c r="CL120" s="10"/>
      <c r="CM120" s="7"/>
      <c r="CN120" s="7">
        <f t="shared" si="124"/>
        <v>0</v>
      </c>
      <c r="CO120" s="11">
        <v>8</v>
      </c>
      <c r="CP120" s="10" t="s">
        <v>59</v>
      </c>
      <c r="CQ120" s="11">
        <v>7</v>
      </c>
      <c r="CR120" s="10" t="s">
        <v>59</v>
      </c>
      <c r="CS120" s="11"/>
      <c r="CT120" s="10"/>
      <c r="CU120" s="7">
        <v>2</v>
      </c>
      <c r="CV120" s="11"/>
      <c r="CW120" s="10"/>
      <c r="CX120" s="11"/>
      <c r="CY120" s="10"/>
      <c r="CZ120" s="11"/>
      <c r="DA120" s="10"/>
      <c r="DB120" s="7"/>
      <c r="DC120" s="7">
        <f t="shared" si="125"/>
        <v>2</v>
      </c>
      <c r="DD120" s="11"/>
      <c r="DE120" s="10"/>
      <c r="DF120" s="11"/>
      <c r="DG120" s="10"/>
      <c r="DH120" s="11"/>
      <c r="DI120" s="10"/>
      <c r="DJ120" s="7"/>
      <c r="DK120" s="11"/>
      <c r="DL120" s="10"/>
      <c r="DM120" s="11"/>
      <c r="DN120" s="10"/>
      <c r="DO120" s="11"/>
      <c r="DP120" s="10"/>
      <c r="DQ120" s="7"/>
      <c r="DR120" s="7">
        <f t="shared" si="126"/>
        <v>0</v>
      </c>
      <c r="DS120" s="11"/>
      <c r="DT120" s="10"/>
      <c r="DU120" s="11"/>
      <c r="DV120" s="10"/>
      <c r="DW120" s="11"/>
      <c r="DX120" s="10"/>
      <c r="DY120" s="7"/>
      <c r="DZ120" s="11"/>
      <c r="EA120" s="10"/>
      <c r="EB120" s="11"/>
      <c r="EC120" s="10"/>
      <c r="ED120" s="11"/>
      <c r="EE120" s="10"/>
      <c r="EF120" s="7"/>
      <c r="EG120" s="7">
        <f t="shared" si="127"/>
        <v>0</v>
      </c>
    </row>
    <row r="121" spans="1:137" x14ac:dyDescent="0.25">
      <c r="A121" s="15">
        <v>12</v>
      </c>
      <c r="B121" s="15">
        <v>1</v>
      </c>
      <c r="C121" s="15"/>
      <c r="D121" s="6" t="s">
        <v>327</v>
      </c>
      <c r="E121" s="3" t="s">
        <v>328</v>
      </c>
      <c r="F121" s="6">
        <f t="shared" si="109"/>
        <v>0</v>
      </c>
      <c r="G121" s="6">
        <f t="shared" si="110"/>
        <v>2</v>
      </c>
      <c r="H121" s="6">
        <f t="shared" si="111"/>
        <v>15</v>
      </c>
      <c r="I121" s="6">
        <f t="shared" si="112"/>
        <v>8</v>
      </c>
      <c r="J121" s="6">
        <f t="shared" si="113"/>
        <v>7</v>
      </c>
      <c r="K121" s="6">
        <f t="shared" si="114"/>
        <v>0</v>
      </c>
      <c r="L121" s="6">
        <f t="shared" si="115"/>
        <v>0</v>
      </c>
      <c r="M121" s="6">
        <f t="shared" si="116"/>
        <v>0</v>
      </c>
      <c r="N121" s="6">
        <f t="shared" si="117"/>
        <v>0</v>
      </c>
      <c r="O121" s="7">
        <f t="shared" si="118"/>
        <v>2</v>
      </c>
      <c r="P121" s="7">
        <f t="shared" si="119"/>
        <v>0</v>
      </c>
      <c r="Q121" s="7">
        <v>0.54</v>
      </c>
      <c r="R121" s="11"/>
      <c r="S121" s="10"/>
      <c r="T121" s="11"/>
      <c r="U121" s="10"/>
      <c r="V121" s="11"/>
      <c r="W121" s="10"/>
      <c r="X121" s="7"/>
      <c r="Y121" s="11"/>
      <c r="Z121" s="10"/>
      <c r="AA121" s="11"/>
      <c r="AB121" s="10"/>
      <c r="AC121" s="11"/>
      <c r="AD121" s="10"/>
      <c r="AE121" s="7"/>
      <c r="AF121" s="7">
        <f t="shared" si="120"/>
        <v>0</v>
      </c>
      <c r="AG121" s="11"/>
      <c r="AH121" s="10"/>
      <c r="AI121" s="11"/>
      <c r="AJ121" s="10"/>
      <c r="AK121" s="11"/>
      <c r="AL121" s="10"/>
      <c r="AM121" s="7"/>
      <c r="AN121" s="11"/>
      <c r="AO121" s="10"/>
      <c r="AP121" s="11"/>
      <c r="AQ121" s="10"/>
      <c r="AR121" s="11"/>
      <c r="AS121" s="10"/>
      <c r="AT121" s="7"/>
      <c r="AU121" s="7">
        <f t="shared" si="121"/>
        <v>0</v>
      </c>
      <c r="AV121" s="11"/>
      <c r="AW121" s="10"/>
      <c r="AX121" s="11"/>
      <c r="AY121" s="10"/>
      <c r="AZ121" s="11"/>
      <c r="BA121" s="10"/>
      <c r="BB121" s="7"/>
      <c r="BC121" s="11"/>
      <c r="BD121" s="10"/>
      <c r="BE121" s="11"/>
      <c r="BF121" s="10"/>
      <c r="BG121" s="11"/>
      <c r="BH121" s="10"/>
      <c r="BI121" s="7"/>
      <c r="BJ121" s="7">
        <f t="shared" si="122"/>
        <v>0</v>
      </c>
      <c r="BK121" s="11"/>
      <c r="BL121" s="10"/>
      <c r="BM121" s="11"/>
      <c r="BN121" s="10"/>
      <c r="BO121" s="11"/>
      <c r="BP121" s="10"/>
      <c r="BQ121" s="7"/>
      <c r="BR121" s="11"/>
      <c r="BS121" s="10"/>
      <c r="BT121" s="11"/>
      <c r="BU121" s="10"/>
      <c r="BV121" s="11"/>
      <c r="BW121" s="10"/>
      <c r="BX121" s="7"/>
      <c r="BY121" s="7">
        <f t="shared" si="123"/>
        <v>0</v>
      </c>
      <c r="BZ121" s="11"/>
      <c r="CA121" s="10"/>
      <c r="CB121" s="11"/>
      <c r="CC121" s="10"/>
      <c r="CD121" s="11"/>
      <c r="CE121" s="10"/>
      <c r="CF121" s="7"/>
      <c r="CG121" s="11"/>
      <c r="CH121" s="10"/>
      <c r="CI121" s="11"/>
      <c r="CJ121" s="10"/>
      <c r="CK121" s="11"/>
      <c r="CL121" s="10"/>
      <c r="CM121" s="7"/>
      <c r="CN121" s="7">
        <f t="shared" si="124"/>
        <v>0</v>
      </c>
      <c r="CO121" s="11">
        <v>8</v>
      </c>
      <c r="CP121" s="10" t="s">
        <v>59</v>
      </c>
      <c r="CQ121" s="11">
        <v>7</v>
      </c>
      <c r="CR121" s="10" t="s">
        <v>59</v>
      </c>
      <c r="CS121" s="11"/>
      <c r="CT121" s="10"/>
      <c r="CU121" s="7">
        <v>2</v>
      </c>
      <c r="CV121" s="11"/>
      <c r="CW121" s="10"/>
      <c r="CX121" s="11"/>
      <c r="CY121" s="10"/>
      <c r="CZ121" s="11"/>
      <c r="DA121" s="10"/>
      <c r="DB121" s="7"/>
      <c r="DC121" s="7">
        <f t="shared" si="125"/>
        <v>2</v>
      </c>
      <c r="DD121" s="11"/>
      <c r="DE121" s="10"/>
      <c r="DF121" s="11"/>
      <c r="DG121" s="10"/>
      <c r="DH121" s="11"/>
      <c r="DI121" s="10"/>
      <c r="DJ121" s="7"/>
      <c r="DK121" s="11"/>
      <c r="DL121" s="10"/>
      <c r="DM121" s="11"/>
      <c r="DN121" s="10"/>
      <c r="DO121" s="11"/>
      <c r="DP121" s="10"/>
      <c r="DQ121" s="7"/>
      <c r="DR121" s="7">
        <f t="shared" si="126"/>
        <v>0</v>
      </c>
      <c r="DS121" s="11"/>
      <c r="DT121" s="10"/>
      <c r="DU121" s="11"/>
      <c r="DV121" s="10"/>
      <c r="DW121" s="11"/>
      <c r="DX121" s="10"/>
      <c r="DY121" s="7"/>
      <c r="DZ121" s="11"/>
      <c r="EA121" s="10"/>
      <c r="EB121" s="11"/>
      <c r="EC121" s="10"/>
      <c r="ED121" s="11"/>
      <c r="EE121" s="10"/>
      <c r="EF121" s="7"/>
      <c r="EG121" s="7">
        <f t="shared" si="127"/>
        <v>0</v>
      </c>
    </row>
    <row r="122" spans="1:137" x14ac:dyDescent="0.25">
      <c r="A122" s="15">
        <v>12</v>
      </c>
      <c r="B122" s="15">
        <v>1</v>
      </c>
      <c r="C122" s="15"/>
      <c r="D122" s="6" t="s">
        <v>329</v>
      </c>
      <c r="E122" s="3" t="s">
        <v>330</v>
      </c>
      <c r="F122" s="6">
        <f t="shared" si="109"/>
        <v>0</v>
      </c>
      <c r="G122" s="6">
        <f t="shared" si="110"/>
        <v>2</v>
      </c>
      <c r="H122" s="6">
        <f t="shared" si="111"/>
        <v>15</v>
      </c>
      <c r="I122" s="6">
        <f t="shared" si="112"/>
        <v>8</v>
      </c>
      <c r="J122" s="6">
        <f t="shared" si="113"/>
        <v>7</v>
      </c>
      <c r="K122" s="6">
        <f t="shared" si="114"/>
        <v>0</v>
      </c>
      <c r="L122" s="6">
        <f t="shared" si="115"/>
        <v>0</v>
      </c>
      <c r="M122" s="6">
        <f t="shared" si="116"/>
        <v>0</v>
      </c>
      <c r="N122" s="6">
        <f t="shared" si="117"/>
        <v>0</v>
      </c>
      <c r="O122" s="7">
        <f t="shared" si="118"/>
        <v>2</v>
      </c>
      <c r="P122" s="7">
        <f t="shared" si="119"/>
        <v>0</v>
      </c>
      <c r="Q122" s="7">
        <v>0.7</v>
      </c>
      <c r="R122" s="11"/>
      <c r="S122" s="10"/>
      <c r="T122" s="11"/>
      <c r="U122" s="10"/>
      <c r="V122" s="11"/>
      <c r="W122" s="10"/>
      <c r="X122" s="7"/>
      <c r="Y122" s="11"/>
      <c r="Z122" s="10"/>
      <c r="AA122" s="11"/>
      <c r="AB122" s="10"/>
      <c r="AC122" s="11"/>
      <c r="AD122" s="10"/>
      <c r="AE122" s="7"/>
      <c r="AF122" s="7">
        <f t="shared" si="120"/>
        <v>0</v>
      </c>
      <c r="AG122" s="11"/>
      <c r="AH122" s="10"/>
      <c r="AI122" s="11"/>
      <c r="AJ122" s="10"/>
      <c r="AK122" s="11"/>
      <c r="AL122" s="10"/>
      <c r="AM122" s="7"/>
      <c r="AN122" s="11"/>
      <c r="AO122" s="10"/>
      <c r="AP122" s="11"/>
      <c r="AQ122" s="10"/>
      <c r="AR122" s="11"/>
      <c r="AS122" s="10"/>
      <c r="AT122" s="7"/>
      <c r="AU122" s="7">
        <f t="shared" si="121"/>
        <v>0</v>
      </c>
      <c r="AV122" s="11"/>
      <c r="AW122" s="10"/>
      <c r="AX122" s="11"/>
      <c r="AY122" s="10"/>
      <c r="AZ122" s="11"/>
      <c r="BA122" s="10"/>
      <c r="BB122" s="7"/>
      <c r="BC122" s="11"/>
      <c r="BD122" s="10"/>
      <c r="BE122" s="11"/>
      <c r="BF122" s="10"/>
      <c r="BG122" s="11"/>
      <c r="BH122" s="10"/>
      <c r="BI122" s="7"/>
      <c r="BJ122" s="7">
        <f t="shared" si="122"/>
        <v>0</v>
      </c>
      <c r="BK122" s="11"/>
      <c r="BL122" s="10"/>
      <c r="BM122" s="11"/>
      <c r="BN122" s="10"/>
      <c r="BO122" s="11"/>
      <c r="BP122" s="10"/>
      <c r="BQ122" s="7"/>
      <c r="BR122" s="11"/>
      <c r="BS122" s="10"/>
      <c r="BT122" s="11"/>
      <c r="BU122" s="10"/>
      <c r="BV122" s="11"/>
      <c r="BW122" s="10"/>
      <c r="BX122" s="7"/>
      <c r="BY122" s="7">
        <f t="shared" si="123"/>
        <v>0</v>
      </c>
      <c r="BZ122" s="11"/>
      <c r="CA122" s="10"/>
      <c r="CB122" s="11"/>
      <c r="CC122" s="10"/>
      <c r="CD122" s="11"/>
      <c r="CE122" s="10"/>
      <c r="CF122" s="7"/>
      <c r="CG122" s="11"/>
      <c r="CH122" s="10"/>
      <c r="CI122" s="11"/>
      <c r="CJ122" s="10"/>
      <c r="CK122" s="11"/>
      <c r="CL122" s="10"/>
      <c r="CM122" s="7"/>
      <c r="CN122" s="7">
        <f t="shared" si="124"/>
        <v>0</v>
      </c>
      <c r="CO122" s="11">
        <v>8</v>
      </c>
      <c r="CP122" s="10" t="s">
        <v>59</v>
      </c>
      <c r="CQ122" s="11">
        <v>7</v>
      </c>
      <c r="CR122" s="10" t="s">
        <v>59</v>
      </c>
      <c r="CS122" s="11"/>
      <c r="CT122" s="10"/>
      <c r="CU122" s="7">
        <v>2</v>
      </c>
      <c r="CV122" s="11"/>
      <c r="CW122" s="10"/>
      <c r="CX122" s="11"/>
      <c r="CY122" s="10"/>
      <c r="CZ122" s="11"/>
      <c r="DA122" s="10"/>
      <c r="DB122" s="7"/>
      <c r="DC122" s="7">
        <f t="shared" si="125"/>
        <v>2</v>
      </c>
      <c r="DD122" s="11"/>
      <c r="DE122" s="10"/>
      <c r="DF122" s="11"/>
      <c r="DG122" s="10"/>
      <c r="DH122" s="11"/>
      <c r="DI122" s="10"/>
      <c r="DJ122" s="7"/>
      <c r="DK122" s="11"/>
      <c r="DL122" s="10"/>
      <c r="DM122" s="11"/>
      <c r="DN122" s="10"/>
      <c r="DO122" s="11"/>
      <c r="DP122" s="10"/>
      <c r="DQ122" s="7"/>
      <c r="DR122" s="7">
        <f t="shared" si="126"/>
        <v>0</v>
      </c>
      <c r="DS122" s="11"/>
      <c r="DT122" s="10"/>
      <c r="DU122" s="11"/>
      <c r="DV122" s="10"/>
      <c r="DW122" s="11"/>
      <c r="DX122" s="10"/>
      <c r="DY122" s="7"/>
      <c r="DZ122" s="11"/>
      <c r="EA122" s="10"/>
      <c r="EB122" s="11"/>
      <c r="EC122" s="10"/>
      <c r="ED122" s="11"/>
      <c r="EE122" s="10"/>
      <c r="EF122" s="7"/>
      <c r="EG122" s="7">
        <f t="shared" si="127"/>
        <v>0</v>
      </c>
    </row>
    <row r="123" spans="1:137" x14ac:dyDescent="0.25">
      <c r="A123" s="15">
        <v>12</v>
      </c>
      <c r="B123" s="15">
        <v>1</v>
      </c>
      <c r="C123" s="15"/>
      <c r="D123" s="6" t="s">
        <v>331</v>
      </c>
      <c r="E123" s="3" t="s">
        <v>332</v>
      </c>
      <c r="F123" s="6">
        <f t="shared" si="109"/>
        <v>0</v>
      </c>
      <c r="G123" s="6">
        <f t="shared" si="110"/>
        <v>2</v>
      </c>
      <c r="H123" s="6">
        <f t="shared" si="111"/>
        <v>15</v>
      </c>
      <c r="I123" s="6">
        <f t="shared" si="112"/>
        <v>8</v>
      </c>
      <c r="J123" s="6">
        <f t="shared" si="113"/>
        <v>7</v>
      </c>
      <c r="K123" s="6">
        <f t="shared" si="114"/>
        <v>0</v>
      </c>
      <c r="L123" s="6">
        <f t="shared" si="115"/>
        <v>0</v>
      </c>
      <c r="M123" s="6">
        <f t="shared" si="116"/>
        <v>0</v>
      </c>
      <c r="N123" s="6">
        <f t="shared" si="117"/>
        <v>0</v>
      </c>
      <c r="O123" s="7">
        <f t="shared" si="118"/>
        <v>2</v>
      </c>
      <c r="P123" s="7">
        <f t="shared" si="119"/>
        <v>0</v>
      </c>
      <c r="Q123" s="7">
        <v>0.7</v>
      </c>
      <c r="R123" s="11"/>
      <c r="S123" s="10"/>
      <c r="T123" s="11"/>
      <c r="U123" s="10"/>
      <c r="V123" s="11"/>
      <c r="W123" s="10"/>
      <c r="X123" s="7"/>
      <c r="Y123" s="11"/>
      <c r="Z123" s="10"/>
      <c r="AA123" s="11"/>
      <c r="AB123" s="10"/>
      <c r="AC123" s="11"/>
      <c r="AD123" s="10"/>
      <c r="AE123" s="7"/>
      <c r="AF123" s="7">
        <f t="shared" si="120"/>
        <v>0</v>
      </c>
      <c r="AG123" s="11"/>
      <c r="AH123" s="10"/>
      <c r="AI123" s="11"/>
      <c r="AJ123" s="10"/>
      <c r="AK123" s="11"/>
      <c r="AL123" s="10"/>
      <c r="AM123" s="7"/>
      <c r="AN123" s="11"/>
      <c r="AO123" s="10"/>
      <c r="AP123" s="11"/>
      <c r="AQ123" s="10"/>
      <c r="AR123" s="11"/>
      <c r="AS123" s="10"/>
      <c r="AT123" s="7"/>
      <c r="AU123" s="7">
        <f t="shared" si="121"/>
        <v>0</v>
      </c>
      <c r="AV123" s="11"/>
      <c r="AW123" s="10"/>
      <c r="AX123" s="11"/>
      <c r="AY123" s="10"/>
      <c r="AZ123" s="11"/>
      <c r="BA123" s="10"/>
      <c r="BB123" s="7"/>
      <c r="BC123" s="11"/>
      <c r="BD123" s="10"/>
      <c r="BE123" s="11"/>
      <c r="BF123" s="10"/>
      <c r="BG123" s="11"/>
      <c r="BH123" s="10"/>
      <c r="BI123" s="7"/>
      <c r="BJ123" s="7">
        <f t="shared" si="122"/>
        <v>0</v>
      </c>
      <c r="BK123" s="11"/>
      <c r="BL123" s="10"/>
      <c r="BM123" s="11"/>
      <c r="BN123" s="10"/>
      <c r="BO123" s="11"/>
      <c r="BP123" s="10"/>
      <c r="BQ123" s="7"/>
      <c r="BR123" s="11"/>
      <c r="BS123" s="10"/>
      <c r="BT123" s="11"/>
      <c r="BU123" s="10"/>
      <c r="BV123" s="11"/>
      <c r="BW123" s="10"/>
      <c r="BX123" s="7"/>
      <c r="BY123" s="7">
        <f t="shared" si="123"/>
        <v>0</v>
      </c>
      <c r="BZ123" s="11"/>
      <c r="CA123" s="10"/>
      <c r="CB123" s="11"/>
      <c r="CC123" s="10"/>
      <c r="CD123" s="11"/>
      <c r="CE123" s="10"/>
      <c r="CF123" s="7"/>
      <c r="CG123" s="11"/>
      <c r="CH123" s="10"/>
      <c r="CI123" s="11"/>
      <c r="CJ123" s="10"/>
      <c r="CK123" s="11"/>
      <c r="CL123" s="10"/>
      <c r="CM123" s="7"/>
      <c r="CN123" s="7">
        <f t="shared" si="124"/>
        <v>0</v>
      </c>
      <c r="CO123" s="11">
        <v>8</v>
      </c>
      <c r="CP123" s="10" t="s">
        <v>59</v>
      </c>
      <c r="CQ123" s="11">
        <v>7</v>
      </c>
      <c r="CR123" s="10" t="s">
        <v>59</v>
      </c>
      <c r="CS123" s="11"/>
      <c r="CT123" s="10"/>
      <c r="CU123" s="7">
        <v>2</v>
      </c>
      <c r="CV123" s="11"/>
      <c r="CW123" s="10"/>
      <c r="CX123" s="11"/>
      <c r="CY123" s="10"/>
      <c r="CZ123" s="11"/>
      <c r="DA123" s="10"/>
      <c r="DB123" s="7"/>
      <c r="DC123" s="7">
        <f t="shared" si="125"/>
        <v>2</v>
      </c>
      <c r="DD123" s="11"/>
      <c r="DE123" s="10"/>
      <c r="DF123" s="11"/>
      <c r="DG123" s="10"/>
      <c r="DH123" s="11"/>
      <c r="DI123" s="10"/>
      <c r="DJ123" s="7"/>
      <c r="DK123" s="11"/>
      <c r="DL123" s="10"/>
      <c r="DM123" s="11"/>
      <c r="DN123" s="10"/>
      <c r="DO123" s="11"/>
      <c r="DP123" s="10"/>
      <c r="DQ123" s="7"/>
      <c r="DR123" s="7">
        <f t="shared" si="126"/>
        <v>0</v>
      </c>
      <c r="DS123" s="11"/>
      <c r="DT123" s="10"/>
      <c r="DU123" s="11"/>
      <c r="DV123" s="10"/>
      <c r="DW123" s="11"/>
      <c r="DX123" s="10"/>
      <c r="DY123" s="7"/>
      <c r="DZ123" s="11"/>
      <c r="EA123" s="10"/>
      <c r="EB123" s="11"/>
      <c r="EC123" s="10"/>
      <c r="ED123" s="11"/>
      <c r="EE123" s="10"/>
      <c r="EF123" s="7"/>
      <c r="EG123" s="7">
        <f t="shared" si="127"/>
        <v>0</v>
      </c>
    </row>
    <row r="124" spans="1:137" x14ac:dyDescent="0.25">
      <c r="A124" s="15">
        <v>12</v>
      </c>
      <c r="B124" s="15">
        <v>1</v>
      </c>
      <c r="C124" s="15"/>
      <c r="D124" s="6" t="s">
        <v>333</v>
      </c>
      <c r="E124" s="3" t="s">
        <v>334</v>
      </c>
      <c r="F124" s="6">
        <f t="shared" si="109"/>
        <v>0</v>
      </c>
      <c r="G124" s="6">
        <f t="shared" si="110"/>
        <v>2</v>
      </c>
      <c r="H124" s="6">
        <f t="shared" si="111"/>
        <v>15</v>
      </c>
      <c r="I124" s="6">
        <f t="shared" si="112"/>
        <v>8</v>
      </c>
      <c r="J124" s="6">
        <f t="shared" si="113"/>
        <v>7</v>
      </c>
      <c r="K124" s="6">
        <f t="shared" si="114"/>
        <v>0</v>
      </c>
      <c r="L124" s="6">
        <f t="shared" si="115"/>
        <v>0</v>
      </c>
      <c r="M124" s="6">
        <f t="shared" si="116"/>
        <v>0</v>
      </c>
      <c r="N124" s="6">
        <f t="shared" si="117"/>
        <v>0</v>
      </c>
      <c r="O124" s="7">
        <f t="shared" si="118"/>
        <v>2</v>
      </c>
      <c r="P124" s="7">
        <f t="shared" si="119"/>
        <v>0</v>
      </c>
      <c r="Q124" s="7">
        <v>0.66</v>
      </c>
      <c r="R124" s="11"/>
      <c r="S124" s="10"/>
      <c r="T124" s="11"/>
      <c r="U124" s="10"/>
      <c r="V124" s="11"/>
      <c r="W124" s="10"/>
      <c r="X124" s="7"/>
      <c r="Y124" s="11"/>
      <c r="Z124" s="10"/>
      <c r="AA124" s="11"/>
      <c r="AB124" s="10"/>
      <c r="AC124" s="11"/>
      <c r="AD124" s="10"/>
      <c r="AE124" s="7"/>
      <c r="AF124" s="7">
        <f t="shared" si="120"/>
        <v>0</v>
      </c>
      <c r="AG124" s="11"/>
      <c r="AH124" s="10"/>
      <c r="AI124" s="11"/>
      <c r="AJ124" s="10"/>
      <c r="AK124" s="11"/>
      <c r="AL124" s="10"/>
      <c r="AM124" s="7"/>
      <c r="AN124" s="11"/>
      <c r="AO124" s="10"/>
      <c r="AP124" s="11"/>
      <c r="AQ124" s="10"/>
      <c r="AR124" s="11"/>
      <c r="AS124" s="10"/>
      <c r="AT124" s="7"/>
      <c r="AU124" s="7">
        <f t="shared" si="121"/>
        <v>0</v>
      </c>
      <c r="AV124" s="11"/>
      <c r="AW124" s="10"/>
      <c r="AX124" s="11"/>
      <c r="AY124" s="10"/>
      <c r="AZ124" s="11"/>
      <c r="BA124" s="10"/>
      <c r="BB124" s="7"/>
      <c r="BC124" s="11"/>
      <c r="BD124" s="10"/>
      <c r="BE124" s="11"/>
      <c r="BF124" s="10"/>
      <c r="BG124" s="11"/>
      <c r="BH124" s="10"/>
      <c r="BI124" s="7"/>
      <c r="BJ124" s="7">
        <f t="shared" si="122"/>
        <v>0</v>
      </c>
      <c r="BK124" s="11"/>
      <c r="BL124" s="10"/>
      <c r="BM124" s="11"/>
      <c r="BN124" s="10"/>
      <c r="BO124" s="11"/>
      <c r="BP124" s="10"/>
      <c r="BQ124" s="7"/>
      <c r="BR124" s="11"/>
      <c r="BS124" s="10"/>
      <c r="BT124" s="11"/>
      <c r="BU124" s="10"/>
      <c r="BV124" s="11"/>
      <c r="BW124" s="10"/>
      <c r="BX124" s="7"/>
      <c r="BY124" s="7">
        <f t="shared" si="123"/>
        <v>0</v>
      </c>
      <c r="BZ124" s="11"/>
      <c r="CA124" s="10"/>
      <c r="CB124" s="11"/>
      <c r="CC124" s="10"/>
      <c r="CD124" s="11"/>
      <c r="CE124" s="10"/>
      <c r="CF124" s="7"/>
      <c r="CG124" s="11"/>
      <c r="CH124" s="10"/>
      <c r="CI124" s="11"/>
      <c r="CJ124" s="10"/>
      <c r="CK124" s="11"/>
      <c r="CL124" s="10"/>
      <c r="CM124" s="7"/>
      <c r="CN124" s="7">
        <f t="shared" si="124"/>
        <v>0</v>
      </c>
      <c r="CO124" s="11">
        <v>8</v>
      </c>
      <c r="CP124" s="10" t="s">
        <v>59</v>
      </c>
      <c r="CQ124" s="11">
        <v>7</v>
      </c>
      <c r="CR124" s="10" t="s">
        <v>59</v>
      </c>
      <c r="CS124" s="11"/>
      <c r="CT124" s="10"/>
      <c r="CU124" s="7">
        <v>2</v>
      </c>
      <c r="CV124" s="11"/>
      <c r="CW124" s="10"/>
      <c r="CX124" s="11"/>
      <c r="CY124" s="10"/>
      <c r="CZ124" s="11"/>
      <c r="DA124" s="10"/>
      <c r="DB124" s="7"/>
      <c r="DC124" s="7">
        <f t="shared" si="125"/>
        <v>2</v>
      </c>
      <c r="DD124" s="11"/>
      <c r="DE124" s="10"/>
      <c r="DF124" s="11"/>
      <c r="DG124" s="10"/>
      <c r="DH124" s="11"/>
      <c r="DI124" s="10"/>
      <c r="DJ124" s="7"/>
      <c r="DK124" s="11"/>
      <c r="DL124" s="10"/>
      <c r="DM124" s="11"/>
      <c r="DN124" s="10"/>
      <c r="DO124" s="11"/>
      <c r="DP124" s="10"/>
      <c r="DQ124" s="7"/>
      <c r="DR124" s="7">
        <f t="shared" si="126"/>
        <v>0</v>
      </c>
      <c r="DS124" s="11"/>
      <c r="DT124" s="10"/>
      <c r="DU124" s="11"/>
      <c r="DV124" s="10"/>
      <c r="DW124" s="11"/>
      <c r="DX124" s="10"/>
      <c r="DY124" s="7"/>
      <c r="DZ124" s="11"/>
      <c r="EA124" s="10"/>
      <c r="EB124" s="11"/>
      <c r="EC124" s="10"/>
      <c r="ED124" s="11"/>
      <c r="EE124" s="10"/>
      <c r="EF124" s="7"/>
      <c r="EG124" s="7">
        <f t="shared" si="127"/>
        <v>0</v>
      </c>
    </row>
    <row r="125" spans="1:137" x14ac:dyDescent="0.25">
      <c r="A125" s="15">
        <v>13</v>
      </c>
      <c r="B125" s="15">
        <v>1</v>
      </c>
      <c r="C125" s="15"/>
      <c r="D125" s="6" t="s">
        <v>335</v>
      </c>
      <c r="E125" s="3" t="s">
        <v>266</v>
      </c>
      <c r="F125" s="6">
        <f t="shared" si="109"/>
        <v>0</v>
      </c>
      <c r="G125" s="6">
        <f t="shared" si="110"/>
        <v>2</v>
      </c>
      <c r="H125" s="6">
        <f t="shared" si="111"/>
        <v>15</v>
      </c>
      <c r="I125" s="6">
        <f t="shared" si="112"/>
        <v>8</v>
      </c>
      <c r="J125" s="6">
        <f t="shared" si="113"/>
        <v>7</v>
      </c>
      <c r="K125" s="6">
        <f t="shared" si="114"/>
        <v>0</v>
      </c>
      <c r="L125" s="6">
        <f t="shared" si="115"/>
        <v>0</v>
      </c>
      <c r="M125" s="6">
        <f t="shared" si="116"/>
        <v>0</v>
      </c>
      <c r="N125" s="6">
        <f t="shared" si="117"/>
        <v>0</v>
      </c>
      <c r="O125" s="7">
        <f t="shared" si="118"/>
        <v>2</v>
      </c>
      <c r="P125" s="7">
        <f t="shared" si="119"/>
        <v>0</v>
      </c>
      <c r="Q125" s="7">
        <v>1.03</v>
      </c>
      <c r="R125" s="11"/>
      <c r="S125" s="10"/>
      <c r="T125" s="11"/>
      <c r="U125" s="10"/>
      <c r="V125" s="11"/>
      <c r="W125" s="10"/>
      <c r="X125" s="7"/>
      <c r="Y125" s="11"/>
      <c r="Z125" s="10"/>
      <c r="AA125" s="11"/>
      <c r="AB125" s="10"/>
      <c r="AC125" s="11"/>
      <c r="AD125" s="10"/>
      <c r="AE125" s="7"/>
      <c r="AF125" s="7">
        <f t="shared" si="120"/>
        <v>0</v>
      </c>
      <c r="AG125" s="11"/>
      <c r="AH125" s="10"/>
      <c r="AI125" s="11"/>
      <c r="AJ125" s="10"/>
      <c r="AK125" s="11"/>
      <c r="AL125" s="10"/>
      <c r="AM125" s="7"/>
      <c r="AN125" s="11"/>
      <c r="AO125" s="10"/>
      <c r="AP125" s="11"/>
      <c r="AQ125" s="10"/>
      <c r="AR125" s="11"/>
      <c r="AS125" s="10"/>
      <c r="AT125" s="7"/>
      <c r="AU125" s="7">
        <f t="shared" si="121"/>
        <v>0</v>
      </c>
      <c r="AV125" s="11"/>
      <c r="AW125" s="10"/>
      <c r="AX125" s="11"/>
      <c r="AY125" s="10"/>
      <c r="AZ125" s="11"/>
      <c r="BA125" s="10"/>
      <c r="BB125" s="7"/>
      <c r="BC125" s="11"/>
      <c r="BD125" s="10"/>
      <c r="BE125" s="11"/>
      <c r="BF125" s="10"/>
      <c r="BG125" s="11"/>
      <c r="BH125" s="10"/>
      <c r="BI125" s="7"/>
      <c r="BJ125" s="7">
        <f t="shared" si="122"/>
        <v>0</v>
      </c>
      <c r="BK125" s="11"/>
      <c r="BL125" s="10"/>
      <c r="BM125" s="11"/>
      <c r="BN125" s="10"/>
      <c r="BO125" s="11"/>
      <c r="BP125" s="10"/>
      <c r="BQ125" s="7"/>
      <c r="BR125" s="11"/>
      <c r="BS125" s="10"/>
      <c r="BT125" s="11"/>
      <c r="BU125" s="10"/>
      <c r="BV125" s="11"/>
      <c r="BW125" s="10"/>
      <c r="BX125" s="7"/>
      <c r="BY125" s="7">
        <f t="shared" si="123"/>
        <v>0</v>
      </c>
      <c r="BZ125" s="11"/>
      <c r="CA125" s="10"/>
      <c r="CB125" s="11"/>
      <c r="CC125" s="10"/>
      <c r="CD125" s="11"/>
      <c r="CE125" s="10"/>
      <c r="CF125" s="7"/>
      <c r="CG125" s="11"/>
      <c r="CH125" s="10"/>
      <c r="CI125" s="11"/>
      <c r="CJ125" s="10"/>
      <c r="CK125" s="11"/>
      <c r="CL125" s="10"/>
      <c r="CM125" s="7"/>
      <c r="CN125" s="7">
        <f t="shared" si="124"/>
        <v>0</v>
      </c>
      <c r="CO125" s="11">
        <v>8</v>
      </c>
      <c r="CP125" s="10" t="s">
        <v>59</v>
      </c>
      <c r="CQ125" s="11">
        <v>7</v>
      </c>
      <c r="CR125" s="10" t="s">
        <v>59</v>
      </c>
      <c r="CS125" s="11"/>
      <c r="CT125" s="10"/>
      <c r="CU125" s="7">
        <v>2</v>
      </c>
      <c r="CV125" s="11"/>
      <c r="CW125" s="10"/>
      <c r="CX125" s="11"/>
      <c r="CY125" s="10"/>
      <c r="CZ125" s="11"/>
      <c r="DA125" s="10"/>
      <c r="DB125" s="7"/>
      <c r="DC125" s="7">
        <f t="shared" si="125"/>
        <v>2</v>
      </c>
      <c r="DD125" s="11"/>
      <c r="DE125" s="10"/>
      <c r="DF125" s="11"/>
      <c r="DG125" s="10"/>
      <c r="DH125" s="11"/>
      <c r="DI125" s="10"/>
      <c r="DJ125" s="7"/>
      <c r="DK125" s="11"/>
      <c r="DL125" s="10"/>
      <c r="DM125" s="11"/>
      <c r="DN125" s="10"/>
      <c r="DO125" s="11"/>
      <c r="DP125" s="10"/>
      <c r="DQ125" s="7"/>
      <c r="DR125" s="7">
        <f t="shared" si="126"/>
        <v>0</v>
      </c>
      <c r="DS125" s="11"/>
      <c r="DT125" s="10"/>
      <c r="DU125" s="11"/>
      <c r="DV125" s="10"/>
      <c r="DW125" s="11"/>
      <c r="DX125" s="10"/>
      <c r="DY125" s="7"/>
      <c r="DZ125" s="11"/>
      <c r="EA125" s="10"/>
      <c r="EB125" s="11"/>
      <c r="EC125" s="10"/>
      <c r="ED125" s="11"/>
      <c r="EE125" s="10"/>
      <c r="EF125" s="7"/>
      <c r="EG125" s="7">
        <f t="shared" si="127"/>
        <v>0</v>
      </c>
    </row>
    <row r="126" spans="1:137" x14ac:dyDescent="0.25">
      <c r="A126" s="15">
        <v>13</v>
      </c>
      <c r="B126" s="15">
        <v>1</v>
      </c>
      <c r="C126" s="15"/>
      <c r="D126" s="6" t="s">
        <v>336</v>
      </c>
      <c r="E126" s="3" t="s">
        <v>337</v>
      </c>
      <c r="F126" s="6">
        <f t="shared" si="109"/>
        <v>0</v>
      </c>
      <c r="G126" s="6">
        <f t="shared" si="110"/>
        <v>2</v>
      </c>
      <c r="H126" s="6">
        <f t="shared" si="111"/>
        <v>15</v>
      </c>
      <c r="I126" s="6">
        <f t="shared" si="112"/>
        <v>8</v>
      </c>
      <c r="J126" s="6">
        <f t="shared" si="113"/>
        <v>7</v>
      </c>
      <c r="K126" s="6">
        <f t="shared" si="114"/>
        <v>0</v>
      </c>
      <c r="L126" s="6">
        <f t="shared" si="115"/>
        <v>0</v>
      </c>
      <c r="M126" s="6">
        <f t="shared" si="116"/>
        <v>0</v>
      </c>
      <c r="N126" s="6">
        <f t="shared" si="117"/>
        <v>0</v>
      </c>
      <c r="O126" s="7">
        <f t="shared" si="118"/>
        <v>2</v>
      </c>
      <c r="P126" s="7">
        <f t="shared" si="119"/>
        <v>0</v>
      </c>
      <c r="Q126" s="7">
        <v>0.7</v>
      </c>
      <c r="R126" s="11"/>
      <c r="S126" s="10"/>
      <c r="T126" s="11"/>
      <c r="U126" s="10"/>
      <c r="V126" s="11"/>
      <c r="W126" s="10"/>
      <c r="X126" s="7"/>
      <c r="Y126" s="11"/>
      <c r="Z126" s="10"/>
      <c r="AA126" s="11"/>
      <c r="AB126" s="10"/>
      <c r="AC126" s="11"/>
      <c r="AD126" s="10"/>
      <c r="AE126" s="7"/>
      <c r="AF126" s="7">
        <f t="shared" si="120"/>
        <v>0</v>
      </c>
      <c r="AG126" s="11"/>
      <c r="AH126" s="10"/>
      <c r="AI126" s="11"/>
      <c r="AJ126" s="10"/>
      <c r="AK126" s="11"/>
      <c r="AL126" s="10"/>
      <c r="AM126" s="7"/>
      <c r="AN126" s="11"/>
      <c r="AO126" s="10"/>
      <c r="AP126" s="11"/>
      <c r="AQ126" s="10"/>
      <c r="AR126" s="11"/>
      <c r="AS126" s="10"/>
      <c r="AT126" s="7"/>
      <c r="AU126" s="7">
        <f t="shared" si="121"/>
        <v>0</v>
      </c>
      <c r="AV126" s="11"/>
      <c r="AW126" s="10"/>
      <c r="AX126" s="11"/>
      <c r="AY126" s="10"/>
      <c r="AZ126" s="11"/>
      <c r="BA126" s="10"/>
      <c r="BB126" s="7"/>
      <c r="BC126" s="11"/>
      <c r="BD126" s="10"/>
      <c r="BE126" s="11"/>
      <c r="BF126" s="10"/>
      <c r="BG126" s="11"/>
      <c r="BH126" s="10"/>
      <c r="BI126" s="7"/>
      <c r="BJ126" s="7">
        <f t="shared" si="122"/>
        <v>0</v>
      </c>
      <c r="BK126" s="11"/>
      <c r="BL126" s="10"/>
      <c r="BM126" s="11"/>
      <c r="BN126" s="10"/>
      <c r="BO126" s="11"/>
      <c r="BP126" s="10"/>
      <c r="BQ126" s="7"/>
      <c r="BR126" s="11"/>
      <c r="BS126" s="10"/>
      <c r="BT126" s="11"/>
      <c r="BU126" s="10"/>
      <c r="BV126" s="11"/>
      <c r="BW126" s="10"/>
      <c r="BX126" s="7"/>
      <c r="BY126" s="7">
        <f t="shared" si="123"/>
        <v>0</v>
      </c>
      <c r="BZ126" s="11"/>
      <c r="CA126" s="10"/>
      <c r="CB126" s="11"/>
      <c r="CC126" s="10"/>
      <c r="CD126" s="11"/>
      <c r="CE126" s="10"/>
      <c r="CF126" s="7"/>
      <c r="CG126" s="11"/>
      <c r="CH126" s="10"/>
      <c r="CI126" s="11"/>
      <c r="CJ126" s="10"/>
      <c r="CK126" s="11"/>
      <c r="CL126" s="10"/>
      <c r="CM126" s="7"/>
      <c r="CN126" s="7">
        <f t="shared" si="124"/>
        <v>0</v>
      </c>
      <c r="CO126" s="11">
        <v>8</v>
      </c>
      <c r="CP126" s="10" t="s">
        <v>59</v>
      </c>
      <c r="CQ126" s="11">
        <v>7</v>
      </c>
      <c r="CR126" s="10" t="s">
        <v>59</v>
      </c>
      <c r="CS126" s="11"/>
      <c r="CT126" s="10"/>
      <c r="CU126" s="7">
        <v>2</v>
      </c>
      <c r="CV126" s="11"/>
      <c r="CW126" s="10"/>
      <c r="CX126" s="11"/>
      <c r="CY126" s="10"/>
      <c r="CZ126" s="11"/>
      <c r="DA126" s="10"/>
      <c r="DB126" s="7"/>
      <c r="DC126" s="7">
        <f t="shared" si="125"/>
        <v>2</v>
      </c>
      <c r="DD126" s="11"/>
      <c r="DE126" s="10"/>
      <c r="DF126" s="11"/>
      <c r="DG126" s="10"/>
      <c r="DH126" s="11"/>
      <c r="DI126" s="10"/>
      <c r="DJ126" s="7"/>
      <c r="DK126" s="11"/>
      <c r="DL126" s="10"/>
      <c r="DM126" s="11"/>
      <c r="DN126" s="10"/>
      <c r="DO126" s="11"/>
      <c r="DP126" s="10"/>
      <c r="DQ126" s="7"/>
      <c r="DR126" s="7">
        <f t="shared" si="126"/>
        <v>0</v>
      </c>
      <c r="DS126" s="11"/>
      <c r="DT126" s="10"/>
      <c r="DU126" s="11"/>
      <c r="DV126" s="10"/>
      <c r="DW126" s="11"/>
      <c r="DX126" s="10"/>
      <c r="DY126" s="7"/>
      <c r="DZ126" s="11"/>
      <c r="EA126" s="10"/>
      <c r="EB126" s="11"/>
      <c r="EC126" s="10"/>
      <c r="ED126" s="11"/>
      <c r="EE126" s="10"/>
      <c r="EF126" s="7"/>
      <c r="EG126" s="7">
        <f t="shared" si="127"/>
        <v>0</v>
      </c>
    </row>
    <row r="127" spans="1:137" x14ac:dyDescent="0.25">
      <c r="A127" s="15">
        <v>13</v>
      </c>
      <c r="B127" s="15">
        <v>1</v>
      </c>
      <c r="C127" s="15"/>
      <c r="D127" s="6" t="s">
        <v>338</v>
      </c>
      <c r="E127" s="3" t="s">
        <v>339</v>
      </c>
      <c r="F127" s="6">
        <f t="shared" si="109"/>
        <v>0</v>
      </c>
      <c r="G127" s="6">
        <f t="shared" si="110"/>
        <v>2</v>
      </c>
      <c r="H127" s="6">
        <f t="shared" si="111"/>
        <v>15</v>
      </c>
      <c r="I127" s="6">
        <f t="shared" si="112"/>
        <v>8</v>
      </c>
      <c r="J127" s="6">
        <f t="shared" si="113"/>
        <v>7</v>
      </c>
      <c r="K127" s="6">
        <f t="shared" si="114"/>
        <v>0</v>
      </c>
      <c r="L127" s="6">
        <f t="shared" si="115"/>
        <v>0</v>
      </c>
      <c r="M127" s="6">
        <f t="shared" si="116"/>
        <v>0</v>
      </c>
      <c r="N127" s="6">
        <f t="shared" si="117"/>
        <v>0</v>
      </c>
      <c r="O127" s="7">
        <f t="shared" si="118"/>
        <v>2</v>
      </c>
      <c r="P127" s="7">
        <f t="shared" si="119"/>
        <v>0</v>
      </c>
      <c r="Q127" s="7">
        <v>0.5</v>
      </c>
      <c r="R127" s="11"/>
      <c r="S127" s="10"/>
      <c r="T127" s="11"/>
      <c r="U127" s="10"/>
      <c r="V127" s="11"/>
      <c r="W127" s="10"/>
      <c r="X127" s="7"/>
      <c r="Y127" s="11"/>
      <c r="Z127" s="10"/>
      <c r="AA127" s="11"/>
      <c r="AB127" s="10"/>
      <c r="AC127" s="11"/>
      <c r="AD127" s="10"/>
      <c r="AE127" s="7"/>
      <c r="AF127" s="7">
        <f t="shared" si="120"/>
        <v>0</v>
      </c>
      <c r="AG127" s="11"/>
      <c r="AH127" s="10"/>
      <c r="AI127" s="11"/>
      <c r="AJ127" s="10"/>
      <c r="AK127" s="11"/>
      <c r="AL127" s="10"/>
      <c r="AM127" s="7"/>
      <c r="AN127" s="11"/>
      <c r="AO127" s="10"/>
      <c r="AP127" s="11"/>
      <c r="AQ127" s="10"/>
      <c r="AR127" s="11"/>
      <c r="AS127" s="10"/>
      <c r="AT127" s="7"/>
      <c r="AU127" s="7">
        <f t="shared" si="121"/>
        <v>0</v>
      </c>
      <c r="AV127" s="11"/>
      <c r="AW127" s="10"/>
      <c r="AX127" s="11"/>
      <c r="AY127" s="10"/>
      <c r="AZ127" s="11"/>
      <c r="BA127" s="10"/>
      <c r="BB127" s="7"/>
      <c r="BC127" s="11"/>
      <c r="BD127" s="10"/>
      <c r="BE127" s="11"/>
      <c r="BF127" s="10"/>
      <c r="BG127" s="11"/>
      <c r="BH127" s="10"/>
      <c r="BI127" s="7"/>
      <c r="BJ127" s="7">
        <f t="shared" si="122"/>
        <v>0</v>
      </c>
      <c r="BK127" s="11"/>
      <c r="BL127" s="10"/>
      <c r="BM127" s="11"/>
      <c r="BN127" s="10"/>
      <c r="BO127" s="11"/>
      <c r="BP127" s="10"/>
      <c r="BQ127" s="7"/>
      <c r="BR127" s="11"/>
      <c r="BS127" s="10"/>
      <c r="BT127" s="11"/>
      <c r="BU127" s="10"/>
      <c r="BV127" s="11"/>
      <c r="BW127" s="10"/>
      <c r="BX127" s="7"/>
      <c r="BY127" s="7">
        <f t="shared" si="123"/>
        <v>0</v>
      </c>
      <c r="BZ127" s="11"/>
      <c r="CA127" s="10"/>
      <c r="CB127" s="11"/>
      <c r="CC127" s="10"/>
      <c r="CD127" s="11"/>
      <c r="CE127" s="10"/>
      <c r="CF127" s="7"/>
      <c r="CG127" s="11"/>
      <c r="CH127" s="10"/>
      <c r="CI127" s="11"/>
      <c r="CJ127" s="10"/>
      <c r="CK127" s="11"/>
      <c r="CL127" s="10"/>
      <c r="CM127" s="7"/>
      <c r="CN127" s="7">
        <f t="shared" si="124"/>
        <v>0</v>
      </c>
      <c r="CO127" s="11">
        <v>8</v>
      </c>
      <c r="CP127" s="10" t="s">
        <v>59</v>
      </c>
      <c r="CQ127" s="11">
        <v>7</v>
      </c>
      <c r="CR127" s="10" t="s">
        <v>59</v>
      </c>
      <c r="CS127" s="11"/>
      <c r="CT127" s="10"/>
      <c r="CU127" s="7">
        <v>2</v>
      </c>
      <c r="CV127" s="11"/>
      <c r="CW127" s="10"/>
      <c r="CX127" s="11"/>
      <c r="CY127" s="10"/>
      <c r="CZ127" s="11"/>
      <c r="DA127" s="10"/>
      <c r="DB127" s="7"/>
      <c r="DC127" s="7">
        <f t="shared" si="125"/>
        <v>2</v>
      </c>
      <c r="DD127" s="11"/>
      <c r="DE127" s="10"/>
      <c r="DF127" s="11"/>
      <c r="DG127" s="10"/>
      <c r="DH127" s="11"/>
      <c r="DI127" s="10"/>
      <c r="DJ127" s="7"/>
      <c r="DK127" s="11"/>
      <c r="DL127" s="10"/>
      <c r="DM127" s="11"/>
      <c r="DN127" s="10"/>
      <c r="DO127" s="11"/>
      <c r="DP127" s="10"/>
      <c r="DQ127" s="7"/>
      <c r="DR127" s="7">
        <f t="shared" si="126"/>
        <v>0</v>
      </c>
      <c r="DS127" s="11"/>
      <c r="DT127" s="10"/>
      <c r="DU127" s="11"/>
      <c r="DV127" s="10"/>
      <c r="DW127" s="11"/>
      <c r="DX127" s="10"/>
      <c r="DY127" s="7"/>
      <c r="DZ127" s="11"/>
      <c r="EA127" s="10"/>
      <c r="EB127" s="11"/>
      <c r="EC127" s="10"/>
      <c r="ED127" s="11"/>
      <c r="EE127" s="10"/>
      <c r="EF127" s="7"/>
      <c r="EG127" s="7">
        <f t="shared" si="127"/>
        <v>0</v>
      </c>
    </row>
    <row r="128" spans="1:137" x14ac:dyDescent="0.25">
      <c r="A128" s="15">
        <v>16</v>
      </c>
      <c r="B128" s="15">
        <v>2</v>
      </c>
      <c r="C128" s="15"/>
      <c r="D128" s="6" t="s">
        <v>340</v>
      </c>
      <c r="E128" s="3" t="s">
        <v>252</v>
      </c>
      <c r="F128" s="6">
        <f t="shared" si="109"/>
        <v>0</v>
      </c>
      <c r="G128" s="6">
        <f t="shared" si="110"/>
        <v>2</v>
      </c>
      <c r="H128" s="6">
        <f t="shared" si="111"/>
        <v>15</v>
      </c>
      <c r="I128" s="6">
        <f t="shared" si="112"/>
        <v>8</v>
      </c>
      <c r="J128" s="6">
        <f t="shared" si="113"/>
        <v>7</v>
      </c>
      <c r="K128" s="6">
        <f t="shared" si="114"/>
        <v>0</v>
      </c>
      <c r="L128" s="6">
        <f t="shared" si="115"/>
        <v>0</v>
      </c>
      <c r="M128" s="6">
        <f t="shared" si="116"/>
        <v>0</v>
      </c>
      <c r="N128" s="6">
        <f t="shared" si="117"/>
        <v>0</v>
      </c>
      <c r="O128" s="7">
        <f t="shared" si="118"/>
        <v>2</v>
      </c>
      <c r="P128" s="7">
        <f t="shared" si="119"/>
        <v>0</v>
      </c>
      <c r="Q128" s="7">
        <v>0.53</v>
      </c>
      <c r="R128" s="11"/>
      <c r="S128" s="10"/>
      <c r="T128" s="11"/>
      <c r="U128" s="10"/>
      <c r="V128" s="11"/>
      <c r="W128" s="10"/>
      <c r="X128" s="7"/>
      <c r="Y128" s="11"/>
      <c r="Z128" s="10"/>
      <c r="AA128" s="11"/>
      <c r="AB128" s="10"/>
      <c r="AC128" s="11"/>
      <c r="AD128" s="10"/>
      <c r="AE128" s="7"/>
      <c r="AF128" s="7">
        <f t="shared" si="120"/>
        <v>0</v>
      </c>
      <c r="AG128" s="11"/>
      <c r="AH128" s="10"/>
      <c r="AI128" s="11"/>
      <c r="AJ128" s="10"/>
      <c r="AK128" s="11"/>
      <c r="AL128" s="10"/>
      <c r="AM128" s="7"/>
      <c r="AN128" s="11"/>
      <c r="AO128" s="10"/>
      <c r="AP128" s="11"/>
      <c r="AQ128" s="10"/>
      <c r="AR128" s="11"/>
      <c r="AS128" s="10"/>
      <c r="AT128" s="7"/>
      <c r="AU128" s="7">
        <f t="shared" si="121"/>
        <v>0</v>
      </c>
      <c r="AV128" s="11"/>
      <c r="AW128" s="10"/>
      <c r="AX128" s="11"/>
      <c r="AY128" s="10"/>
      <c r="AZ128" s="11"/>
      <c r="BA128" s="10"/>
      <c r="BB128" s="7"/>
      <c r="BC128" s="11"/>
      <c r="BD128" s="10"/>
      <c r="BE128" s="11"/>
      <c r="BF128" s="10"/>
      <c r="BG128" s="11"/>
      <c r="BH128" s="10"/>
      <c r="BI128" s="7"/>
      <c r="BJ128" s="7">
        <f t="shared" si="122"/>
        <v>0</v>
      </c>
      <c r="BK128" s="11"/>
      <c r="BL128" s="10"/>
      <c r="BM128" s="11"/>
      <c r="BN128" s="10"/>
      <c r="BO128" s="11"/>
      <c r="BP128" s="10"/>
      <c r="BQ128" s="7"/>
      <c r="BR128" s="11"/>
      <c r="BS128" s="10"/>
      <c r="BT128" s="11"/>
      <c r="BU128" s="10"/>
      <c r="BV128" s="11"/>
      <c r="BW128" s="10"/>
      <c r="BX128" s="7"/>
      <c r="BY128" s="7">
        <f t="shared" si="123"/>
        <v>0</v>
      </c>
      <c r="BZ128" s="11"/>
      <c r="CA128" s="10"/>
      <c r="CB128" s="11"/>
      <c r="CC128" s="10"/>
      <c r="CD128" s="11"/>
      <c r="CE128" s="10"/>
      <c r="CF128" s="7"/>
      <c r="CG128" s="11"/>
      <c r="CH128" s="10"/>
      <c r="CI128" s="11"/>
      <c r="CJ128" s="10"/>
      <c r="CK128" s="11"/>
      <c r="CL128" s="10"/>
      <c r="CM128" s="7"/>
      <c r="CN128" s="7">
        <f t="shared" si="124"/>
        <v>0</v>
      </c>
      <c r="CO128" s="11"/>
      <c r="CP128" s="10"/>
      <c r="CQ128" s="11"/>
      <c r="CR128" s="10"/>
      <c r="CS128" s="11"/>
      <c r="CT128" s="10"/>
      <c r="CU128" s="7"/>
      <c r="CV128" s="11"/>
      <c r="CW128" s="10"/>
      <c r="CX128" s="11"/>
      <c r="CY128" s="10"/>
      <c r="CZ128" s="11"/>
      <c r="DA128" s="10"/>
      <c r="DB128" s="7"/>
      <c r="DC128" s="7">
        <f t="shared" si="125"/>
        <v>0</v>
      </c>
      <c r="DD128" s="11">
        <v>8</v>
      </c>
      <c r="DE128" s="10" t="s">
        <v>59</v>
      </c>
      <c r="DF128" s="11">
        <v>7</v>
      </c>
      <c r="DG128" s="10" t="s">
        <v>59</v>
      </c>
      <c r="DH128" s="11"/>
      <c r="DI128" s="10"/>
      <c r="DJ128" s="7">
        <v>2</v>
      </c>
      <c r="DK128" s="11"/>
      <c r="DL128" s="10"/>
      <c r="DM128" s="11"/>
      <c r="DN128" s="10"/>
      <c r="DO128" s="11"/>
      <c r="DP128" s="10"/>
      <c r="DQ128" s="7"/>
      <c r="DR128" s="7">
        <f t="shared" si="126"/>
        <v>2</v>
      </c>
      <c r="DS128" s="11"/>
      <c r="DT128" s="10"/>
      <c r="DU128" s="11"/>
      <c r="DV128" s="10"/>
      <c r="DW128" s="11"/>
      <c r="DX128" s="10"/>
      <c r="DY128" s="7"/>
      <c r="DZ128" s="11"/>
      <c r="EA128" s="10"/>
      <c r="EB128" s="11"/>
      <c r="EC128" s="10"/>
      <c r="ED128" s="11"/>
      <c r="EE128" s="10"/>
      <c r="EF128" s="7"/>
      <c r="EG128" s="7">
        <f t="shared" si="127"/>
        <v>0</v>
      </c>
    </row>
    <row r="129" spans="1:137" x14ac:dyDescent="0.25">
      <c r="A129" s="15">
        <v>16</v>
      </c>
      <c r="B129" s="15">
        <v>2</v>
      </c>
      <c r="C129" s="15"/>
      <c r="D129" s="6" t="s">
        <v>341</v>
      </c>
      <c r="E129" s="3" t="s">
        <v>258</v>
      </c>
      <c r="F129" s="6">
        <f t="shared" si="109"/>
        <v>0</v>
      </c>
      <c r="G129" s="6">
        <f t="shared" si="110"/>
        <v>2</v>
      </c>
      <c r="H129" s="6">
        <f t="shared" si="111"/>
        <v>15</v>
      </c>
      <c r="I129" s="6">
        <f t="shared" si="112"/>
        <v>8</v>
      </c>
      <c r="J129" s="6">
        <f t="shared" si="113"/>
        <v>7</v>
      </c>
      <c r="K129" s="6">
        <f t="shared" si="114"/>
        <v>0</v>
      </c>
      <c r="L129" s="6">
        <f t="shared" si="115"/>
        <v>0</v>
      </c>
      <c r="M129" s="6">
        <f t="shared" si="116"/>
        <v>0</v>
      </c>
      <c r="N129" s="6">
        <f t="shared" si="117"/>
        <v>0</v>
      </c>
      <c r="O129" s="7">
        <f t="shared" si="118"/>
        <v>2</v>
      </c>
      <c r="P129" s="7">
        <f t="shared" si="119"/>
        <v>0</v>
      </c>
      <c r="Q129" s="7">
        <v>0.67</v>
      </c>
      <c r="R129" s="11"/>
      <c r="S129" s="10"/>
      <c r="T129" s="11"/>
      <c r="U129" s="10"/>
      <c r="V129" s="11"/>
      <c r="W129" s="10"/>
      <c r="X129" s="7"/>
      <c r="Y129" s="11"/>
      <c r="Z129" s="10"/>
      <c r="AA129" s="11"/>
      <c r="AB129" s="10"/>
      <c r="AC129" s="11"/>
      <c r="AD129" s="10"/>
      <c r="AE129" s="7"/>
      <c r="AF129" s="7">
        <f t="shared" si="120"/>
        <v>0</v>
      </c>
      <c r="AG129" s="11"/>
      <c r="AH129" s="10"/>
      <c r="AI129" s="11"/>
      <c r="AJ129" s="10"/>
      <c r="AK129" s="11"/>
      <c r="AL129" s="10"/>
      <c r="AM129" s="7"/>
      <c r="AN129" s="11"/>
      <c r="AO129" s="10"/>
      <c r="AP129" s="11"/>
      <c r="AQ129" s="10"/>
      <c r="AR129" s="11"/>
      <c r="AS129" s="10"/>
      <c r="AT129" s="7"/>
      <c r="AU129" s="7">
        <f t="shared" si="121"/>
        <v>0</v>
      </c>
      <c r="AV129" s="11"/>
      <c r="AW129" s="10"/>
      <c r="AX129" s="11"/>
      <c r="AY129" s="10"/>
      <c r="AZ129" s="11"/>
      <c r="BA129" s="10"/>
      <c r="BB129" s="7"/>
      <c r="BC129" s="11"/>
      <c r="BD129" s="10"/>
      <c r="BE129" s="11"/>
      <c r="BF129" s="10"/>
      <c r="BG129" s="11"/>
      <c r="BH129" s="10"/>
      <c r="BI129" s="7"/>
      <c r="BJ129" s="7">
        <f t="shared" si="122"/>
        <v>0</v>
      </c>
      <c r="BK129" s="11"/>
      <c r="BL129" s="10"/>
      <c r="BM129" s="11"/>
      <c r="BN129" s="10"/>
      <c r="BO129" s="11"/>
      <c r="BP129" s="10"/>
      <c r="BQ129" s="7"/>
      <c r="BR129" s="11"/>
      <c r="BS129" s="10"/>
      <c r="BT129" s="11"/>
      <c r="BU129" s="10"/>
      <c r="BV129" s="11"/>
      <c r="BW129" s="10"/>
      <c r="BX129" s="7"/>
      <c r="BY129" s="7">
        <f t="shared" si="123"/>
        <v>0</v>
      </c>
      <c r="BZ129" s="11"/>
      <c r="CA129" s="10"/>
      <c r="CB129" s="11"/>
      <c r="CC129" s="10"/>
      <c r="CD129" s="11"/>
      <c r="CE129" s="10"/>
      <c r="CF129" s="7"/>
      <c r="CG129" s="11"/>
      <c r="CH129" s="10"/>
      <c r="CI129" s="11"/>
      <c r="CJ129" s="10"/>
      <c r="CK129" s="11"/>
      <c r="CL129" s="10"/>
      <c r="CM129" s="7"/>
      <c r="CN129" s="7">
        <f t="shared" si="124"/>
        <v>0</v>
      </c>
      <c r="CO129" s="11"/>
      <c r="CP129" s="10"/>
      <c r="CQ129" s="11"/>
      <c r="CR129" s="10"/>
      <c r="CS129" s="11"/>
      <c r="CT129" s="10"/>
      <c r="CU129" s="7"/>
      <c r="CV129" s="11"/>
      <c r="CW129" s="10"/>
      <c r="CX129" s="11"/>
      <c r="CY129" s="10"/>
      <c r="CZ129" s="11"/>
      <c r="DA129" s="10"/>
      <c r="DB129" s="7"/>
      <c r="DC129" s="7">
        <f t="shared" si="125"/>
        <v>0</v>
      </c>
      <c r="DD129" s="11">
        <v>8</v>
      </c>
      <c r="DE129" s="10" t="s">
        <v>59</v>
      </c>
      <c r="DF129" s="11">
        <v>7</v>
      </c>
      <c r="DG129" s="10" t="s">
        <v>59</v>
      </c>
      <c r="DH129" s="11"/>
      <c r="DI129" s="10"/>
      <c r="DJ129" s="7">
        <v>2</v>
      </c>
      <c r="DK129" s="11"/>
      <c r="DL129" s="10"/>
      <c r="DM129" s="11"/>
      <c r="DN129" s="10"/>
      <c r="DO129" s="11"/>
      <c r="DP129" s="10"/>
      <c r="DQ129" s="7"/>
      <c r="DR129" s="7">
        <f t="shared" si="126"/>
        <v>2</v>
      </c>
      <c r="DS129" s="11"/>
      <c r="DT129" s="10"/>
      <c r="DU129" s="11"/>
      <c r="DV129" s="10"/>
      <c r="DW129" s="11"/>
      <c r="DX129" s="10"/>
      <c r="DY129" s="7"/>
      <c r="DZ129" s="11"/>
      <c r="EA129" s="10"/>
      <c r="EB129" s="11"/>
      <c r="EC129" s="10"/>
      <c r="ED129" s="11"/>
      <c r="EE129" s="10"/>
      <c r="EF129" s="7"/>
      <c r="EG129" s="7">
        <f t="shared" si="127"/>
        <v>0</v>
      </c>
    </row>
    <row r="130" spans="1:137" x14ac:dyDescent="0.25">
      <c r="A130" s="15">
        <v>16</v>
      </c>
      <c r="B130" s="15">
        <v>2</v>
      </c>
      <c r="C130" s="15"/>
      <c r="D130" s="6" t="s">
        <v>342</v>
      </c>
      <c r="E130" s="3" t="s">
        <v>343</v>
      </c>
      <c r="F130" s="6">
        <f t="shared" si="109"/>
        <v>0</v>
      </c>
      <c r="G130" s="6">
        <f t="shared" si="110"/>
        <v>2</v>
      </c>
      <c r="H130" s="6">
        <f t="shared" si="111"/>
        <v>15</v>
      </c>
      <c r="I130" s="6">
        <f t="shared" si="112"/>
        <v>8</v>
      </c>
      <c r="J130" s="6">
        <f t="shared" si="113"/>
        <v>7</v>
      </c>
      <c r="K130" s="6">
        <f t="shared" si="114"/>
        <v>0</v>
      </c>
      <c r="L130" s="6">
        <f t="shared" si="115"/>
        <v>0</v>
      </c>
      <c r="M130" s="6">
        <f t="shared" si="116"/>
        <v>0</v>
      </c>
      <c r="N130" s="6">
        <f t="shared" si="117"/>
        <v>0</v>
      </c>
      <c r="O130" s="7">
        <f t="shared" si="118"/>
        <v>2</v>
      </c>
      <c r="P130" s="7">
        <f t="shared" si="119"/>
        <v>0</v>
      </c>
      <c r="Q130" s="7">
        <v>0.83</v>
      </c>
      <c r="R130" s="11"/>
      <c r="S130" s="10"/>
      <c r="T130" s="11"/>
      <c r="U130" s="10"/>
      <c r="V130" s="11"/>
      <c r="W130" s="10"/>
      <c r="X130" s="7"/>
      <c r="Y130" s="11"/>
      <c r="Z130" s="10"/>
      <c r="AA130" s="11"/>
      <c r="AB130" s="10"/>
      <c r="AC130" s="11"/>
      <c r="AD130" s="10"/>
      <c r="AE130" s="7"/>
      <c r="AF130" s="7">
        <f t="shared" si="120"/>
        <v>0</v>
      </c>
      <c r="AG130" s="11"/>
      <c r="AH130" s="10"/>
      <c r="AI130" s="11"/>
      <c r="AJ130" s="10"/>
      <c r="AK130" s="11"/>
      <c r="AL130" s="10"/>
      <c r="AM130" s="7"/>
      <c r="AN130" s="11"/>
      <c r="AO130" s="10"/>
      <c r="AP130" s="11"/>
      <c r="AQ130" s="10"/>
      <c r="AR130" s="11"/>
      <c r="AS130" s="10"/>
      <c r="AT130" s="7"/>
      <c r="AU130" s="7">
        <f t="shared" si="121"/>
        <v>0</v>
      </c>
      <c r="AV130" s="11"/>
      <c r="AW130" s="10"/>
      <c r="AX130" s="11"/>
      <c r="AY130" s="10"/>
      <c r="AZ130" s="11"/>
      <c r="BA130" s="10"/>
      <c r="BB130" s="7"/>
      <c r="BC130" s="11"/>
      <c r="BD130" s="10"/>
      <c r="BE130" s="11"/>
      <c r="BF130" s="10"/>
      <c r="BG130" s="11"/>
      <c r="BH130" s="10"/>
      <c r="BI130" s="7"/>
      <c r="BJ130" s="7">
        <f t="shared" si="122"/>
        <v>0</v>
      </c>
      <c r="BK130" s="11"/>
      <c r="BL130" s="10"/>
      <c r="BM130" s="11"/>
      <c r="BN130" s="10"/>
      <c r="BO130" s="11"/>
      <c r="BP130" s="10"/>
      <c r="BQ130" s="7"/>
      <c r="BR130" s="11"/>
      <c r="BS130" s="10"/>
      <c r="BT130" s="11"/>
      <c r="BU130" s="10"/>
      <c r="BV130" s="11"/>
      <c r="BW130" s="10"/>
      <c r="BX130" s="7"/>
      <c r="BY130" s="7">
        <f t="shared" si="123"/>
        <v>0</v>
      </c>
      <c r="BZ130" s="11"/>
      <c r="CA130" s="10"/>
      <c r="CB130" s="11"/>
      <c r="CC130" s="10"/>
      <c r="CD130" s="11"/>
      <c r="CE130" s="10"/>
      <c r="CF130" s="7"/>
      <c r="CG130" s="11"/>
      <c r="CH130" s="10"/>
      <c r="CI130" s="11"/>
      <c r="CJ130" s="10"/>
      <c r="CK130" s="11"/>
      <c r="CL130" s="10"/>
      <c r="CM130" s="7"/>
      <c r="CN130" s="7">
        <f t="shared" si="124"/>
        <v>0</v>
      </c>
      <c r="CO130" s="11"/>
      <c r="CP130" s="10"/>
      <c r="CQ130" s="11"/>
      <c r="CR130" s="10"/>
      <c r="CS130" s="11"/>
      <c r="CT130" s="10"/>
      <c r="CU130" s="7"/>
      <c r="CV130" s="11"/>
      <c r="CW130" s="10"/>
      <c r="CX130" s="11"/>
      <c r="CY130" s="10"/>
      <c r="CZ130" s="11"/>
      <c r="DA130" s="10"/>
      <c r="DB130" s="7"/>
      <c r="DC130" s="7">
        <f t="shared" si="125"/>
        <v>0</v>
      </c>
      <c r="DD130" s="11">
        <v>8</v>
      </c>
      <c r="DE130" s="10" t="s">
        <v>59</v>
      </c>
      <c r="DF130" s="11">
        <v>7</v>
      </c>
      <c r="DG130" s="10" t="s">
        <v>59</v>
      </c>
      <c r="DH130" s="11"/>
      <c r="DI130" s="10"/>
      <c r="DJ130" s="7">
        <v>2</v>
      </c>
      <c r="DK130" s="11"/>
      <c r="DL130" s="10"/>
      <c r="DM130" s="11"/>
      <c r="DN130" s="10"/>
      <c r="DO130" s="11"/>
      <c r="DP130" s="10"/>
      <c r="DQ130" s="7"/>
      <c r="DR130" s="7">
        <f t="shared" si="126"/>
        <v>2</v>
      </c>
      <c r="DS130" s="11"/>
      <c r="DT130" s="10"/>
      <c r="DU130" s="11"/>
      <c r="DV130" s="10"/>
      <c r="DW130" s="11"/>
      <c r="DX130" s="10"/>
      <c r="DY130" s="7"/>
      <c r="DZ130" s="11"/>
      <c r="EA130" s="10"/>
      <c r="EB130" s="11"/>
      <c r="EC130" s="10"/>
      <c r="ED130" s="11"/>
      <c r="EE130" s="10"/>
      <c r="EF130" s="7"/>
      <c r="EG130" s="7">
        <f t="shared" si="127"/>
        <v>0</v>
      </c>
    </row>
    <row r="131" spans="1:137" x14ac:dyDescent="0.25">
      <c r="A131" s="15">
        <v>16</v>
      </c>
      <c r="B131" s="15">
        <v>2</v>
      </c>
      <c r="C131" s="15"/>
      <c r="D131" s="6" t="s">
        <v>344</v>
      </c>
      <c r="E131" s="3" t="s">
        <v>256</v>
      </c>
      <c r="F131" s="6">
        <f t="shared" si="109"/>
        <v>0</v>
      </c>
      <c r="G131" s="6">
        <f t="shared" si="110"/>
        <v>2</v>
      </c>
      <c r="H131" s="6">
        <f t="shared" si="111"/>
        <v>15</v>
      </c>
      <c r="I131" s="6">
        <f t="shared" si="112"/>
        <v>8</v>
      </c>
      <c r="J131" s="6">
        <f t="shared" si="113"/>
        <v>7</v>
      </c>
      <c r="K131" s="6">
        <f t="shared" si="114"/>
        <v>0</v>
      </c>
      <c r="L131" s="6">
        <f t="shared" si="115"/>
        <v>0</v>
      </c>
      <c r="M131" s="6">
        <f t="shared" si="116"/>
        <v>0</v>
      </c>
      <c r="N131" s="6">
        <f t="shared" si="117"/>
        <v>0</v>
      </c>
      <c r="O131" s="7">
        <f t="shared" si="118"/>
        <v>2</v>
      </c>
      <c r="P131" s="7">
        <f t="shared" si="119"/>
        <v>0</v>
      </c>
      <c r="Q131" s="7">
        <v>0.63</v>
      </c>
      <c r="R131" s="11"/>
      <c r="S131" s="10"/>
      <c r="T131" s="11"/>
      <c r="U131" s="10"/>
      <c r="V131" s="11"/>
      <c r="W131" s="10"/>
      <c r="X131" s="7"/>
      <c r="Y131" s="11"/>
      <c r="Z131" s="10"/>
      <c r="AA131" s="11"/>
      <c r="AB131" s="10"/>
      <c r="AC131" s="11"/>
      <c r="AD131" s="10"/>
      <c r="AE131" s="7"/>
      <c r="AF131" s="7">
        <f t="shared" si="120"/>
        <v>0</v>
      </c>
      <c r="AG131" s="11"/>
      <c r="AH131" s="10"/>
      <c r="AI131" s="11"/>
      <c r="AJ131" s="10"/>
      <c r="AK131" s="11"/>
      <c r="AL131" s="10"/>
      <c r="AM131" s="7"/>
      <c r="AN131" s="11"/>
      <c r="AO131" s="10"/>
      <c r="AP131" s="11"/>
      <c r="AQ131" s="10"/>
      <c r="AR131" s="11"/>
      <c r="AS131" s="10"/>
      <c r="AT131" s="7"/>
      <c r="AU131" s="7">
        <f t="shared" si="121"/>
        <v>0</v>
      </c>
      <c r="AV131" s="11"/>
      <c r="AW131" s="10"/>
      <c r="AX131" s="11"/>
      <c r="AY131" s="10"/>
      <c r="AZ131" s="11"/>
      <c r="BA131" s="10"/>
      <c r="BB131" s="7"/>
      <c r="BC131" s="11"/>
      <c r="BD131" s="10"/>
      <c r="BE131" s="11"/>
      <c r="BF131" s="10"/>
      <c r="BG131" s="11"/>
      <c r="BH131" s="10"/>
      <c r="BI131" s="7"/>
      <c r="BJ131" s="7">
        <f t="shared" si="122"/>
        <v>0</v>
      </c>
      <c r="BK131" s="11"/>
      <c r="BL131" s="10"/>
      <c r="BM131" s="11"/>
      <c r="BN131" s="10"/>
      <c r="BO131" s="11"/>
      <c r="BP131" s="10"/>
      <c r="BQ131" s="7"/>
      <c r="BR131" s="11"/>
      <c r="BS131" s="10"/>
      <c r="BT131" s="11"/>
      <c r="BU131" s="10"/>
      <c r="BV131" s="11"/>
      <c r="BW131" s="10"/>
      <c r="BX131" s="7"/>
      <c r="BY131" s="7">
        <f t="shared" si="123"/>
        <v>0</v>
      </c>
      <c r="BZ131" s="11"/>
      <c r="CA131" s="10"/>
      <c r="CB131" s="11"/>
      <c r="CC131" s="10"/>
      <c r="CD131" s="11"/>
      <c r="CE131" s="10"/>
      <c r="CF131" s="7"/>
      <c r="CG131" s="11"/>
      <c r="CH131" s="10"/>
      <c r="CI131" s="11"/>
      <c r="CJ131" s="10"/>
      <c r="CK131" s="11"/>
      <c r="CL131" s="10"/>
      <c r="CM131" s="7"/>
      <c r="CN131" s="7">
        <f t="shared" si="124"/>
        <v>0</v>
      </c>
      <c r="CO131" s="11"/>
      <c r="CP131" s="10"/>
      <c r="CQ131" s="11"/>
      <c r="CR131" s="10"/>
      <c r="CS131" s="11"/>
      <c r="CT131" s="10"/>
      <c r="CU131" s="7"/>
      <c r="CV131" s="11"/>
      <c r="CW131" s="10"/>
      <c r="CX131" s="11"/>
      <c r="CY131" s="10"/>
      <c r="CZ131" s="11"/>
      <c r="DA131" s="10"/>
      <c r="DB131" s="7"/>
      <c r="DC131" s="7">
        <f t="shared" si="125"/>
        <v>0</v>
      </c>
      <c r="DD131" s="11">
        <v>8</v>
      </c>
      <c r="DE131" s="10" t="s">
        <v>59</v>
      </c>
      <c r="DF131" s="11">
        <v>7</v>
      </c>
      <c r="DG131" s="10" t="s">
        <v>59</v>
      </c>
      <c r="DH131" s="11"/>
      <c r="DI131" s="10"/>
      <c r="DJ131" s="7">
        <v>2</v>
      </c>
      <c r="DK131" s="11"/>
      <c r="DL131" s="10"/>
      <c r="DM131" s="11"/>
      <c r="DN131" s="10"/>
      <c r="DO131" s="11"/>
      <c r="DP131" s="10"/>
      <c r="DQ131" s="7"/>
      <c r="DR131" s="7">
        <f t="shared" si="126"/>
        <v>2</v>
      </c>
      <c r="DS131" s="11"/>
      <c r="DT131" s="10"/>
      <c r="DU131" s="11"/>
      <c r="DV131" s="10"/>
      <c r="DW131" s="11"/>
      <c r="DX131" s="10"/>
      <c r="DY131" s="7"/>
      <c r="DZ131" s="11"/>
      <c r="EA131" s="10"/>
      <c r="EB131" s="11"/>
      <c r="EC131" s="10"/>
      <c r="ED131" s="11"/>
      <c r="EE131" s="10"/>
      <c r="EF131" s="7"/>
      <c r="EG131" s="7">
        <f t="shared" si="127"/>
        <v>0</v>
      </c>
    </row>
    <row r="132" spans="1:137" x14ac:dyDescent="0.25">
      <c r="A132" s="15">
        <v>17</v>
      </c>
      <c r="B132" s="15">
        <v>1</v>
      </c>
      <c r="C132" s="15"/>
      <c r="D132" s="6" t="s">
        <v>345</v>
      </c>
      <c r="E132" s="3" t="s">
        <v>260</v>
      </c>
      <c r="F132" s="6">
        <f t="shared" si="109"/>
        <v>0</v>
      </c>
      <c r="G132" s="6">
        <f t="shared" si="110"/>
        <v>2</v>
      </c>
      <c r="H132" s="6">
        <f t="shared" si="111"/>
        <v>15</v>
      </c>
      <c r="I132" s="6">
        <f t="shared" si="112"/>
        <v>8</v>
      </c>
      <c r="J132" s="6">
        <f t="shared" si="113"/>
        <v>7</v>
      </c>
      <c r="K132" s="6">
        <f t="shared" si="114"/>
        <v>0</v>
      </c>
      <c r="L132" s="6">
        <f t="shared" si="115"/>
        <v>0</v>
      </c>
      <c r="M132" s="6">
        <f t="shared" si="116"/>
        <v>0</v>
      </c>
      <c r="N132" s="6">
        <f t="shared" si="117"/>
        <v>0</v>
      </c>
      <c r="O132" s="7">
        <f t="shared" si="118"/>
        <v>2</v>
      </c>
      <c r="P132" s="7">
        <f t="shared" si="119"/>
        <v>0</v>
      </c>
      <c r="Q132" s="7">
        <v>0.46</v>
      </c>
      <c r="R132" s="11"/>
      <c r="S132" s="10"/>
      <c r="T132" s="11"/>
      <c r="U132" s="10"/>
      <c r="V132" s="11"/>
      <c r="W132" s="10"/>
      <c r="X132" s="7"/>
      <c r="Y132" s="11"/>
      <c r="Z132" s="10"/>
      <c r="AA132" s="11"/>
      <c r="AB132" s="10"/>
      <c r="AC132" s="11"/>
      <c r="AD132" s="10"/>
      <c r="AE132" s="7"/>
      <c r="AF132" s="7">
        <f t="shared" si="120"/>
        <v>0</v>
      </c>
      <c r="AG132" s="11"/>
      <c r="AH132" s="10"/>
      <c r="AI132" s="11"/>
      <c r="AJ132" s="10"/>
      <c r="AK132" s="11"/>
      <c r="AL132" s="10"/>
      <c r="AM132" s="7"/>
      <c r="AN132" s="11"/>
      <c r="AO132" s="10"/>
      <c r="AP132" s="11"/>
      <c r="AQ132" s="10"/>
      <c r="AR132" s="11"/>
      <c r="AS132" s="10"/>
      <c r="AT132" s="7"/>
      <c r="AU132" s="7">
        <f t="shared" si="121"/>
        <v>0</v>
      </c>
      <c r="AV132" s="11"/>
      <c r="AW132" s="10"/>
      <c r="AX132" s="11"/>
      <c r="AY132" s="10"/>
      <c r="AZ132" s="11"/>
      <c r="BA132" s="10"/>
      <c r="BB132" s="7"/>
      <c r="BC132" s="11"/>
      <c r="BD132" s="10"/>
      <c r="BE132" s="11"/>
      <c r="BF132" s="10"/>
      <c r="BG132" s="11"/>
      <c r="BH132" s="10"/>
      <c r="BI132" s="7"/>
      <c r="BJ132" s="7">
        <f t="shared" si="122"/>
        <v>0</v>
      </c>
      <c r="BK132" s="11"/>
      <c r="BL132" s="10"/>
      <c r="BM132" s="11"/>
      <c r="BN132" s="10"/>
      <c r="BO132" s="11"/>
      <c r="BP132" s="10"/>
      <c r="BQ132" s="7"/>
      <c r="BR132" s="11"/>
      <c r="BS132" s="10"/>
      <c r="BT132" s="11"/>
      <c r="BU132" s="10"/>
      <c r="BV132" s="11"/>
      <c r="BW132" s="10"/>
      <c r="BX132" s="7"/>
      <c r="BY132" s="7">
        <f t="shared" si="123"/>
        <v>0</v>
      </c>
      <c r="BZ132" s="11"/>
      <c r="CA132" s="10"/>
      <c r="CB132" s="11"/>
      <c r="CC132" s="10"/>
      <c r="CD132" s="11"/>
      <c r="CE132" s="10"/>
      <c r="CF132" s="7"/>
      <c r="CG132" s="11"/>
      <c r="CH132" s="10"/>
      <c r="CI132" s="11"/>
      <c r="CJ132" s="10"/>
      <c r="CK132" s="11"/>
      <c r="CL132" s="10"/>
      <c r="CM132" s="7"/>
      <c r="CN132" s="7">
        <f t="shared" si="124"/>
        <v>0</v>
      </c>
      <c r="CO132" s="11"/>
      <c r="CP132" s="10"/>
      <c r="CQ132" s="11"/>
      <c r="CR132" s="10"/>
      <c r="CS132" s="11"/>
      <c r="CT132" s="10"/>
      <c r="CU132" s="7"/>
      <c r="CV132" s="11"/>
      <c r="CW132" s="10"/>
      <c r="CX132" s="11"/>
      <c r="CY132" s="10"/>
      <c r="CZ132" s="11"/>
      <c r="DA132" s="10"/>
      <c r="DB132" s="7"/>
      <c r="DC132" s="7">
        <f t="shared" si="125"/>
        <v>0</v>
      </c>
      <c r="DD132" s="11">
        <v>8</v>
      </c>
      <c r="DE132" s="10" t="s">
        <v>59</v>
      </c>
      <c r="DF132" s="11">
        <v>7</v>
      </c>
      <c r="DG132" s="10" t="s">
        <v>59</v>
      </c>
      <c r="DH132" s="11"/>
      <c r="DI132" s="10"/>
      <c r="DJ132" s="7">
        <v>2</v>
      </c>
      <c r="DK132" s="11"/>
      <c r="DL132" s="10"/>
      <c r="DM132" s="11"/>
      <c r="DN132" s="10"/>
      <c r="DO132" s="11"/>
      <c r="DP132" s="10"/>
      <c r="DQ132" s="7"/>
      <c r="DR132" s="7">
        <f t="shared" si="126"/>
        <v>2</v>
      </c>
      <c r="DS132" s="11"/>
      <c r="DT132" s="10"/>
      <c r="DU132" s="11"/>
      <c r="DV132" s="10"/>
      <c r="DW132" s="11"/>
      <c r="DX132" s="10"/>
      <c r="DY132" s="7"/>
      <c r="DZ132" s="11"/>
      <c r="EA132" s="10"/>
      <c r="EB132" s="11"/>
      <c r="EC132" s="10"/>
      <c r="ED132" s="11"/>
      <c r="EE132" s="10"/>
      <c r="EF132" s="7"/>
      <c r="EG132" s="7">
        <f t="shared" si="127"/>
        <v>0</v>
      </c>
    </row>
    <row r="133" spans="1:137" x14ac:dyDescent="0.25">
      <c r="A133" s="15">
        <v>17</v>
      </c>
      <c r="B133" s="15">
        <v>1</v>
      </c>
      <c r="C133" s="15"/>
      <c r="D133" s="6" t="s">
        <v>346</v>
      </c>
      <c r="E133" s="3" t="s">
        <v>262</v>
      </c>
      <c r="F133" s="6">
        <f t="shared" si="109"/>
        <v>0</v>
      </c>
      <c r="G133" s="6">
        <f t="shared" si="110"/>
        <v>2</v>
      </c>
      <c r="H133" s="6">
        <f t="shared" si="111"/>
        <v>15</v>
      </c>
      <c r="I133" s="6">
        <f t="shared" si="112"/>
        <v>8</v>
      </c>
      <c r="J133" s="6">
        <f t="shared" si="113"/>
        <v>7</v>
      </c>
      <c r="K133" s="6">
        <f t="shared" si="114"/>
        <v>0</v>
      </c>
      <c r="L133" s="6">
        <f t="shared" si="115"/>
        <v>0</v>
      </c>
      <c r="M133" s="6">
        <f t="shared" si="116"/>
        <v>0</v>
      </c>
      <c r="N133" s="6">
        <f t="shared" si="117"/>
        <v>0</v>
      </c>
      <c r="O133" s="7">
        <f t="shared" si="118"/>
        <v>2</v>
      </c>
      <c r="P133" s="7">
        <f t="shared" si="119"/>
        <v>0</v>
      </c>
      <c r="Q133" s="7">
        <v>0.5</v>
      </c>
      <c r="R133" s="11"/>
      <c r="S133" s="10"/>
      <c r="T133" s="11"/>
      <c r="U133" s="10"/>
      <c r="V133" s="11"/>
      <c r="W133" s="10"/>
      <c r="X133" s="7"/>
      <c r="Y133" s="11"/>
      <c r="Z133" s="10"/>
      <c r="AA133" s="11"/>
      <c r="AB133" s="10"/>
      <c r="AC133" s="11"/>
      <c r="AD133" s="10"/>
      <c r="AE133" s="7"/>
      <c r="AF133" s="7">
        <f t="shared" si="120"/>
        <v>0</v>
      </c>
      <c r="AG133" s="11"/>
      <c r="AH133" s="10"/>
      <c r="AI133" s="11"/>
      <c r="AJ133" s="10"/>
      <c r="AK133" s="11"/>
      <c r="AL133" s="10"/>
      <c r="AM133" s="7"/>
      <c r="AN133" s="11"/>
      <c r="AO133" s="10"/>
      <c r="AP133" s="11"/>
      <c r="AQ133" s="10"/>
      <c r="AR133" s="11"/>
      <c r="AS133" s="10"/>
      <c r="AT133" s="7"/>
      <c r="AU133" s="7">
        <f t="shared" si="121"/>
        <v>0</v>
      </c>
      <c r="AV133" s="11"/>
      <c r="AW133" s="10"/>
      <c r="AX133" s="11"/>
      <c r="AY133" s="10"/>
      <c r="AZ133" s="11"/>
      <c r="BA133" s="10"/>
      <c r="BB133" s="7"/>
      <c r="BC133" s="11"/>
      <c r="BD133" s="10"/>
      <c r="BE133" s="11"/>
      <c r="BF133" s="10"/>
      <c r="BG133" s="11"/>
      <c r="BH133" s="10"/>
      <c r="BI133" s="7"/>
      <c r="BJ133" s="7">
        <f t="shared" si="122"/>
        <v>0</v>
      </c>
      <c r="BK133" s="11"/>
      <c r="BL133" s="10"/>
      <c r="BM133" s="11"/>
      <c r="BN133" s="10"/>
      <c r="BO133" s="11"/>
      <c r="BP133" s="10"/>
      <c r="BQ133" s="7"/>
      <c r="BR133" s="11"/>
      <c r="BS133" s="10"/>
      <c r="BT133" s="11"/>
      <c r="BU133" s="10"/>
      <c r="BV133" s="11"/>
      <c r="BW133" s="10"/>
      <c r="BX133" s="7"/>
      <c r="BY133" s="7">
        <f t="shared" si="123"/>
        <v>0</v>
      </c>
      <c r="BZ133" s="11"/>
      <c r="CA133" s="10"/>
      <c r="CB133" s="11"/>
      <c r="CC133" s="10"/>
      <c r="CD133" s="11"/>
      <c r="CE133" s="10"/>
      <c r="CF133" s="7"/>
      <c r="CG133" s="11"/>
      <c r="CH133" s="10"/>
      <c r="CI133" s="11"/>
      <c r="CJ133" s="10"/>
      <c r="CK133" s="11"/>
      <c r="CL133" s="10"/>
      <c r="CM133" s="7"/>
      <c r="CN133" s="7">
        <f t="shared" si="124"/>
        <v>0</v>
      </c>
      <c r="CO133" s="11"/>
      <c r="CP133" s="10"/>
      <c r="CQ133" s="11"/>
      <c r="CR133" s="10"/>
      <c r="CS133" s="11"/>
      <c r="CT133" s="10"/>
      <c r="CU133" s="7"/>
      <c r="CV133" s="11"/>
      <c r="CW133" s="10"/>
      <c r="CX133" s="11"/>
      <c r="CY133" s="10"/>
      <c r="CZ133" s="11"/>
      <c r="DA133" s="10"/>
      <c r="DB133" s="7"/>
      <c r="DC133" s="7">
        <f t="shared" si="125"/>
        <v>0</v>
      </c>
      <c r="DD133" s="11">
        <v>8</v>
      </c>
      <c r="DE133" s="10" t="s">
        <v>59</v>
      </c>
      <c r="DF133" s="11">
        <v>7</v>
      </c>
      <c r="DG133" s="10" t="s">
        <v>59</v>
      </c>
      <c r="DH133" s="11"/>
      <c r="DI133" s="10"/>
      <c r="DJ133" s="7">
        <v>2</v>
      </c>
      <c r="DK133" s="11"/>
      <c r="DL133" s="10"/>
      <c r="DM133" s="11"/>
      <c r="DN133" s="10"/>
      <c r="DO133" s="11"/>
      <c r="DP133" s="10"/>
      <c r="DQ133" s="7"/>
      <c r="DR133" s="7">
        <f t="shared" si="126"/>
        <v>2</v>
      </c>
      <c r="DS133" s="11"/>
      <c r="DT133" s="10"/>
      <c r="DU133" s="11"/>
      <c r="DV133" s="10"/>
      <c r="DW133" s="11"/>
      <c r="DX133" s="10"/>
      <c r="DY133" s="7"/>
      <c r="DZ133" s="11"/>
      <c r="EA133" s="10"/>
      <c r="EB133" s="11"/>
      <c r="EC133" s="10"/>
      <c r="ED133" s="11"/>
      <c r="EE133" s="10"/>
      <c r="EF133" s="7"/>
      <c r="EG133" s="7">
        <f t="shared" si="127"/>
        <v>0</v>
      </c>
    </row>
    <row r="134" spans="1:137" x14ac:dyDescent="0.25">
      <c r="A134" s="15">
        <v>17</v>
      </c>
      <c r="B134" s="15">
        <v>1</v>
      </c>
      <c r="C134" s="15"/>
      <c r="D134" s="6" t="s">
        <v>347</v>
      </c>
      <c r="E134" s="3" t="s">
        <v>264</v>
      </c>
      <c r="F134" s="6">
        <f t="shared" si="109"/>
        <v>0</v>
      </c>
      <c r="G134" s="6">
        <f t="shared" si="110"/>
        <v>2</v>
      </c>
      <c r="H134" s="6">
        <f t="shared" si="111"/>
        <v>15</v>
      </c>
      <c r="I134" s="6">
        <f t="shared" si="112"/>
        <v>8</v>
      </c>
      <c r="J134" s="6">
        <f t="shared" si="113"/>
        <v>7</v>
      </c>
      <c r="K134" s="6">
        <f t="shared" si="114"/>
        <v>0</v>
      </c>
      <c r="L134" s="6">
        <f t="shared" si="115"/>
        <v>0</v>
      </c>
      <c r="M134" s="6">
        <f t="shared" si="116"/>
        <v>0</v>
      </c>
      <c r="N134" s="6">
        <f t="shared" si="117"/>
        <v>0</v>
      </c>
      <c r="O134" s="7">
        <f t="shared" si="118"/>
        <v>2</v>
      </c>
      <c r="P134" s="7">
        <f t="shared" si="119"/>
        <v>0</v>
      </c>
      <c r="Q134" s="7">
        <v>0.56000000000000005</v>
      </c>
      <c r="R134" s="11"/>
      <c r="S134" s="10"/>
      <c r="T134" s="11"/>
      <c r="U134" s="10"/>
      <c r="V134" s="11"/>
      <c r="W134" s="10"/>
      <c r="X134" s="7"/>
      <c r="Y134" s="11"/>
      <c r="Z134" s="10"/>
      <c r="AA134" s="11"/>
      <c r="AB134" s="10"/>
      <c r="AC134" s="11"/>
      <c r="AD134" s="10"/>
      <c r="AE134" s="7"/>
      <c r="AF134" s="7">
        <f t="shared" si="120"/>
        <v>0</v>
      </c>
      <c r="AG134" s="11"/>
      <c r="AH134" s="10"/>
      <c r="AI134" s="11"/>
      <c r="AJ134" s="10"/>
      <c r="AK134" s="11"/>
      <c r="AL134" s="10"/>
      <c r="AM134" s="7"/>
      <c r="AN134" s="11"/>
      <c r="AO134" s="10"/>
      <c r="AP134" s="11"/>
      <c r="AQ134" s="10"/>
      <c r="AR134" s="11"/>
      <c r="AS134" s="10"/>
      <c r="AT134" s="7"/>
      <c r="AU134" s="7">
        <f t="shared" si="121"/>
        <v>0</v>
      </c>
      <c r="AV134" s="11"/>
      <c r="AW134" s="10"/>
      <c r="AX134" s="11"/>
      <c r="AY134" s="10"/>
      <c r="AZ134" s="11"/>
      <c r="BA134" s="10"/>
      <c r="BB134" s="7"/>
      <c r="BC134" s="11"/>
      <c r="BD134" s="10"/>
      <c r="BE134" s="11"/>
      <c r="BF134" s="10"/>
      <c r="BG134" s="11"/>
      <c r="BH134" s="10"/>
      <c r="BI134" s="7"/>
      <c r="BJ134" s="7">
        <f t="shared" si="122"/>
        <v>0</v>
      </c>
      <c r="BK134" s="11"/>
      <c r="BL134" s="10"/>
      <c r="BM134" s="11"/>
      <c r="BN134" s="10"/>
      <c r="BO134" s="11"/>
      <c r="BP134" s="10"/>
      <c r="BQ134" s="7"/>
      <c r="BR134" s="11"/>
      <c r="BS134" s="10"/>
      <c r="BT134" s="11"/>
      <c r="BU134" s="10"/>
      <c r="BV134" s="11"/>
      <c r="BW134" s="10"/>
      <c r="BX134" s="7"/>
      <c r="BY134" s="7">
        <f t="shared" si="123"/>
        <v>0</v>
      </c>
      <c r="BZ134" s="11"/>
      <c r="CA134" s="10"/>
      <c r="CB134" s="11"/>
      <c r="CC134" s="10"/>
      <c r="CD134" s="11"/>
      <c r="CE134" s="10"/>
      <c r="CF134" s="7"/>
      <c r="CG134" s="11"/>
      <c r="CH134" s="10"/>
      <c r="CI134" s="11"/>
      <c r="CJ134" s="10"/>
      <c r="CK134" s="11"/>
      <c r="CL134" s="10"/>
      <c r="CM134" s="7"/>
      <c r="CN134" s="7">
        <f t="shared" si="124"/>
        <v>0</v>
      </c>
      <c r="CO134" s="11"/>
      <c r="CP134" s="10"/>
      <c r="CQ134" s="11"/>
      <c r="CR134" s="10"/>
      <c r="CS134" s="11"/>
      <c r="CT134" s="10"/>
      <c r="CU134" s="7"/>
      <c r="CV134" s="11"/>
      <c r="CW134" s="10"/>
      <c r="CX134" s="11"/>
      <c r="CY134" s="10"/>
      <c r="CZ134" s="11"/>
      <c r="DA134" s="10"/>
      <c r="DB134" s="7"/>
      <c r="DC134" s="7">
        <f t="shared" si="125"/>
        <v>0</v>
      </c>
      <c r="DD134" s="11">
        <v>8</v>
      </c>
      <c r="DE134" s="10" t="s">
        <v>59</v>
      </c>
      <c r="DF134" s="11">
        <v>7</v>
      </c>
      <c r="DG134" s="10" t="s">
        <v>59</v>
      </c>
      <c r="DH134" s="11"/>
      <c r="DI134" s="10"/>
      <c r="DJ134" s="7">
        <v>2</v>
      </c>
      <c r="DK134" s="11"/>
      <c r="DL134" s="10"/>
      <c r="DM134" s="11"/>
      <c r="DN134" s="10"/>
      <c r="DO134" s="11"/>
      <c r="DP134" s="10"/>
      <c r="DQ134" s="7"/>
      <c r="DR134" s="7">
        <f t="shared" si="126"/>
        <v>2</v>
      </c>
      <c r="DS134" s="11"/>
      <c r="DT134" s="10"/>
      <c r="DU134" s="11"/>
      <c r="DV134" s="10"/>
      <c r="DW134" s="11"/>
      <c r="DX134" s="10"/>
      <c r="DY134" s="7"/>
      <c r="DZ134" s="11"/>
      <c r="EA134" s="10"/>
      <c r="EB134" s="11"/>
      <c r="EC134" s="10"/>
      <c r="ED134" s="11"/>
      <c r="EE134" s="10"/>
      <c r="EF134" s="7"/>
      <c r="EG134" s="7">
        <f t="shared" si="127"/>
        <v>0</v>
      </c>
    </row>
    <row r="135" spans="1:137" x14ac:dyDescent="0.25">
      <c r="A135" s="15">
        <v>17</v>
      </c>
      <c r="B135" s="15">
        <v>1</v>
      </c>
      <c r="C135" s="15"/>
      <c r="D135" s="6" t="s">
        <v>348</v>
      </c>
      <c r="E135" s="3" t="s">
        <v>349</v>
      </c>
      <c r="F135" s="6">
        <f t="shared" si="109"/>
        <v>0</v>
      </c>
      <c r="G135" s="6">
        <f t="shared" si="110"/>
        <v>2</v>
      </c>
      <c r="H135" s="6">
        <f t="shared" si="111"/>
        <v>15</v>
      </c>
      <c r="I135" s="6">
        <f t="shared" si="112"/>
        <v>8</v>
      </c>
      <c r="J135" s="6">
        <f t="shared" si="113"/>
        <v>7</v>
      </c>
      <c r="K135" s="6">
        <f t="shared" si="114"/>
        <v>0</v>
      </c>
      <c r="L135" s="6">
        <f t="shared" si="115"/>
        <v>0</v>
      </c>
      <c r="M135" s="6">
        <f t="shared" si="116"/>
        <v>0</v>
      </c>
      <c r="N135" s="6">
        <f t="shared" si="117"/>
        <v>0</v>
      </c>
      <c r="O135" s="7">
        <f t="shared" si="118"/>
        <v>2</v>
      </c>
      <c r="P135" s="7">
        <f t="shared" si="119"/>
        <v>0</v>
      </c>
      <c r="Q135" s="7">
        <v>0.54</v>
      </c>
      <c r="R135" s="11"/>
      <c r="S135" s="10"/>
      <c r="T135" s="11"/>
      <c r="U135" s="10"/>
      <c r="V135" s="11"/>
      <c r="W135" s="10"/>
      <c r="X135" s="7"/>
      <c r="Y135" s="11"/>
      <c r="Z135" s="10"/>
      <c r="AA135" s="11"/>
      <c r="AB135" s="10"/>
      <c r="AC135" s="11"/>
      <c r="AD135" s="10"/>
      <c r="AE135" s="7"/>
      <c r="AF135" s="7">
        <f t="shared" si="120"/>
        <v>0</v>
      </c>
      <c r="AG135" s="11"/>
      <c r="AH135" s="10"/>
      <c r="AI135" s="11"/>
      <c r="AJ135" s="10"/>
      <c r="AK135" s="11"/>
      <c r="AL135" s="10"/>
      <c r="AM135" s="7"/>
      <c r="AN135" s="11"/>
      <c r="AO135" s="10"/>
      <c r="AP135" s="11"/>
      <c r="AQ135" s="10"/>
      <c r="AR135" s="11"/>
      <c r="AS135" s="10"/>
      <c r="AT135" s="7"/>
      <c r="AU135" s="7">
        <f t="shared" si="121"/>
        <v>0</v>
      </c>
      <c r="AV135" s="11"/>
      <c r="AW135" s="10"/>
      <c r="AX135" s="11"/>
      <c r="AY135" s="10"/>
      <c r="AZ135" s="11"/>
      <c r="BA135" s="10"/>
      <c r="BB135" s="7"/>
      <c r="BC135" s="11"/>
      <c r="BD135" s="10"/>
      <c r="BE135" s="11"/>
      <c r="BF135" s="10"/>
      <c r="BG135" s="11"/>
      <c r="BH135" s="10"/>
      <c r="BI135" s="7"/>
      <c r="BJ135" s="7">
        <f t="shared" si="122"/>
        <v>0</v>
      </c>
      <c r="BK135" s="11"/>
      <c r="BL135" s="10"/>
      <c r="BM135" s="11"/>
      <c r="BN135" s="10"/>
      <c r="BO135" s="11"/>
      <c r="BP135" s="10"/>
      <c r="BQ135" s="7"/>
      <c r="BR135" s="11"/>
      <c r="BS135" s="10"/>
      <c r="BT135" s="11"/>
      <c r="BU135" s="10"/>
      <c r="BV135" s="11"/>
      <c r="BW135" s="10"/>
      <c r="BX135" s="7"/>
      <c r="BY135" s="7">
        <f t="shared" si="123"/>
        <v>0</v>
      </c>
      <c r="BZ135" s="11"/>
      <c r="CA135" s="10"/>
      <c r="CB135" s="11"/>
      <c r="CC135" s="10"/>
      <c r="CD135" s="11"/>
      <c r="CE135" s="10"/>
      <c r="CF135" s="7"/>
      <c r="CG135" s="11"/>
      <c r="CH135" s="10"/>
      <c r="CI135" s="11"/>
      <c r="CJ135" s="10"/>
      <c r="CK135" s="11"/>
      <c r="CL135" s="10"/>
      <c r="CM135" s="7"/>
      <c r="CN135" s="7">
        <f t="shared" si="124"/>
        <v>0</v>
      </c>
      <c r="CO135" s="11"/>
      <c r="CP135" s="10"/>
      <c r="CQ135" s="11"/>
      <c r="CR135" s="10"/>
      <c r="CS135" s="11"/>
      <c r="CT135" s="10"/>
      <c r="CU135" s="7"/>
      <c r="CV135" s="11"/>
      <c r="CW135" s="10"/>
      <c r="CX135" s="11"/>
      <c r="CY135" s="10"/>
      <c r="CZ135" s="11"/>
      <c r="DA135" s="10"/>
      <c r="DB135" s="7"/>
      <c r="DC135" s="7">
        <f t="shared" si="125"/>
        <v>0</v>
      </c>
      <c r="DD135" s="11">
        <v>8</v>
      </c>
      <c r="DE135" s="10" t="s">
        <v>59</v>
      </c>
      <c r="DF135" s="11">
        <v>7</v>
      </c>
      <c r="DG135" s="10" t="s">
        <v>59</v>
      </c>
      <c r="DH135" s="11"/>
      <c r="DI135" s="10"/>
      <c r="DJ135" s="7">
        <v>2</v>
      </c>
      <c r="DK135" s="11"/>
      <c r="DL135" s="10"/>
      <c r="DM135" s="11"/>
      <c r="DN135" s="10"/>
      <c r="DO135" s="11"/>
      <c r="DP135" s="10"/>
      <c r="DQ135" s="7"/>
      <c r="DR135" s="7">
        <f t="shared" si="126"/>
        <v>2</v>
      </c>
      <c r="DS135" s="11"/>
      <c r="DT135" s="10"/>
      <c r="DU135" s="11"/>
      <c r="DV135" s="10"/>
      <c r="DW135" s="11"/>
      <c r="DX135" s="10"/>
      <c r="DY135" s="7"/>
      <c r="DZ135" s="11"/>
      <c r="EA135" s="10"/>
      <c r="EB135" s="11"/>
      <c r="EC135" s="10"/>
      <c r="ED135" s="11"/>
      <c r="EE135" s="10"/>
      <c r="EF135" s="7"/>
      <c r="EG135" s="7">
        <f t="shared" si="127"/>
        <v>0</v>
      </c>
    </row>
    <row r="136" spans="1:137" x14ac:dyDescent="0.25">
      <c r="A136" s="15">
        <v>8</v>
      </c>
      <c r="B136" s="15">
        <v>1</v>
      </c>
      <c r="C136" s="15"/>
      <c r="D136" s="6" t="s">
        <v>350</v>
      </c>
      <c r="E136" s="3" t="s">
        <v>268</v>
      </c>
      <c r="F136" s="6">
        <f t="shared" si="109"/>
        <v>0</v>
      </c>
      <c r="G136" s="6">
        <f t="shared" si="110"/>
        <v>2</v>
      </c>
      <c r="H136" s="6">
        <f t="shared" si="111"/>
        <v>15</v>
      </c>
      <c r="I136" s="6">
        <f t="shared" si="112"/>
        <v>8</v>
      </c>
      <c r="J136" s="6">
        <f t="shared" si="113"/>
        <v>7</v>
      </c>
      <c r="K136" s="6">
        <f t="shared" si="114"/>
        <v>0</v>
      </c>
      <c r="L136" s="6">
        <f t="shared" si="115"/>
        <v>0</v>
      </c>
      <c r="M136" s="6">
        <f t="shared" si="116"/>
        <v>0</v>
      </c>
      <c r="N136" s="6">
        <f t="shared" si="117"/>
        <v>0</v>
      </c>
      <c r="O136" s="7">
        <f t="shared" si="118"/>
        <v>3</v>
      </c>
      <c r="P136" s="7">
        <f t="shared" si="119"/>
        <v>0</v>
      </c>
      <c r="Q136" s="7">
        <v>1</v>
      </c>
      <c r="R136" s="11"/>
      <c r="S136" s="10"/>
      <c r="T136" s="11"/>
      <c r="U136" s="10"/>
      <c r="V136" s="11"/>
      <c r="W136" s="10"/>
      <c r="X136" s="7"/>
      <c r="Y136" s="11"/>
      <c r="Z136" s="10"/>
      <c r="AA136" s="11"/>
      <c r="AB136" s="10"/>
      <c r="AC136" s="11"/>
      <c r="AD136" s="10"/>
      <c r="AE136" s="7"/>
      <c r="AF136" s="7">
        <f t="shared" si="120"/>
        <v>0</v>
      </c>
      <c r="AG136" s="11"/>
      <c r="AH136" s="10"/>
      <c r="AI136" s="11"/>
      <c r="AJ136" s="10"/>
      <c r="AK136" s="11"/>
      <c r="AL136" s="10"/>
      <c r="AM136" s="7"/>
      <c r="AN136" s="11"/>
      <c r="AO136" s="10"/>
      <c r="AP136" s="11"/>
      <c r="AQ136" s="10"/>
      <c r="AR136" s="11"/>
      <c r="AS136" s="10"/>
      <c r="AT136" s="7"/>
      <c r="AU136" s="7">
        <f t="shared" si="121"/>
        <v>0</v>
      </c>
      <c r="AV136" s="11">
        <v>8</v>
      </c>
      <c r="AW136" s="10" t="s">
        <v>59</v>
      </c>
      <c r="AX136" s="11">
        <v>7</v>
      </c>
      <c r="AY136" s="10" t="s">
        <v>59</v>
      </c>
      <c r="AZ136" s="11"/>
      <c r="BA136" s="10"/>
      <c r="BB136" s="7">
        <v>3</v>
      </c>
      <c r="BC136" s="11"/>
      <c r="BD136" s="10"/>
      <c r="BE136" s="11"/>
      <c r="BF136" s="10"/>
      <c r="BG136" s="11"/>
      <c r="BH136" s="10"/>
      <c r="BI136" s="7"/>
      <c r="BJ136" s="7">
        <f t="shared" si="122"/>
        <v>3</v>
      </c>
      <c r="BK136" s="11"/>
      <c r="BL136" s="10"/>
      <c r="BM136" s="11"/>
      <c r="BN136" s="10"/>
      <c r="BO136" s="11"/>
      <c r="BP136" s="10"/>
      <c r="BQ136" s="7"/>
      <c r="BR136" s="11"/>
      <c r="BS136" s="10"/>
      <c r="BT136" s="11"/>
      <c r="BU136" s="10"/>
      <c r="BV136" s="11"/>
      <c r="BW136" s="10"/>
      <c r="BX136" s="7"/>
      <c r="BY136" s="7">
        <f t="shared" si="123"/>
        <v>0</v>
      </c>
      <c r="BZ136" s="11"/>
      <c r="CA136" s="10"/>
      <c r="CB136" s="11"/>
      <c r="CC136" s="10"/>
      <c r="CD136" s="11"/>
      <c r="CE136" s="10"/>
      <c r="CF136" s="7"/>
      <c r="CG136" s="11"/>
      <c r="CH136" s="10"/>
      <c r="CI136" s="11"/>
      <c r="CJ136" s="10"/>
      <c r="CK136" s="11"/>
      <c r="CL136" s="10"/>
      <c r="CM136" s="7"/>
      <c r="CN136" s="7">
        <f t="shared" si="124"/>
        <v>0</v>
      </c>
      <c r="CO136" s="11"/>
      <c r="CP136" s="10"/>
      <c r="CQ136" s="11"/>
      <c r="CR136" s="10"/>
      <c r="CS136" s="11"/>
      <c r="CT136" s="10"/>
      <c r="CU136" s="7"/>
      <c r="CV136" s="11"/>
      <c r="CW136" s="10"/>
      <c r="CX136" s="11"/>
      <c r="CY136" s="10"/>
      <c r="CZ136" s="11"/>
      <c r="DA136" s="10"/>
      <c r="DB136" s="7"/>
      <c r="DC136" s="7">
        <f t="shared" si="125"/>
        <v>0</v>
      </c>
      <c r="DD136" s="11"/>
      <c r="DE136" s="10"/>
      <c r="DF136" s="11"/>
      <c r="DG136" s="10"/>
      <c r="DH136" s="11"/>
      <c r="DI136" s="10"/>
      <c r="DJ136" s="7"/>
      <c r="DK136" s="11"/>
      <c r="DL136" s="10"/>
      <c r="DM136" s="11"/>
      <c r="DN136" s="10"/>
      <c r="DO136" s="11"/>
      <c r="DP136" s="10"/>
      <c r="DQ136" s="7"/>
      <c r="DR136" s="7">
        <f t="shared" si="126"/>
        <v>0</v>
      </c>
      <c r="DS136" s="11"/>
      <c r="DT136" s="10"/>
      <c r="DU136" s="11"/>
      <c r="DV136" s="10"/>
      <c r="DW136" s="11"/>
      <c r="DX136" s="10"/>
      <c r="DY136" s="7"/>
      <c r="DZ136" s="11"/>
      <c r="EA136" s="10"/>
      <c r="EB136" s="11"/>
      <c r="EC136" s="10"/>
      <c r="ED136" s="11"/>
      <c r="EE136" s="10"/>
      <c r="EF136" s="7"/>
      <c r="EG136" s="7">
        <f t="shared" si="127"/>
        <v>0</v>
      </c>
    </row>
    <row r="137" spans="1:137" x14ac:dyDescent="0.25">
      <c r="A137" s="15">
        <v>8</v>
      </c>
      <c r="B137" s="15">
        <v>1</v>
      </c>
      <c r="C137" s="15"/>
      <c r="D137" s="6" t="s">
        <v>351</v>
      </c>
      <c r="E137" s="3" t="s">
        <v>270</v>
      </c>
      <c r="F137" s="6">
        <f t="shared" si="109"/>
        <v>0</v>
      </c>
      <c r="G137" s="6">
        <f t="shared" si="110"/>
        <v>2</v>
      </c>
      <c r="H137" s="6">
        <f t="shared" si="111"/>
        <v>15</v>
      </c>
      <c r="I137" s="6">
        <f t="shared" si="112"/>
        <v>8</v>
      </c>
      <c r="J137" s="6">
        <f t="shared" si="113"/>
        <v>7</v>
      </c>
      <c r="K137" s="6">
        <f t="shared" si="114"/>
        <v>0</v>
      </c>
      <c r="L137" s="6">
        <f t="shared" si="115"/>
        <v>0</v>
      </c>
      <c r="M137" s="6">
        <f t="shared" si="116"/>
        <v>0</v>
      </c>
      <c r="N137" s="6">
        <f t="shared" si="117"/>
        <v>0</v>
      </c>
      <c r="O137" s="7">
        <f t="shared" si="118"/>
        <v>3</v>
      </c>
      <c r="P137" s="7">
        <f t="shared" si="119"/>
        <v>0</v>
      </c>
      <c r="Q137" s="7">
        <v>1</v>
      </c>
      <c r="R137" s="11"/>
      <c r="S137" s="10"/>
      <c r="T137" s="11"/>
      <c r="U137" s="10"/>
      <c r="V137" s="11"/>
      <c r="W137" s="10"/>
      <c r="X137" s="7"/>
      <c r="Y137" s="11"/>
      <c r="Z137" s="10"/>
      <c r="AA137" s="11"/>
      <c r="AB137" s="10"/>
      <c r="AC137" s="11"/>
      <c r="AD137" s="10"/>
      <c r="AE137" s="7"/>
      <c r="AF137" s="7">
        <f t="shared" si="120"/>
        <v>0</v>
      </c>
      <c r="AG137" s="11"/>
      <c r="AH137" s="10"/>
      <c r="AI137" s="11"/>
      <c r="AJ137" s="10"/>
      <c r="AK137" s="11"/>
      <c r="AL137" s="10"/>
      <c r="AM137" s="7"/>
      <c r="AN137" s="11"/>
      <c r="AO137" s="10"/>
      <c r="AP137" s="11"/>
      <c r="AQ137" s="10"/>
      <c r="AR137" s="11"/>
      <c r="AS137" s="10"/>
      <c r="AT137" s="7"/>
      <c r="AU137" s="7">
        <f t="shared" si="121"/>
        <v>0</v>
      </c>
      <c r="AV137" s="11">
        <v>8</v>
      </c>
      <c r="AW137" s="10" t="s">
        <v>59</v>
      </c>
      <c r="AX137" s="11">
        <v>7</v>
      </c>
      <c r="AY137" s="10" t="s">
        <v>59</v>
      </c>
      <c r="AZ137" s="11"/>
      <c r="BA137" s="10"/>
      <c r="BB137" s="7">
        <v>3</v>
      </c>
      <c r="BC137" s="11"/>
      <c r="BD137" s="10"/>
      <c r="BE137" s="11"/>
      <c r="BF137" s="10"/>
      <c r="BG137" s="11"/>
      <c r="BH137" s="10"/>
      <c r="BI137" s="7"/>
      <c r="BJ137" s="7">
        <f t="shared" si="122"/>
        <v>3</v>
      </c>
      <c r="BK137" s="11"/>
      <c r="BL137" s="10"/>
      <c r="BM137" s="11"/>
      <c r="BN137" s="10"/>
      <c r="BO137" s="11"/>
      <c r="BP137" s="10"/>
      <c r="BQ137" s="7"/>
      <c r="BR137" s="11"/>
      <c r="BS137" s="10"/>
      <c r="BT137" s="11"/>
      <c r="BU137" s="10"/>
      <c r="BV137" s="11"/>
      <c r="BW137" s="10"/>
      <c r="BX137" s="7"/>
      <c r="BY137" s="7">
        <f t="shared" si="123"/>
        <v>0</v>
      </c>
      <c r="BZ137" s="11"/>
      <c r="CA137" s="10"/>
      <c r="CB137" s="11"/>
      <c r="CC137" s="10"/>
      <c r="CD137" s="11"/>
      <c r="CE137" s="10"/>
      <c r="CF137" s="7"/>
      <c r="CG137" s="11"/>
      <c r="CH137" s="10"/>
      <c r="CI137" s="11"/>
      <c r="CJ137" s="10"/>
      <c r="CK137" s="11"/>
      <c r="CL137" s="10"/>
      <c r="CM137" s="7"/>
      <c r="CN137" s="7">
        <f t="shared" si="124"/>
        <v>0</v>
      </c>
      <c r="CO137" s="11"/>
      <c r="CP137" s="10"/>
      <c r="CQ137" s="11"/>
      <c r="CR137" s="10"/>
      <c r="CS137" s="11"/>
      <c r="CT137" s="10"/>
      <c r="CU137" s="7"/>
      <c r="CV137" s="11"/>
      <c r="CW137" s="10"/>
      <c r="CX137" s="11"/>
      <c r="CY137" s="10"/>
      <c r="CZ137" s="11"/>
      <c r="DA137" s="10"/>
      <c r="DB137" s="7"/>
      <c r="DC137" s="7">
        <f t="shared" si="125"/>
        <v>0</v>
      </c>
      <c r="DD137" s="11"/>
      <c r="DE137" s="10"/>
      <c r="DF137" s="11"/>
      <c r="DG137" s="10"/>
      <c r="DH137" s="11"/>
      <c r="DI137" s="10"/>
      <c r="DJ137" s="7"/>
      <c r="DK137" s="11"/>
      <c r="DL137" s="10"/>
      <c r="DM137" s="11"/>
      <c r="DN137" s="10"/>
      <c r="DO137" s="11"/>
      <c r="DP137" s="10"/>
      <c r="DQ137" s="7"/>
      <c r="DR137" s="7">
        <f t="shared" si="126"/>
        <v>0</v>
      </c>
      <c r="DS137" s="11"/>
      <c r="DT137" s="10"/>
      <c r="DU137" s="11"/>
      <c r="DV137" s="10"/>
      <c r="DW137" s="11"/>
      <c r="DX137" s="10"/>
      <c r="DY137" s="7"/>
      <c r="DZ137" s="11"/>
      <c r="EA137" s="10"/>
      <c r="EB137" s="11"/>
      <c r="EC137" s="10"/>
      <c r="ED137" s="11"/>
      <c r="EE137" s="10"/>
      <c r="EF137" s="7"/>
      <c r="EG137" s="7">
        <f t="shared" si="127"/>
        <v>0</v>
      </c>
    </row>
    <row r="138" spans="1:137" x14ac:dyDescent="0.25">
      <c r="A138" s="15">
        <v>8</v>
      </c>
      <c r="B138" s="15">
        <v>1</v>
      </c>
      <c r="C138" s="15"/>
      <c r="D138" s="6" t="s">
        <v>352</v>
      </c>
      <c r="E138" s="3" t="s">
        <v>272</v>
      </c>
      <c r="F138" s="6">
        <f t="shared" si="109"/>
        <v>0</v>
      </c>
      <c r="G138" s="6">
        <f t="shared" si="110"/>
        <v>2</v>
      </c>
      <c r="H138" s="6">
        <f t="shared" si="111"/>
        <v>15</v>
      </c>
      <c r="I138" s="6">
        <f t="shared" si="112"/>
        <v>8</v>
      </c>
      <c r="J138" s="6">
        <f t="shared" si="113"/>
        <v>7</v>
      </c>
      <c r="K138" s="6">
        <f t="shared" si="114"/>
        <v>0</v>
      </c>
      <c r="L138" s="6">
        <f t="shared" si="115"/>
        <v>0</v>
      </c>
      <c r="M138" s="6">
        <f t="shared" si="116"/>
        <v>0</v>
      </c>
      <c r="N138" s="6">
        <f t="shared" si="117"/>
        <v>0</v>
      </c>
      <c r="O138" s="7">
        <f t="shared" si="118"/>
        <v>3</v>
      </c>
      <c r="P138" s="7">
        <f t="shared" si="119"/>
        <v>0</v>
      </c>
      <c r="Q138" s="7">
        <v>0.97</v>
      </c>
      <c r="R138" s="11"/>
      <c r="S138" s="10"/>
      <c r="T138" s="11"/>
      <c r="U138" s="10"/>
      <c r="V138" s="11"/>
      <c r="W138" s="10"/>
      <c r="X138" s="7"/>
      <c r="Y138" s="11"/>
      <c r="Z138" s="10"/>
      <c r="AA138" s="11"/>
      <c r="AB138" s="10"/>
      <c r="AC138" s="11"/>
      <c r="AD138" s="10"/>
      <c r="AE138" s="7"/>
      <c r="AF138" s="7">
        <f t="shared" si="120"/>
        <v>0</v>
      </c>
      <c r="AG138" s="11"/>
      <c r="AH138" s="10"/>
      <c r="AI138" s="11"/>
      <c r="AJ138" s="10"/>
      <c r="AK138" s="11"/>
      <c r="AL138" s="10"/>
      <c r="AM138" s="7"/>
      <c r="AN138" s="11"/>
      <c r="AO138" s="10"/>
      <c r="AP138" s="11"/>
      <c r="AQ138" s="10"/>
      <c r="AR138" s="11"/>
      <c r="AS138" s="10"/>
      <c r="AT138" s="7"/>
      <c r="AU138" s="7">
        <f t="shared" si="121"/>
        <v>0</v>
      </c>
      <c r="AV138" s="11">
        <v>8</v>
      </c>
      <c r="AW138" s="10" t="s">
        <v>59</v>
      </c>
      <c r="AX138" s="11">
        <v>7</v>
      </c>
      <c r="AY138" s="10" t="s">
        <v>59</v>
      </c>
      <c r="AZ138" s="11"/>
      <c r="BA138" s="10"/>
      <c r="BB138" s="7">
        <v>3</v>
      </c>
      <c r="BC138" s="11"/>
      <c r="BD138" s="10"/>
      <c r="BE138" s="11"/>
      <c r="BF138" s="10"/>
      <c r="BG138" s="11"/>
      <c r="BH138" s="10"/>
      <c r="BI138" s="7"/>
      <c r="BJ138" s="7">
        <f t="shared" si="122"/>
        <v>3</v>
      </c>
      <c r="BK138" s="11"/>
      <c r="BL138" s="10"/>
      <c r="BM138" s="11"/>
      <c r="BN138" s="10"/>
      <c r="BO138" s="11"/>
      <c r="BP138" s="10"/>
      <c r="BQ138" s="7"/>
      <c r="BR138" s="11"/>
      <c r="BS138" s="10"/>
      <c r="BT138" s="11"/>
      <c r="BU138" s="10"/>
      <c r="BV138" s="11"/>
      <c r="BW138" s="10"/>
      <c r="BX138" s="7"/>
      <c r="BY138" s="7">
        <f t="shared" si="123"/>
        <v>0</v>
      </c>
      <c r="BZ138" s="11"/>
      <c r="CA138" s="10"/>
      <c r="CB138" s="11"/>
      <c r="CC138" s="10"/>
      <c r="CD138" s="11"/>
      <c r="CE138" s="10"/>
      <c r="CF138" s="7"/>
      <c r="CG138" s="11"/>
      <c r="CH138" s="10"/>
      <c r="CI138" s="11"/>
      <c r="CJ138" s="10"/>
      <c r="CK138" s="11"/>
      <c r="CL138" s="10"/>
      <c r="CM138" s="7"/>
      <c r="CN138" s="7">
        <f t="shared" si="124"/>
        <v>0</v>
      </c>
      <c r="CO138" s="11"/>
      <c r="CP138" s="10"/>
      <c r="CQ138" s="11"/>
      <c r="CR138" s="10"/>
      <c r="CS138" s="11"/>
      <c r="CT138" s="10"/>
      <c r="CU138" s="7"/>
      <c r="CV138" s="11"/>
      <c r="CW138" s="10"/>
      <c r="CX138" s="11"/>
      <c r="CY138" s="10"/>
      <c r="CZ138" s="11"/>
      <c r="DA138" s="10"/>
      <c r="DB138" s="7"/>
      <c r="DC138" s="7">
        <f t="shared" si="125"/>
        <v>0</v>
      </c>
      <c r="DD138" s="11"/>
      <c r="DE138" s="10"/>
      <c r="DF138" s="11"/>
      <c r="DG138" s="10"/>
      <c r="DH138" s="11"/>
      <c r="DI138" s="10"/>
      <c r="DJ138" s="7"/>
      <c r="DK138" s="11"/>
      <c r="DL138" s="10"/>
      <c r="DM138" s="11"/>
      <c r="DN138" s="10"/>
      <c r="DO138" s="11"/>
      <c r="DP138" s="10"/>
      <c r="DQ138" s="7"/>
      <c r="DR138" s="7">
        <f t="shared" si="126"/>
        <v>0</v>
      </c>
      <c r="DS138" s="11"/>
      <c r="DT138" s="10"/>
      <c r="DU138" s="11"/>
      <c r="DV138" s="10"/>
      <c r="DW138" s="11"/>
      <c r="DX138" s="10"/>
      <c r="DY138" s="7"/>
      <c r="DZ138" s="11"/>
      <c r="EA138" s="10"/>
      <c r="EB138" s="11"/>
      <c r="EC138" s="10"/>
      <c r="ED138" s="11"/>
      <c r="EE138" s="10"/>
      <c r="EF138" s="7"/>
      <c r="EG138" s="7">
        <f t="shared" si="127"/>
        <v>0</v>
      </c>
    </row>
    <row r="139" spans="1:137" x14ac:dyDescent="0.25">
      <c r="A139" s="15">
        <v>8</v>
      </c>
      <c r="B139" s="15">
        <v>1</v>
      </c>
      <c r="C139" s="15"/>
      <c r="D139" s="6" t="s">
        <v>353</v>
      </c>
      <c r="E139" s="3" t="s">
        <v>274</v>
      </c>
      <c r="F139" s="6">
        <f t="shared" si="109"/>
        <v>0</v>
      </c>
      <c r="G139" s="6">
        <f t="shared" si="110"/>
        <v>2</v>
      </c>
      <c r="H139" s="6">
        <f t="shared" si="111"/>
        <v>15</v>
      </c>
      <c r="I139" s="6">
        <f t="shared" si="112"/>
        <v>8</v>
      </c>
      <c r="J139" s="6">
        <f t="shared" si="113"/>
        <v>7</v>
      </c>
      <c r="K139" s="6">
        <f t="shared" si="114"/>
        <v>0</v>
      </c>
      <c r="L139" s="6">
        <f t="shared" si="115"/>
        <v>0</v>
      </c>
      <c r="M139" s="6">
        <f t="shared" si="116"/>
        <v>0</v>
      </c>
      <c r="N139" s="6">
        <f t="shared" si="117"/>
        <v>0</v>
      </c>
      <c r="O139" s="7">
        <f t="shared" si="118"/>
        <v>3</v>
      </c>
      <c r="P139" s="7">
        <f t="shared" si="119"/>
        <v>0</v>
      </c>
      <c r="Q139" s="7">
        <v>1</v>
      </c>
      <c r="R139" s="11"/>
      <c r="S139" s="10"/>
      <c r="T139" s="11"/>
      <c r="U139" s="10"/>
      <c r="V139" s="11"/>
      <c r="W139" s="10"/>
      <c r="X139" s="7"/>
      <c r="Y139" s="11"/>
      <c r="Z139" s="10"/>
      <c r="AA139" s="11"/>
      <c r="AB139" s="10"/>
      <c r="AC139" s="11"/>
      <c r="AD139" s="10"/>
      <c r="AE139" s="7"/>
      <c r="AF139" s="7">
        <f t="shared" si="120"/>
        <v>0</v>
      </c>
      <c r="AG139" s="11"/>
      <c r="AH139" s="10"/>
      <c r="AI139" s="11"/>
      <c r="AJ139" s="10"/>
      <c r="AK139" s="11"/>
      <c r="AL139" s="10"/>
      <c r="AM139" s="7"/>
      <c r="AN139" s="11"/>
      <c r="AO139" s="10"/>
      <c r="AP139" s="11"/>
      <c r="AQ139" s="10"/>
      <c r="AR139" s="11"/>
      <c r="AS139" s="10"/>
      <c r="AT139" s="7"/>
      <c r="AU139" s="7">
        <f t="shared" si="121"/>
        <v>0</v>
      </c>
      <c r="AV139" s="11">
        <v>8</v>
      </c>
      <c r="AW139" s="10" t="s">
        <v>59</v>
      </c>
      <c r="AX139" s="11">
        <v>7</v>
      </c>
      <c r="AY139" s="10" t="s">
        <v>59</v>
      </c>
      <c r="AZ139" s="11"/>
      <c r="BA139" s="10"/>
      <c r="BB139" s="7">
        <v>3</v>
      </c>
      <c r="BC139" s="11"/>
      <c r="BD139" s="10"/>
      <c r="BE139" s="11"/>
      <c r="BF139" s="10"/>
      <c r="BG139" s="11"/>
      <c r="BH139" s="10"/>
      <c r="BI139" s="7"/>
      <c r="BJ139" s="7">
        <f t="shared" si="122"/>
        <v>3</v>
      </c>
      <c r="BK139" s="11"/>
      <c r="BL139" s="10"/>
      <c r="BM139" s="11"/>
      <c r="BN139" s="10"/>
      <c r="BO139" s="11"/>
      <c r="BP139" s="10"/>
      <c r="BQ139" s="7"/>
      <c r="BR139" s="11"/>
      <c r="BS139" s="10"/>
      <c r="BT139" s="11"/>
      <c r="BU139" s="10"/>
      <c r="BV139" s="11"/>
      <c r="BW139" s="10"/>
      <c r="BX139" s="7"/>
      <c r="BY139" s="7">
        <f t="shared" si="123"/>
        <v>0</v>
      </c>
      <c r="BZ139" s="11"/>
      <c r="CA139" s="10"/>
      <c r="CB139" s="11"/>
      <c r="CC139" s="10"/>
      <c r="CD139" s="11"/>
      <c r="CE139" s="10"/>
      <c r="CF139" s="7"/>
      <c r="CG139" s="11"/>
      <c r="CH139" s="10"/>
      <c r="CI139" s="11"/>
      <c r="CJ139" s="10"/>
      <c r="CK139" s="11"/>
      <c r="CL139" s="10"/>
      <c r="CM139" s="7"/>
      <c r="CN139" s="7">
        <f t="shared" si="124"/>
        <v>0</v>
      </c>
      <c r="CO139" s="11"/>
      <c r="CP139" s="10"/>
      <c r="CQ139" s="11"/>
      <c r="CR139" s="10"/>
      <c r="CS139" s="11"/>
      <c r="CT139" s="10"/>
      <c r="CU139" s="7"/>
      <c r="CV139" s="11"/>
      <c r="CW139" s="10"/>
      <c r="CX139" s="11"/>
      <c r="CY139" s="10"/>
      <c r="CZ139" s="11"/>
      <c r="DA139" s="10"/>
      <c r="DB139" s="7"/>
      <c r="DC139" s="7">
        <f t="shared" si="125"/>
        <v>0</v>
      </c>
      <c r="DD139" s="11"/>
      <c r="DE139" s="10"/>
      <c r="DF139" s="11"/>
      <c r="DG139" s="10"/>
      <c r="DH139" s="11"/>
      <c r="DI139" s="10"/>
      <c r="DJ139" s="7"/>
      <c r="DK139" s="11"/>
      <c r="DL139" s="10"/>
      <c r="DM139" s="11"/>
      <c r="DN139" s="10"/>
      <c r="DO139" s="11"/>
      <c r="DP139" s="10"/>
      <c r="DQ139" s="7"/>
      <c r="DR139" s="7">
        <f t="shared" si="126"/>
        <v>0</v>
      </c>
      <c r="DS139" s="11"/>
      <c r="DT139" s="10"/>
      <c r="DU139" s="11"/>
      <c r="DV139" s="10"/>
      <c r="DW139" s="11"/>
      <c r="DX139" s="10"/>
      <c r="DY139" s="7"/>
      <c r="DZ139" s="11"/>
      <c r="EA139" s="10"/>
      <c r="EB139" s="11"/>
      <c r="EC139" s="10"/>
      <c r="ED139" s="11"/>
      <c r="EE139" s="10"/>
      <c r="EF139" s="7"/>
      <c r="EG139" s="7">
        <f t="shared" si="127"/>
        <v>0</v>
      </c>
    </row>
    <row r="140" spans="1:137" x14ac:dyDescent="0.25">
      <c r="A140" s="15">
        <v>10</v>
      </c>
      <c r="B140" s="15">
        <v>1</v>
      </c>
      <c r="C140" s="15"/>
      <c r="D140" s="6" t="s">
        <v>354</v>
      </c>
      <c r="E140" s="3" t="s">
        <v>282</v>
      </c>
      <c r="F140" s="6">
        <f t="shared" si="109"/>
        <v>0</v>
      </c>
      <c r="G140" s="6">
        <f t="shared" si="110"/>
        <v>2</v>
      </c>
      <c r="H140" s="6">
        <f t="shared" si="111"/>
        <v>15</v>
      </c>
      <c r="I140" s="6">
        <f t="shared" si="112"/>
        <v>8</v>
      </c>
      <c r="J140" s="6">
        <f t="shared" si="113"/>
        <v>7</v>
      </c>
      <c r="K140" s="6">
        <f t="shared" si="114"/>
        <v>0</v>
      </c>
      <c r="L140" s="6">
        <f t="shared" si="115"/>
        <v>0</v>
      </c>
      <c r="M140" s="6">
        <f t="shared" si="116"/>
        <v>0</v>
      </c>
      <c r="N140" s="6">
        <f t="shared" si="117"/>
        <v>0</v>
      </c>
      <c r="O140" s="7">
        <f t="shared" si="118"/>
        <v>2</v>
      </c>
      <c r="P140" s="7">
        <f t="shared" si="119"/>
        <v>0</v>
      </c>
      <c r="Q140" s="7">
        <v>0.77</v>
      </c>
      <c r="R140" s="11"/>
      <c r="S140" s="10"/>
      <c r="T140" s="11"/>
      <c r="U140" s="10"/>
      <c r="V140" s="11"/>
      <c r="W140" s="10"/>
      <c r="X140" s="7"/>
      <c r="Y140" s="11"/>
      <c r="Z140" s="10"/>
      <c r="AA140" s="11"/>
      <c r="AB140" s="10"/>
      <c r="AC140" s="11"/>
      <c r="AD140" s="10"/>
      <c r="AE140" s="7"/>
      <c r="AF140" s="7">
        <f t="shared" si="120"/>
        <v>0</v>
      </c>
      <c r="AG140" s="11"/>
      <c r="AH140" s="10"/>
      <c r="AI140" s="11"/>
      <c r="AJ140" s="10"/>
      <c r="AK140" s="11"/>
      <c r="AL140" s="10"/>
      <c r="AM140" s="7"/>
      <c r="AN140" s="11"/>
      <c r="AO140" s="10"/>
      <c r="AP140" s="11"/>
      <c r="AQ140" s="10"/>
      <c r="AR140" s="11"/>
      <c r="AS140" s="10"/>
      <c r="AT140" s="7"/>
      <c r="AU140" s="7">
        <f t="shared" si="121"/>
        <v>0</v>
      </c>
      <c r="AV140" s="11"/>
      <c r="AW140" s="10"/>
      <c r="AX140" s="11"/>
      <c r="AY140" s="10"/>
      <c r="AZ140" s="11"/>
      <c r="BA140" s="10"/>
      <c r="BB140" s="7"/>
      <c r="BC140" s="11"/>
      <c r="BD140" s="10"/>
      <c r="BE140" s="11"/>
      <c r="BF140" s="10"/>
      <c r="BG140" s="11"/>
      <c r="BH140" s="10"/>
      <c r="BI140" s="7"/>
      <c r="BJ140" s="7">
        <f t="shared" si="122"/>
        <v>0</v>
      </c>
      <c r="BK140" s="11"/>
      <c r="BL140" s="10"/>
      <c r="BM140" s="11"/>
      <c r="BN140" s="10"/>
      <c r="BO140" s="11"/>
      <c r="BP140" s="10"/>
      <c r="BQ140" s="7"/>
      <c r="BR140" s="11"/>
      <c r="BS140" s="10"/>
      <c r="BT140" s="11"/>
      <c r="BU140" s="10"/>
      <c r="BV140" s="11"/>
      <c r="BW140" s="10"/>
      <c r="BX140" s="7"/>
      <c r="BY140" s="7">
        <f t="shared" si="123"/>
        <v>0</v>
      </c>
      <c r="BZ140" s="11">
        <v>8</v>
      </c>
      <c r="CA140" s="10" t="s">
        <v>59</v>
      </c>
      <c r="CB140" s="11">
        <v>7</v>
      </c>
      <c r="CC140" s="10" t="s">
        <v>59</v>
      </c>
      <c r="CD140" s="11"/>
      <c r="CE140" s="10"/>
      <c r="CF140" s="7">
        <v>2</v>
      </c>
      <c r="CG140" s="11"/>
      <c r="CH140" s="10"/>
      <c r="CI140" s="11"/>
      <c r="CJ140" s="10"/>
      <c r="CK140" s="11"/>
      <c r="CL140" s="10"/>
      <c r="CM140" s="7"/>
      <c r="CN140" s="7">
        <f t="shared" si="124"/>
        <v>2</v>
      </c>
      <c r="CO140" s="11"/>
      <c r="CP140" s="10"/>
      <c r="CQ140" s="11"/>
      <c r="CR140" s="10"/>
      <c r="CS140" s="11"/>
      <c r="CT140" s="10"/>
      <c r="CU140" s="7"/>
      <c r="CV140" s="11"/>
      <c r="CW140" s="10"/>
      <c r="CX140" s="11"/>
      <c r="CY140" s="10"/>
      <c r="CZ140" s="11"/>
      <c r="DA140" s="10"/>
      <c r="DB140" s="7"/>
      <c r="DC140" s="7">
        <f t="shared" si="125"/>
        <v>0</v>
      </c>
      <c r="DD140" s="11"/>
      <c r="DE140" s="10"/>
      <c r="DF140" s="11"/>
      <c r="DG140" s="10"/>
      <c r="DH140" s="11"/>
      <c r="DI140" s="10"/>
      <c r="DJ140" s="7"/>
      <c r="DK140" s="11"/>
      <c r="DL140" s="10"/>
      <c r="DM140" s="11"/>
      <c r="DN140" s="10"/>
      <c r="DO140" s="11"/>
      <c r="DP140" s="10"/>
      <c r="DQ140" s="7"/>
      <c r="DR140" s="7">
        <f t="shared" si="126"/>
        <v>0</v>
      </c>
      <c r="DS140" s="11"/>
      <c r="DT140" s="10"/>
      <c r="DU140" s="11"/>
      <c r="DV140" s="10"/>
      <c r="DW140" s="11"/>
      <c r="DX140" s="10"/>
      <c r="DY140" s="7"/>
      <c r="DZ140" s="11"/>
      <c r="EA140" s="10"/>
      <c r="EB140" s="11"/>
      <c r="EC140" s="10"/>
      <c r="ED140" s="11"/>
      <c r="EE140" s="10"/>
      <c r="EF140" s="7"/>
      <c r="EG140" s="7">
        <f t="shared" si="127"/>
        <v>0</v>
      </c>
    </row>
    <row r="141" spans="1:137" x14ac:dyDescent="0.25">
      <c r="A141" s="15">
        <v>10</v>
      </c>
      <c r="B141" s="15">
        <v>1</v>
      </c>
      <c r="C141" s="15"/>
      <c r="D141" s="6" t="s">
        <v>219</v>
      </c>
      <c r="E141" s="3" t="s">
        <v>286</v>
      </c>
      <c r="F141" s="6">
        <f t="shared" si="109"/>
        <v>0</v>
      </c>
      <c r="G141" s="6">
        <f t="shared" si="110"/>
        <v>2</v>
      </c>
      <c r="H141" s="6">
        <f t="shared" si="111"/>
        <v>15</v>
      </c>
      <c r="I141" s="6">
        <f t="shared" si="112"/>
        <v>8</v>
      </c>
      <c r="J141" s="6">
        <f t="shared" si="113"/>
        <v>7</v>
      </c>
      <c r="K141" s="6">
        <f t="shared" si="114"/>
        <v>0</v>
      </c>
      <c r="L141" s="6">
        <f t="shared" si="115"/>
        <v>0</v>
      </c>
      <c r="M141" s="6">
        <f t="shared" si="116"/>
        <v>0</v>
      </c>
      <c r="N141" s="6">
        <f t="shared" si="117"/>
        <v>0</v>
      </c>
      <c r="O141" s="7">
        <f t="shared" si="118"/>
        <v>2</v>
      </c>
      <c r="P141" s="7">
        <f t="shared" si="119"/>
        <v>0</v>
      </c>
      <c r="Q141" s="7">
        <v>0.74</v>
      </c>
      <c r="R141" s="11"/>
      <c r="S141" s="10"/>
      <c r="T141" s="11"/>
      <c r="U141" s="10"/>
      <c r="V141" s="11"/>
      <c r="W141" s="10"/>
      <c r="X141" s="7"/>
      <c r="Y141" s="11"/>
      <c r="Z141" s="10"/>
      <c r="AA141" s="11"/>
      <c r="AB141" s="10"/>
      <c r="AC141" s="11"/>
      <c r="AD141" s="10"/>
      <c r="AE141" s="7"/>
      <c r="AF141" s="7">
        <f t="shared" si="120"/>
        <v>0</v>
      </c>
      <c r="AG141" s="11"/>
      <c r="AH141" s="10"/>
      <c r="AI141" s="11"/>
      <c r="AJ141" s="10"/>
      <c r="AK141" s="11"/>
      <c r="AL141" s="10"/>
      <c r="AM141" s="7"/>
      <c r="AN141" s="11"/>
      <c r="AO141" s="10"/>
      <c r="AP141" s="11"/>
      <c r="AQ141" s="10"/>
      <c r="AR141" s="11"/>
      <c r="AS141" s="10"/>
      <c r="AT141" s="7"/>
      <c r="AU141" s="7">
        <f t="shared" si="121"/>
        <v>0</v>
      </c>
      <c r="AV141" s="11"/>
      <c r="AW141" s="10"/>
      <c r="AX141" s="11"/>
      <c r="AY141" s="10"/>
      <c r="AZ141" s="11"/>
      <c r="BA141" s="10"/>
      <c r="BB141" s="7"/>
      <c r="BC141" s="11"/>
      <c r="BD141" s="10"/>
      <c r="BE141" s="11"/>
      <c r="BF141" s="10"/>
      <c r="BG141" s="11"/>
      <c r="BH141" s="10"/>
      <c r="BI141" s="7"/>
      <c r="BJ141" s="7">
        <f t="shared" si="122"/>
        <v>0</v>
      </c>
      <c r="BK141" s="11"/>
      <c r="BL141" s="10"/>
      <c r="BM141" s="11"/>
      <c r="BN141" s="10"/>
      <c r="BO141" s="11"/>
      <c r="BP141" s="10"/>
      <c r="BQ141" s="7"/>
      <c r="BR141" s="11"/>
      <c r="BS141" s="10"/>
      <c r="BT141" s="11"/>
      <c r="BU141" s="10"/>
      <c r="BV141" s="11"/>
      <c r="BW141" s="10"/>
      <c r="BX141" s="7"/>
      <c r="BY141" s="7">
        <f t="shared" si="123"/>
        <v>0</v>
      </c>
      <c r="BZ141" s="11">
        <v>8</v>
      </c>
      <c r="CA141" s="10" t="s">
        <v>59</v>
      </c>
      <c r="CB141" s="11">
        <v>7</v>
      </c>
      <c r="CC141" s="10" t="s">
        <v>59</v>
      </c>
      <c r="CD141" s="11"/>
      <c r="CE141" s="10"/>
      <c r="CF141" s="7">
        <v>2</v>
      </c>
      <c r="CG141" s="11"/>
      <c r="CH141" s="10"/>
      <c r="CI141" s="11"/>
      <c r="CJ141" s="10"/>
      <c r="CK141" s="11"/>
      <c r="CL141" s="10"/>
      <c r="CM141" s="7"/>
      <c r="CN141" s="7">
        <f t="shared" si="124"/>
        <v>2</v>
      </c>
      <c r="CO141" s="11"/>
      <c r="CP141" s="10"/>
      <c r="CQ141" s="11"/>
      <c r="CR141" s="10"/>
      <c r="CS141" s="11"/>
      <c r="CT141" s="10"/>
      <c r="CU141" s="7"/>
      <c r="CV141" s="11"/>
      <c r="CW141" s="10"/>
      <c r="CX141" s="11"/>
      <c r="CY141" s="10"/>
      <c r="CZ141" s="11"/>
      <c r="DA141" s="10"/>
      <c r="DB141" s="7"/>
      <c r="DC141" s="7">
        <f t="shared" si="125"/>
        <v>0</v>
      </c>
      <c r="DD141" s="11"/>
      <c r="DE141" s="10"/>
      <c r="DF141" s="11"/>
      <c r="DG141" s="10"/>
      <c r="DH141" s="11"/>
      <c r="DI141" s="10"/>
      <c r="DJ141" s="7"/>
      <c r="DK141" s="11"/>
      <c r="DL141" s="10"/>
      <c r="DM141" s="11"/>
      <c r="DN141" s="10"/>
      <c r="DO141" s="11"/>
      <c r="DP141" s="10"/>
      <c r="DQ141" s="7"/>
      <c r="DR141" s="7">
        <f t="shared" si="126"/>
        <v>0</v>
      </c>
      <c r="DS141" s="11"/>
      <c r="DT141" s="10"/>
      <c r="DU141" s="11"/>
      <c r="DV141" s="10"/>
      <c r="DW141" s="11"/>
      <c r="DX141" s="10"/>
      <c r="DY141" s="7"/>
      <c r="DZ141" s="11"/>
      <c r="EA141" s="10"/>
      <c r="EB141" s="11"/>
      <c r="EC141" s="10"/>
      <c r="ED141" s="11"/>
      <c r="EE141" s="10"/>
      <c r="EF141" s="7"/>
      <c r="EG141" s="7">
        <f t="shared" si="127"/>
        <v>0</v>
      </c>
    </row>
    <row r="142" spans="1:137" x14ac:dyDescent="0.25">
      <c r="A142" s="15">
        <v>10</v>
      </c>
      <c r="B142" s="15">
        <v>1</v>
      </c>
      <c r="C142" s="15"/>
      <c r="D142" s="6" t="s">
        <v>219</v>
      </c>
      <c r="E142" s="3" t="s">
        <v>284</v>
      </c>
      <c r="F142" s="6">
        <f t="shared" si="109"/>
        <v>0</v>
      </c>
      <c r="G142" s="6">
        <f t="shared" si="110"/>
        <v>2</v>
      </c>
      <c r="H142" s="6">
        <f t="shared" si="111"/>
        <v>15</v>
      </c>
      <c r="I142" s="6">
        <f t="shared" si="112"/>
        <v>8</v>
      </c>
      <c r="J142" s="6">
        <f t="shared" si="113"/>
        <v>7</v>
      </c>
      <c r="K142" s="6">
        <f t="shared" si="114"/>
        <v>0</v>
      </c>
      <c r="L142" s="6">
        <f t="shared" si="115"/>
        <v>0</v>
      </c>
      <c r="M142" s="6">
        <f t="shared" si="116"/>
        <v>0</v>
      </c>
      <c r="N142" s="6">
        <f t="shared" si="117"/>
        <v>0</v>
      </c>
      <c r="O142" s="7">
        <f t="shared" si="118"/>
        <v>2</v>
      </c>
      <c r="P142" s="7">
        <f t="shared" si="119"/>
        <v>0</v>
      </c>
      <c r="Q142" s="7">
        <v>0.77</v>
      </c>
      <c r="R142" s="11"/>
      <c r="S142" s="10"/>
      <c r="T142" s="11"/>
      <c r="U142" s="10"/>
      <c r="V142" s="11"/>
      <c r="W142" s="10"/>
      <c r="X142" s="7"/>
      <c r="Y142" s="11"/>
      <c r="Z142" s="10"/>
      <c r="AA142" s="11"/>
      <c r="AB142" s="10"/>
      <c r="AC142" s="11"/>
      <c r="AD142" s="10"/>
      <c r="AE142" s="7"/>
      <c r="AF142" s="7">
        <f t="shared" si="120"/>
        <v>0</v>
      </c>
      <c r="AG142" s="11"/>
      <c r="AH142" s="10"/>
      <c r="AI142" s="11"/>
      <c r="AJ142" s="10"/>
      <c r="AK142" s="11"/>
      <c r="AL142" s="10"/>
      <c r="AM142" s="7"/>
      <c r="AN142" s="11"/>
      <c r="AO142" s="10"/>
      <c r="AP142" s="11"/>
      <c r="AQ142" s="10"/>
      <c r="AR142" s="11"/>
      <c r="AS142" s="10"/>
      <c r="AT142" s="7"/>
      <c r="AU142" s="7">
        <f t="shared" si="121"/>
        <v>0</v>
      </c>
      <c r="AV142" s="11"/>
      <c r="AW142" s="10"/>
      <c r="AX142" s="11"/>
      <c r="AY142" s="10"/>
      <c r="AZ142" s="11"/>
      <c r="BA142" s="10"/>
      <c r="BB142" s="7"/>
      <c r="BC142" s="11"/>
      <c r="BD142" s="10"/>
      <c r="BE142" s="11"/>
      <c r="BF142" s="10"/>
      <c r="BG142" s="11"/>
      <c r="BH142" s="10"/>
      <c r="BI142" s="7"/>
      <c r="BJ142" s="7">
        <f t="shared" si="122"/>
        <v>0</v>
      </c>
      <c r="BK142" s="11"/>
      <c r="BL142" s="10"/>
      <c r="BM142" s="11"/>
      <c r="BN142" s="10"/>
      <c r="BO142" s="11"/>
      <c r="BP142" s="10"/>
      <c r="BQ142" s="7"/>
      <c r="BR142" s="11"/>
      <c r="BS142" s="10"/>
      <c r="BT142" s="11"/>
      <c r="BU142" s="10"/>
      <c r="BV142" s="11"/>
      <c r="BW142" s="10"/>
      <c r="BX142" s="7"/>
      <c r="BY142" s="7">
        <f t="shared" si="123"/>
        <v>0</v>
      </c>
      <c r="BZ142" s="11">
        <v>8</v>
      </c>
      <c r="CA142" s="10" t="s">
        <v>59</v>
      </c>
      <c r="CB142" s="11">
        <v>7</v>
      </c>
      <c r="CC142" s="10" t="s">
        <v>59</v>
      </c>
      <c r="CD142" s="11"/>
      <c r="CE142" s="10"/>
      <c r="CF142" s="7">
        <v>2</v>
      </c>
      <c r="CG142" s="11"/>
      <c r="CH142" s="10"/>
      <c r="CI142" s="11"/>
      <c r="CJ142" s="10"/>
      <c r="CK142" s="11"/>
      <c r="CL142" s="10"/>
      <c r="CM142" s="7"/>
      <c r="CN142" s="7">
        <f t="shared" si="124"/>
        <v>2</v>
      </c>
      <c r="CO142" s="11"/>
      <c r="CP142" s="10"/>
      <c r="CQ142" s="11"/>
      <c r="CR142" s="10"/>
      <c r="CS142" s="11"/>
      <c r="CT142" s="10"/>
      <c r="CU142" s="7"/>
      <c r="CV142" s="11"/>
      <c r="CW142" s="10"/>
      <c r="CX142" s="11"/>
      <c r="CY142" s="10"/>
      <c r="CZ142" s="11"/>
      <c r="DA142" s="10"/>
      <c r="DB142" s="7"/>
      <c r="DC142" s="7">
        <f t="shared" si="125"/>
        <v>0</v>
      </c>
      <c r="DD142" s="11"/>
      <c r="DE142" s="10"/>
      <c r="DF142" s="11"/>
      <c r="DG142" s="10"/>
      <c r="DH142" s="11"/>
      <c r="DI142" s="10"/>
      <c r="DJ142" s="7"/>
      <c r="DK142" s="11"/>
      <c r="DL142" s="10"/>
      <c r="DM142" s="11"/>
      <c r="DN142" s="10"/>
      <c r="DO142" s="11"/>
      <c r="DP142" s="10"/>
      <c r="DQ142" s="7"/>
      <c r="DR142" s="7">
        <f t="shared" si="126"/>
        <v>0</v>
      </c>
      <c r="DS142" s="11"/>
      <c r="DT142" s="10"/>
      <c r="DU142" s="11"/>
      <c r="DV142" s="10"/>
      <c r="DW142" s="11"/>
      <c r="DX142" s="10"/>
      <c r="DY142" s="7"/>
      <c r="DZ142" s="11"/>
      <c r="EA142" s="10"/>
      <c r="EB142" s="11"/>
      <c r="EC142" s="10"/>
      <c r="ED142" s="11"/>
      <c r="EE142" s="10"/>
      <c r="EF142" s="7"/>
      <c r="EG142" s="7">
        <f t="shared" si="127"/>
        <v>0</v>
      </c>
    </row>
    <row r="143" spans="1:137" x14ac:dyDescent="0.25">
      <c r="A143" s="15">
        <v>9</v>
      </c>
      <c r="B143" s="15">
        <v>1</v>
      </c>
      <c r="C143" s="15"/>
      <c r="D143" s="6" t="s">
        <v>355</v>
      </c>
      <c r="E143" s="3" t="s">
        <v>276</v>
      </c>
      <c r="F143" s="6">
        <f t="shared" si="109"/>
        <v>0</v>
      </c>
      <c r="G143" s="6">
        <f t="shared" si="110"/>
        <v>2</v>
      </c>
      <c r="H143" s="6">
        <f t="shared" si="111"/>
        <v>15</v>
      </c>
      <c r="I143" s="6">
        <f t="shared" si="112"/>
        <v>8</v>
      </c>
      <c r="J143" s="6">
        <f t="shared" si="113"/>
        <v>7</v>
      </c>
      <c r="K143" s="6">
        <f t="shared" si="114"/>
        <v>0</v>
      </c>
      <c r="L143" s="6">
        <f t="shared" si="115"/>
        <v>0</v>
      </c>
      <c r="M143" s="6">
        <f t="shared" si="116"/>
        <v>0</v>
      </c>
      <c r="N143" s="6">
        <f t="shared" si="117"/>
        <v>0</v>
      </c>
      <c r="O143" s="7">
        <f t="shared" si="118"/>
        <v>2</v>
      </c>
      <c r="P143" s="7">
        <f t="shared" si="119"/>
        <v>0</v>
      </c>
      <c r="Q143" s="7">
        <v>0.87</v>
      </c>
      <c r="R143" s="11"/>
      <c r="S143" s="10"/>
      <c r="T143" s="11"/>
      <c r="U143" s="10"/>
      <c r="V143" s="11"/>
      <c r="W143" s="10"/>
      <c r="X143" s="7"/>
      <c r="Y143" s="11"/>
      <c r="Z143" s="10"/>
      <c r="AA143" s="11"/>
      <c r="AB143" s="10"/>
      <c r="AC143" s="11"/>
      <c r="AD143" s="10"/>
      <c r="AE143" s="7"/>
      <c r="AF143" s="7">
        <f t="shared" si="120"/>
        <v>0</v>
      </c>
      <c r="AG143" s="11"/>
      <c r="AH143" s="10"/>
      <c r="AI143" s="11"/>
      <c r="AJ143" s="10"/>
      <c r="AK143" s="11"/>
      <c r="AL143" s="10"/>
      <c r="AM143" s="7"/>
      <c r="AN143" s="11"/>
      <c r="AO143" s="10"/>
      <c r="AP143" s="11"/>
      <c r="AQ143" s="10"/>
      <c r="AR143" s="11"/>
      <c r="AS143" s="10"/>
      <c r="AT143" s="7"/>
      <c r="AU143" s="7">
        <f t="shared" si="121"/>
        <v>0</v>
      </c>
      <c r="AV143" s="11"/>
      <c r="AW143" s="10"/>
      <c r="AX143" s="11"/>
      <c r="AY143" s="10"/>
      <c r="AZ143" s="11"/>
      <c r="BA143" s="10"/>
      <c r="BB143" s="7"/>
      <c r="BC143" s="11"/>
      <c r="BD143" s="10"/>
      <c r="BE143" s="11"/>
      <c r="BF143" s="10"/>
      <c r="BG143" s="11"/>
      <c r="BH143" s="10"/>
      <c r="BI143" s="7"/>
      <c r="BJ143" s="7">
        <f t="shared" si="122"/>
        <v>0</v>
      </c>
      <c r="BK143" s="11">
        <v>8</v>
      </c>
      <c r="BL143" s="10" t="s">
        <v>59</v>
      </c>
      <c r="BM143" s="11">
        <v>7</v>
      </c>
      <c r="BN143" s="10" t="s">
        <v>59</v>
      </c>
      <c r="BO143" s="11"/>
      <c r="BP143" s="10"/>
      <c r="BQ143" s="7">
        <v>2</v>
      </c>
      <c r="BR143" s="11"/>
      <c r="BS143" s="10"/>
      <c r="BT143" s="11"/>
      <c r="BU143" s="10"/>
      <c r="BV143" s="11"/>
      <c r="BW143" s="10"/>
      <c r="BX143" s="7"/>
      <c r="BY143" s="7">
        <f t="shared" si="123"/>
        <v>2</v>
      </c>
      <c r="BZ143" s="11"/>
      <c r="CA143" s="10"/>
      <c r="CB143" s="11"/>
      <c r="CC143" s="10"/>
      <c r="CD143" s="11"/>
      <c r="CE143" s="10"/>
      <c r="CF143" s="7"/>
      <c r="CG143" s="11"/>
      <c r="CH143" s="10"/>
      <c r="CI143" s="11"/>
      <c r="CJ143" s="10"/>
      <c r="CK143" s="11"/>
      <c r="CL143" s="10"/>
      <c r="CM143" s="7"/>
      <c r="CN143" s="7">
        <f t="shared" si="124"/>
        <v>0</v>
      </c>
      <c r="CO143" s="11"/>
      <c r="CP143" s="10"/>
      <c r="CQ143" s="11"/>
      <c r="CR143" s="10"/>
      <c r="CS143" s="11"/>
      <c r="CT143" s="10"/>
      <c r="CU143" s="7"/>
      <c r="CV143" s="11"/>
      <c r="CW143" s="10"/>
      <c r="CX143" s="11"/>
      <c r="CY143" s="10"/>
      <c r="CZ143" s="11"/>
      <c r="DA143" s="10"/>
      <c r="DB143" s="7"/>
      <c r="DC143" s="7">
        <f t="shared" si="125"/>
        <v>0</v>
      </c>
      <c r="DD143" s="11"/>
      <c r="DE143" s="10"/>
      <c r="DF143" s="11"/>
      <c r="DG143" s="10"/>
      <c r="DH143" s="11"/>
      <c r="DI143" s="10"/>
      <c r="DJ143" s="7"/>
      <c r="DK143" s="11"/>
      <c r="DL143" s="10"/>
      <c r="DM143" s="11"/>
      <c r="DN143" s="10"/>
      <c r="DO143" s="11"/>
      <c r="DP143" s="10"/>
      <c r="DQ143" s="7"/>
      <c r="DR143" s="7">
        <f t="shared" si="126"/>
        <v>0</v>
      </c>
      <c r="DS143" s="11"/>
      <c r="DT143" s="10"/>
      <c r="DU143" s="11"/>
      <c r="DV143" s="10"/>
      <c r="DW143" s="11"/>
      <c r="DX143" s="10"/>
      <c r="DY143" s="7"/>
      <c r="DZ143" s="11"/>
      <c r="EA143" s="10"/>
      <c r="EB143" s="11"/>
      <c r="EC143" s="10"/>
      <c r="ED143" s="11"/>
      <c r="EE143" s="10"/>
      <c r="EF143" s="7"/>
      <c r="EG143" s="7">
        <f t="shared" si="127"/>
        <v>0</v>
      </c>
    </row>
    <row r="144" spans="1:137" x14ac:dyDescent="0.25">
      <c r="A144" s="15">
        <v>9</v>
      </c>
      <c r="B144" s="15">
        <v>1</v>
      </c>
      <c r="C144" s="15"/>
      <c r="D144" s="6" t="s">
        <v>356</v>
      </c>
      <c r="E144" s="3" t="s">
        <v>357</v>
      </c>
      <c r="F144" s="6">
        <f t="shared" si="109"/>
        <v>0</v>
      </c>
      <c r="G144" s="6">
        <f t="shared" si="110"/>
        <v>2</v>
      </c>
      <c r="H144" s="6">
        <f t="shared" si="111"/>
        <v>15</v>
      </c>
      <c r="I144" s="6">
        <f t="shared" si="112"/>
        <v>8</v>
      </c>
      <c r="J144" s="6">
        <f t="shared" si="113"/>
        <v>7</v>
      </c>
      <c r="K144" s="6">
        <f t="shared" si="114"/>
        <v>0</v>
      </c>
      <c r="L144" s="6">
        <f t="shared" si="115"/>
        <v>0</v>
      </c>
      <c r="M144" s="6">
        <f t="shared" si="116"/>
        <v>0</v>
      </c>
      <c r="N144" s="6">
        <f t="shared" si="117"/>
        <v>0</v>
      </c>
      <c r="O144" s="7">
        <f t="shared" si="118"/>
        <v>2</v>
      </c>
      <c r="P144" s="7">
        <f t="shared" si="119"/>
        <v>0</v>
      </c>
      <c r="Q144" s="7">
        <v>0.87</v>
      </c>
      <c r="R144" s="11"/>
      <c r="S144" s="10"/>
      <c r="T144" s="11"/>
      <c r="U144" s="10"/>
      <c r="V144" s="11"/>
      <c r="W144" s="10"/>
      <c r="X144" s="7"/>
      <c r="Y144" s="11"/>
      <c r="Z144" s="10"/>
      <c r="AA144" s="11"/>
      <c r="AB144" s="10"/>
      <c r="AC144" s="11"/>
      <c r="AD144" s="10"/>
      <c r="AE144" s="7"/>
      <c r="AF144" s="7">
        <f t="shared" si="120"/>
        <v>0</v>
      </c>
      <c r="AG144" s="11"/>
      <c r="AH144" s="10"/>
      <c r="AI144" s="11"/>
      <c r="AJ144" s="10"/>
      <c r="AK144" s="11"/>
      <c r="AL144" s="10"/>
      <c r="AM144" s="7"/>
      <c r="AN144" s="11"/>
      <c r="AO144" s="10"/>
      <c r="AP144" s="11"/>
      <c r="AQ144" s="10"/>
      <c r="AR144" s="11"/>
      <c r="AS144" s="10"/>
      <c r="AT144" s="7"/>
      <c r="AU144" s="7">
        <f t="shared" si="121"/>
        <v>0</v>
      </c>
      <c r="AV144" s="11"/>
      <c r="AW144" s="10"/>
      <c r="AX144" s="11"/>
      <c r="AY144" s="10"/>
      <c r="AZ144" s="11"/>
      <c r="BA144" s="10"/>
      <c r="BB144" s="7"/>
      <c r="BC144" s="11"/>
      <c r="BD144" s="10"/>
      <c r="BE144" s="11"/>
      <c r="BF144" s="10"/>
      <c r="BG144" s="11"/>
      <c r="BH144" s="10"/>
      <c r="BI144" s="7"/>
      <c r="BJ144" s="7">
        <f t="shared" si="122"/>
        <v>0</v>
      </c>
      <c r="BK144" s="11">
        <v>8</v>
      </c>
      <c r="BL144" s="10" t="s">
        <v>59</v>
      </c>
      <c r="BM144" s="11">
        <v>7</v>
      </c>
      <c r="BN144" s="10" t="s">
        <v>59</v>
      </c>
      <c r="BO144" s="11"/>
      <c r="BP144" s="10"/>
      <c r="BQ144" s="7">
        <v>2</v>
      </c>
      <c r="BR144" s="11"/>
      <c r="BS144" s="10"/>
      <c r="BT144" s="11"/>
      <c r="BU144" s="10"/>
      <c r="BV144" s="11"/>
      <c r="BW144" s="10"/>
      <c r="BX144" s="7"/>
      <c r="BY144" s="7">
        <f t="shared" si="123"/>
        <v>2</v>
      </c>
      <c r="BZ144" s="11"/>
      <c r="CA144" s="10"/>
      <c r="CB144" s="11"/>
      <c r="CC144" s="10"/>
      <c r="CD144" s="11"/>
      <c r="CE144" s="10"/>
      <c r="CF144" s="7"/>
      <c r="CG144" s="11"/>
      <c r="CH144" s="10"/>
      <c r="CI144" s="11"/>
      <c r="CJ144" s="10"/>
      <c r="CK144" s="11"/>
      <c r="CL144" s="10"/>
      <c r="CM144" s="7"/>
      <c r="CN144" s="7">
        <f t="shared" si="124"/>
        <v>0</v>
      </c>
      <c r="CO144" s="11"/>
      <c r="CP144" s="10"/>
      <c r="CQ144" s="11"/>
      <c r="CR144" s="10"/>
      <c r="CS144" s="11"/>
      <c r="CT144" s="10"/>
      <c r="CU144" s="7"/>
      <c r="CV144" s="11"/>
      <c r="CW144" s="10"/>
      <c r="CX144" s="11"/>
      <c r="CY144" s="10"/>
      <c r="CZ144" s="11"/>
      <c r="DA144" s="10"/>
      <c r="DB144" s="7"/>
      <c r="DC144" s="7">
        <f t="shared" si="125"/>
        <v>0</v>
      </c>
      <c r="DD144" s="11"/>
      <c r="DE144" s="10"/>
      <c r="DF144" s="11"/>
      <c r="DG144" s="10"/>
      <c r="DH144" s="11"/>
      <c r="DI144" s="10"/>
      <c r="DJ144" s="7"/>
      <c r="DK144" s="11"/>
      <c r="DL144" s="10"/>
      <c r="DM144" s="11"/>
      <c r="DN144" s="10"/>
      <c r="DO144" s="11"/>
      <c r="DP144" s="10"/>
      <c r="DQ144" s="7"/>
      <c r="DR144" s="7">
        <f t="shared" si="126"/>
        <v>0</v>
      </c>
      <c r="DS144" s="11"/>
      <c r="DT144" s="10"/>
      <c r="DU144" s="11"/>
      <c r="DV144" s="10"/>
      <c r="DW144" s="11"/>
      <c r="DX144" s="10"/>
      <c r="DY144" s="7"/>
      <c r="DZ144" s="11"/>
      <c r="EA144" s="10"/>
      <c r="EB144" s="11"/>
      <c r="EC144" s="10"/>
      <c r="ED144" s="11"/>
      <c r="EE144" s="10"/>
      <c r="EF144" s="7"/>
      <c r="EG144" s="7">
        <f t="shared" si="127"/>
        <v>0</v>
      </c>
    </row>
    <row r="145" spans="1:137" x14ac:dyDescent="0.25">
      <c r="A145" s="15">
        <v>9</v>
      </c>
      <c r="B145" s="15">
        <v>1</v>
      </c>
      <c r="C145" s="15"/>
      <c r="D145" s="6" t="s">
        <v>358</v>
      </c>
      <c r="E145" s="3" t="s">
        <v>280</v>
      </c>
      <c r="F145" s="6">
        <f t="shared" si="109"/>
        <v>0</v>
      </c>
      <c r="G145" s="6">
        <f t="shared" si="110"/>
        <v>2</v>
      </c>
      <c r="H145" s="6">
        <f t="shared" si="111"/>
        <v>15</v>
      </c>
      <c r="I145" s="6">
        <f t="shared" si="112"/>
        <v>8</v>
      </c>
      <c r="J145" s="6">
        <f t="shared" si="113"/>
        <v>7</v>
      </c>
      <c r="K145" s="6">
        <f t="shared" si="114"/>
        <v>0</v>
      </c>
      <c r="L145" s="6">
        <f t="shared" si="115"/>
        <v>0</v>
      </c>
      <c r="M145" s="6">
        <f t="shared" si="116"/>
        <v>0</v>
      </c>
      <c r="N145" s="6">
        <f t="shared" si="117"/>
        <v>0</v>
      </c>
      <c r="O145" s="7">
        <f t="shared" si="118"/>
        <v>2</v>
      </c>
      <c r="P145" s="7">
        <f t="shared" si="119"/>
        <v>0</v>
      </c>
      <c r="Q145" s="7">
        <v>0.87</v>
      </c>
      <c r="R145" s="11"/>
      <c r="S145" s="10"/>
      <c r="T145" s="11"/>
      <c r="U145" s="10"/>
      <c r="V145" s="11"/>
      <c r="W145" s="10"/>
      <c r="X145" s="7"/>
      <c r="Y145" s="11"/>
      <c r="Z145" s="10"/>
      <c r="AA145" s="11"/>
      <c r="AB145" s="10"/>
      <c r="AC145" s="11"/>
      <c r="AD145" s="10"/>
      <c r="AE145" s="7"/>
      <c r="AF145" s="7">
        <f t="shared" si="120"/>
        <v>0</v>
      </c>
      <c r="AG145" s="11"/>
      <c r="AH145" s="10"/>
      <c r="AI145" s="11"/>
      <c r="AJ145" s="10"/>
      <c r="AK145" s="11"/>
      <c r="AL145" s="10"/>
      <c r="AM145" s="7"/>
      <c r="AN145" s="11"/>
      <c r="AO145" s="10"/>
      <c r="AP145" s="11"/>
      <c r="AQ145" s="10"/>
      <c r="AR145" s="11"/>
      <c r="AS145" s="10"/>
      <c r="AT145" s="7"/>
      <c r="AU145" s="7">
        <f t="shared" si="121"/>
        <v>0</v>
      </c>
      <c r="AV145" s="11"/>
      <c r="AW145" s="10"/>
      <c r="AX145" s="11"/>
      <c r="AY145" s="10"/>
      <c r="AZ145" s="11"/>
      <c r="BA145" s="10"/>
      <c r="BB145" s="7"/>
      <c r="BC145" s="11"/>
      <c r="BD145" s="10"/>
      <c r="BE145" s="11"/>
      <c r="BF145" s="10"/>
      <c r="BG145" s="11"/>
      <c r="BH145" s="10"/>
      <c r="BI145" s="7"/>
      <c r="BJ145" s="7">
        <f t="shared" si="122"/>
        <v>0</v>
      </c>
      <c r="BK145" s="11">
        <v>8</v>
      </c>
      <c r="BL145" s="10" t="s">
        <v>59</v>
      </c>
      <c r="BM145" s="11">
        <v>7</v>
      </c>
      <c r="BN145" s="10" t="s">
        <v>59</v>
      </c>
      <c r="BO145" s="11"/>
      <c r="BP145" s="10"/>
      <c r="BQ145" s="7">
        <v>2</v>
      </c>
      <c r="BR145" s="11"/>
      <c r="BS145" s="10"/>
      <c r="BT145" s="11"/>
      <c r="BU145" s="10"/>
      <c r="BV145" s="11"/>
      <c r="BW145" s="10"/>
      <c r="BX145" s="7"/>
      <c r="BY145" s="7">
        <f t="shared" si="123"/>
        <v>2</v>
      </c>
      <c r="BZ145" s="11"/>
      <c r="CA145" s="10"/>
      <c r="CB145" s="11"/>
      <c r="CC145" s="10"/>
      <c r="CD145" s="11"/>
      <c r="CE145" s="10"/>
      <c r="CF145" s="7"/>
      <c r="CG145" s="11"/>
      <c r="CH145" s="10"/>
      <c r="CI145" s="11"/>
      <c r="CJ145" s="10"/>
      <c r="CK145" s="11"/>
      <c r="CL145" s="10"/>
      <c r="CM145" s="7"/>
      <c r="CN145" s="7">
        <f t="shared" si="124"/>
        <v>0</v>
      </c>
      <c r="CO145" s="11"/>
      <c r="CP145" s="10"/>
      <c r="CQ145" s="11"/>
      <c r="CR145" s="10"/>
      <c r="CS145" s="11"/>
      <c r="CT145" s="10"/>
      <c r="CU145" s="7"/>
      <c r="CV145" s="11"/>
      <c r="CW145" s="10"/>
      <c r="CX145" s="11"/>
      <c r="CY145" s="10"/>
      <c r="CZ145" s="11"/>
      <c r="DA145" s="10"/>
      <c r="DB145" s="7"/>
      <c r="DC145" s="7">
        <f t="shared" si="125"/>
        <v>0</v>
      </c>
      <c r="DD145" s="11"/>
      <c r="DE145" s="10"/>
      <c r="DF145" s="11"/>
      <c r="DG145" s="10"/>
      <c r="DH145" s="11"/>
      <c r="DI145" s="10"/>
      <c r="DJ145" s="7"/>
      <c r="DK145" s="11"/>
      <c r="DL145" s="10"/>
      <c r="DM145" s="11"/>
      <c r="DN145" s="10"/>
      <c r="DO145" s="11"/>
      <c r="DP145" s="10"/>
      <c r="DQ145" s="7"/>
      <c r="DR145" s="7">
        <f t="shared" si="126"/>
        <v>0</v>
      </c>
      <c r="DS145" s="11"/>
      <c r="DT145" s="10"/>
      <c r="DU145" s="11"/>
      <c r="DV145" s="10"/>
      <c r="DW145" s="11"/>
      <c r="DX145" s="10"/>
      <c r="DY145" s="7"/>
      <c r="DZ145" s="11"/>
      <c r="EA145" s="10"/>
      <c r="EB145" s="11"/>
      <c r="EC145" s="10"/>
      <c r="ED145" s="11"/>
      <c r="EE145" s="10"/>
      <c r="EF145" s="7"/>
      <c r="EG145" s="7">
        <f t="shared" si="127"/>
        <v>0</v>
      </c>
    </row>
    <row r="146" spans="1:137" x14ac:dyDescent="0.25">
      <c r="A146" s="15">
        <v>11</v>
      </c>
      <c r="B146" s="15">
        <v>1</v>
      </c>
      <c r="C146" s="15"/>
      <c r="D146" s="6" t="s">
        <v>359</v>
      </c>
      <c r="E146" s="3" t="s">
        <v>360</v>
      </c>
      <c r="F146" s="6">
        <f t="shared" si="109"/>
        <v>0</v>
      </c>
      <c r="G146" s="6">
        <f t="shared" si="110"/>
        <v>2</v>
      </c>
      <c r="H146" s="6">
        <f t="shared" si="111"/>
        <v>15</v>
      </c>
      <c r="I146" s="6">
        <f t="shared" si="112"/>
        <v>8</v>
      </c>
      <c r="J146" s="6">
        <f t="shared" si="113"/>
        <v>7</v>
      </c>
      <c r="K146" s="6">
        <f t="shared" si="114"/>
        <v>0</v>
      </c>
      <c r="L146" s="6">
        <f t="shared" si="115"/>
        <v>0</v>
      </c>
      <c r="M146" s="6">
        <f t="shared" si="116"/>
        <v>0</v>
      </c>
      <c r="N146" s="6">
        <f t="shared" si="117"/>
        <v>0</v>
      </c>
      <c r="O146" s="7">
        <f t="shared" si="118"/>
        <v>3</v>
      </c>
      <c r="P146" s="7">
        <f t="shared" si="119"/>
        <v>0</v>
      </c>
      <c r="Q146" s="7">
        <v>0.9</v>
      </c>
      <c r="R146" s="11"/>
      <c r="S146" s="10"/>
      <c r="T146" s="11"/>
      <c r="U146" s="10"/>
      <c r="V146" s="11"/>
      <c r="W146" s="10"/>
      <c r="X146" s="7"/>
      <c r="Y146" s="11"/>
      <c r="Z146" s="10"/>
      <c r="AA146" s="11"/>
      <c r="AB146" s="10"/>
      <c r="AC146" s="11"/>
      <c r="AD146" s="10"/>
      <c r="AE146" s="7"/>
      <c r="AF146" s="7">
        <f t="shared" si="120"/>
        <v>0</v>
      </c>
      <c r="AG146" s="11"/>
      <c r="AH146" s="10"/>
      <c r="AI146" s="11"/>
      <c r="AJ146" s="10"/>
      <c r="AK146" s="11"/>
      <c r="AL146" s="10"/>
      <c r="AM146" s="7"/>
      <c r="AN146" s="11"/>
      <c r="AO146" s="10"/>
      <c r="AP146" s="11"/>
      <c r="AQ146" s="10"/>
      <c r="AR146" s="11"/>
      <c r="AS146" s="10"/>
      <c r="AT146" s="7"/>
      <c r="AU146" s="7">
        <f t="shared" si="121"/>
        <v>0</v>
      </c>
      <c r="AV146" s="11"/>
      <c r="AW146" s="10"/>
      <c r="AX146" s="11"/>
      <c r="AY146" s="10"/>
      <c r="AZ146" s="11"/>
      <c r="BA146" s="10"/>
      <c r="BB146" s="7"/>
      <c r="BC146" s="11"/>
      <c r="BD146" s="10"/>
      <c r="BE146" s="11"/>
      <c r="BF146" s="10"/>
      <c r="BG146" s="11"/>
      <c r="BH146" s="10"/>
      <c r="BI146" s="7"/>
      <c r="BJ146" s="7">
        <f t="shared" si="122"/>
        <v>0</v>
      </c>
      <c r="BK146" s="11"/>
      <c r="BL146" s="10"/>
      <c r="BM146" s="11"/>
      <c r="BN146" s="10"/>
      <c r="BO146" s="11"/>
      <c r="BP146" s="10"/>
      <c r="BQ146" s="7"/>
      <c r="BR146" s="11"/>
      <c r="BS146" s="10"/>
      <c r="BT146" s="11"/>
      <c r="BU146" s="10"/>
      <c r="BV146" s="11"/>
      <c r="BW146" s="10"/>
      <c r="BX146" s="7"/>
      <c r="BY146" s="7">
        <f t="shared" si="123"/>
        <v>0</v>
      </c>
      <c r="BZ146" s="11">
        <v>8</v>
      </c>
      <c r="CA146" s="10" t="s">
        <v>59</v>
      </c>
      <c r="CB146" s="11">
        <v>7</v>
      </c>
      <c r="CC146" s="10" t="s">
        <v>59</v>
      </c>
      <c r="CD146" s="11"/>
      <c r="CE146" s="10"/>
      <c r="CF146" s="7">
        <v>3</v>
      </c>
      <c r="CG146" s="11"/>
      <c r="CH146" s="10"/>
      <c r="CI146" s="11"/>
      <c r="CJ146" s="10"/>
      <c r="CK146" s="11"/>
      <c r="CL146" s="10"/>
      <c r="CM146" s="7"/>
      <c r="CN146" s="7">
        <f t="shared" si="124"/>
        <v>3</v>
      </c>
      <c r="CO146" s="11"/>
      <c r="CP146" s="10"/>
      <c r="CQ146" s="11"/>
      <c r="CR146" s="10"/>
      <c r="CS146" s="11"/>
      <c r="CT146" s="10"/>
      <c r="CU146" s="7"/>
      <c r="CV146" s="11"/>
      <c r="CW146" s="10"/>
      <c r="CX146" s="11"/>
      <c r="CY146" s="10"/>
      <c r="CZ146" s="11"/>
      <c r="DA146" s="10"/>
      <c r="DB146" s="7"/>
      <c r="DC146" s="7">
        <f t="shared" si="125"/>
        <v>0</v>
      </c>
      <c r="DD146" s="11"/>
      <c r="DE146" s="10"/>
      <c r="DF146" s="11"/>
      <c r="DG146" s="10"/>
      <c r="DH146" s="11"/>
      <c r="DI146" s="10"/>
      <c r="DJ146" s="7"/>
      <c r="DK146" s="11"/>
      <c r="DL146" s="10"/>
      <c r="DM146" s="11"/>
      <c r="DN146" s="10"/>
      <c r="DO146" s="11"/>
      <c r="DP146" s="10"/>
      <c r="DQ146" s="7"/>
      <c r="DR146" s="7">
        <f t="shared" si="126"/>
        <v>0</v>
      </c>
      <c r="DS146" s="11"/>
      <c r="DT146" s="10"/>
      <c r="DU146" s="11"/>
      <c r="DV146" s="10"/>
      <c r="DW146" s="11"/>
      <c r="DX146" s="10"/>
      <c r="DY146" s="7"/>
      <c r="DZ146" s="11"/>
      <c r="EA146" s="10"/>
      <c r="EB146" s="11"/>
      <c r="EC146" s="10"/>
      <c r="ED146" s="11"/>
      <c r="EE146" s="10"/>
      <c r="EF146" s="7"/>
      <c r="EG146" s="7">
        <f t="shared" si="127"/>
        <v>0</v>
      </c>
    </row>
    <row r="147" spans="1:137" x14ac:dyDescent="0.25">
      <c r="A147" s="15">
        <v>11</v>
      </c>
      <c r="B147" s="15">
        <v>1</v>
      </c>
      <c r="C147" s="15"/>
      <c r="D147" s="6" t="s">
        <v>361</v>
      </c>
      <c r="E147" s="3" t="s">
        <v>362</v>
      </c>
      <c r="F147" s="6">
        <f t="shared" si="109"/>
        <v>0</v>
      </c>
      <c r="G147" s="6">
        <f t="shared" si="110"/>
        <v>2</v>
      </c>
      <c r="H147" s="6">
        <f t="shared" si="111"/>
        <v>15</v>
      </c>
      <c r="I147" s="6">
        <f t="shared" si="112"/>
        <v>8</v>
      </c>
      <c r="J147" s="6">
        <f t="shared" si="113"/>
        <v>7</v>
      </c>
      <c r="K147" s="6">
        <f t="shared" si="114"/>
        <v>0</v>
      </c>
      <c r="L147" s="6">
        <f t="shared" si="115"/>
        <v>0</v>
      </c>
      <c r="M147" s="6">
        <f t="shared" si="116"/>
        <v>0</v>
      </c>
      <c r="N147" s="6">
        <f t="shared" si="117"/>
        <v>0</v>
      </c>
      <c r="O147" s="7">
        <f t="shared" si="118"/>
        <v>3</v>
      </c>
      <c r="P147" s="7">
        <f t="shared" si="119"/>
        <v>0</v>
      </c>
      <c r="Q147" s="7">
        <v>0.9</v>
      </c>
      <c r="R147" s="11"/>
      <c r="S147" s="10"/>
      <c r="T147" s="11"/>
      <c r="U147" s="10"/>
      <c r="V147" s="11"/>
      <c r="W147" s="10"/>
      <c r="X147" s="7"/>
      <c r="Y147" s="11"/>
      <c r="Z147" s="10"/>
      <c r="AA147" s="11"/>
      <c r="AB147" s="10"/>
      <c r="AC147" s="11"/>
      <c r="AD147" s="10"/>
      <c r="AE147" s="7"/>
      <c r="AF147" s="7">
        <f t="shared" si="120"/>
        <v>0</v>
      </c>
      <c r="AG147" s="11"/>
      <c r="AH147" s="10"/>
      <c r="AI147" s="11"/>
      <c r="AJ147" s="10"/>
      <c r="AK147" s="11"/>
      <c r="AL147" s="10"/>
      <c r="AM147" s="7"/>
      <c r="AN147" s="11"/>
      <c r="AO147" s="10"/>
      <c r="AP147" s="11"/>
      <c r="AQ147" s="10"/>
      <c r="AR147" s="11"/>
      <c r="AS147" s="10"/>
      <c r="AT147" s="7"/>
      <c r="AU147" s="7">
        <f t="shared" si="121"/>
        <v>0</v>
      </c>
      <c r="AV147" s="11"/>
      <c r="AW147" s="10"/>
      <c r="AX147" s="11"/>
      <c r="AY147" s="10"/>
      <c r="AZ147" s="11"/>
      <c r="BA147" s="10"/>
      <c r="BB147" s="7"/>
      <c r="BC147" s="11"/>
      <c r="BD147" s="10"/>
      <c r="BE147" s="11"/>
      <c r="BF147" s="10"/>
      <c r="BG147" s="11"/>
      <c r="BH147" s="10"/>
      <c r="BI147" s="7"/>
      <c r="BJ147" s="7">
        <f t="shared" si="122"/>
        <v>0</v>
      </c>
      <c r="BK147" s="11"/>
      <c r="BL147" s="10"/>
      <c r="BM147" s="11"/>
      <c r="BN147" s="10"/>
      <c r="BO147" s="11"/>
      <c r="BP147" s="10"/>
      <c r="BQ147" s="7"/>
      <c r="BR147" s="11"/>
      <c r="BS147" s="10"/>
      <c r="BT147" s="11"/>
      <c r="BU147" s="10"/>
      <c r="BV147" s="11"/>
      <c r="BW147" s="10"/>
      <c r="BX147" s="7"/>
      <c r="BY147" s="7">
        <f t="shared" si="123"/>
        <v>0</v>
      </c>
      <c r="BZ147" s="11">
        <v>8</v>
      </c>
      <c r="CA147" s="10" t="s">
        <v>59</v>
      </c>
      <c r="CB147" s="11">
        <v>7</v>
      </c>
      <c r="CC147" s="10" t="s">
        <v>59</v>
      </c>
      <c r="CD147" s="11"/>
      <c r="CE147" s="10"/>
      <c r="CF147" s="7">
        <v>3</v>
      </c>
      <c r="CG147" s="11"/>
      <c r="CH147" s="10"/>
      <c r="CI147" s="11"/>
      <c r="CJ147" s="10"/>
      <c r="CK147" s="11"/>
      <c r="CL147" s="10"/>
      <c r="CM147" s="7"/>
      <c r="CN147" s="7">
        <f t="shared" si="124"/>
        <v>3</v>
      </c>
      <c r="CO147" s="11"/>
      <c r="CP147" s="10"/>
      <c r="CQ147" s="11"/>
      <c r="CR147" s="10"/>
      <c r="CS147" s="11"/>
      <c r="CT147" s="10"/>
      <c r="CU147" s="7"/>
      <c r="CV147" s="11"/>
      <c r="CW147" s="10"/>
      <c r="CX147" s="11"/>
      <c r="CY147" s="10"/>
      <c r="CZ147" s="11"/>
      <c r="DA147" s="10"/>
      <c r="DB147" s="7"/>
      <c r="DC147" s="7">
        <f t="shared" si="125"/>
        <v>0</v>
      </c>
      <c r="DD147" s="11"/>
      <c r="DE147" s="10"/>
      <c r="DF147" s="11"/>
      <c r="DG147" s="10"/>
      <c r="DH147" s="11"/>
      <c r="DI147" s="10"/>
      <c r="DJ147" s="7"/>
      <c r="DK147" s="11"/>
      <c r="DL147" s="10"/>
      <c r="DM147" s="11"/>
      <c r="DN147" s="10"/>
      <c r="DO147" s="11"/>
      <c r="DP147" s="10"/>
      <c r="DQ147" s="7"/>
      <c r="DR147" s="7">
        <f t="shared" si="126"/>
        <v>0</v>
      </c>
      <c r="DS147" s="11"/>
      <c r="DT147" s="10"/>
      <c r="DU147" s="11"/>
      <c r="DV147" s="10"/>
      <c r="DW147" s="11"/>
      <c r="DX147" s="10"/>
      <c r="DY147" s="7"/>
      <c r="DZ147" s="11"/>
      <c r="EA147" s="10"/>
      <c r="EB147" s="11"/>
      <c r="EC147" s="10"/>
      <c r="ED147" s="11"/>
      <c r="EE147" s="10"/>
      <c r="EF147" s="7"/>
      <c r="EG147" s="7">
        <f t="shared" si="127"/>
        <v>0</v>
      </c>
    </row>
    <row r="148" spans="1:137" x14ac:dyDescent="0.25">
      <c r="A148" s="15">
        <v>11</v>
      </c>
      <c r="B148" s="15">
        <v>1</v>
      </c>
      <c r="C148" s="15"/>
      <c r="D148" s="6" t="s">
        <v>219</v>
      </c>
      <c r="E148" s="3" t="s">
        <v>363</v>
      </c>
      <c r="F148" s="6">
        <f t="shared" si="109"/>
        <v>0</v>
      </c>
      <c r="G148" s="6">
        <f t="shared" si="110"/>
        <v>2</v>
      </c>
      <c r="H148" s="6">
        <f t="shared" si="111"/>
        <v>15</v>
      </c>
      <c r="I148" s="6">
        <f t="shared" si="112"/>
        <v>8</v>
      </c>
      <c r="J148" s="6">
        <f t="shared" si="113"/>
        <v>7</v>
      </c>
      <c r="K148" s="6">
        <f t="shared" si="114"/>
        <v>0</v>
      </c>
      <c r="L148" s="6">
        <f t="shared" si="115"/>
        <v>0</v>
      </c>
      <c r="M148" s="6">
        <f t="shared" si="116"/>
        <v>0</v>
      </c>
      <c r="N148" s="6">
        <f t="shared" si="117"/>
        <v>0</v>
      </c>
      <c r="O148" s="7">
        <f t="shared" si="118"/>
        <v>3</v>
      </c>
      <c r="P148" s="7">
        <f t="shared" si="119"/>
        <v>0</v>
      </c>
      <c r="Q148" s="7">
        <v>0.83</v>
      </c>
      <c r="R148" s="11"/>
      <c r="S148" s="10"/>
      <c r="T148" s="11"/>
      <c r="U148" s="10"/>
      <c r="V148" s="11"/>
      <c r="W148" s="10"/>
      <c r="X148" s="7"/>
      <c r="Y148" s="11"/>
      <c r="Z148" s="10"/>
      <c r="AA148" s="11"/>
      <c r="AB148" s="10"/>
      <c r="AC148" s="11"/>
      <c r="AD148" s="10"/>
      <c r="AE148" s="7"/>
      <c r="AF148" s="7">
        <f t="shared" si="120"/>
        <v>0</v>
      </c>
      <c r="AG148" s="11"/>
      <c r="AH148" s="10"/>
      <c r="AI148" s="11"/>
      <c r="AJ148" s="10"/>
      <c r="AK148" s="11"/>
      <c r="AL148" s="10"/>
      <c r="AM148" s="7"/>
      <c r="AN148" s="11"/>
      <c r="AO148" s="10"/>
      <c r="AP148" s="11"/>
      <c r="AQ148" s="10"/>
      <c r="AR148" s="11"/>
      <c r="AS148" s="10"/>
      <c r="AT148" s="7"/>
      <c r="AU148" s="7">
        <f t="shared" si="121"/>
        <v>0</v>
      </c>
      <c r="AV148" s="11"/>
      <c r="AW148" s="10"/>
      <c r="AX148" s="11"/>
      <c r="AY148" s="10"/>
      <c r="AZ148" s="11"/>
      <c r="BA148" s="10"/>
      <c r="BB148" s="7"/>
      <c r="BC148" s="11"/>
      <c r="BD148" s="10"/>
      <c r="BE148" s="11"/>
      <c r="BF148" s="10"/>
      <c r="BG148" s="11"/>
      <c r="BH148" s="10"/>
      <c r="BI148" s="7"/>
      <c r="BJ148" s="7">
        <f t="shared" si="122"/>
        <v>0</v>
      </c>
      <c r="BK148" s="11"/>
      <c r="BL148" s="10"/>
      <c r="BM148" s="11"/>
      <c r="BN148" s="10"/>
      <c r="BO148" s="11"/>
      <c r="BP148" s="10"/>
      <c r="BQ148" s="7"/>
      <c r="BR148" s="11"/>
      <c r="BS148" s="10"/>
      <c r="BT148" s="11"/>
      <c r="BU148" s="10"/>
      <c r="BV148" s="11"/>
      <c r="BW148" s="10"/>
      <c r="BX148" s="7"/>
      <c r="BY148" s="7">
        <f t="shared" si="123"/>
        <v>0</v>
      </c>
      <c r="BZ148" s="11">
        <v>8</v>
      </c>
      <c r="CA148" s="10" t="s">
        <v>59</v>
      </c>
      <c r="CB148" s="11">
        <v>7</v>
      </c>
      <c r="CC148" s="10" t="s">
        <v>59</v>
      </c>
      <c r="CD148" s="11"/>
      <c r="CE148" s="10"/>
      <c r="CF148" s="7">
        <v>3</v>
      </c>
      <c r="CG148" s="11"/>
      <c r="CH148" s="10"/>
      <c r="CI148" s="11"/>
      <c r="CJ148" s="10"/>
      <c r="CK148" s="11"/>
      <c r="CL148" s="10"/>
      <c r="CM148" s="7"/>
      <c r="CN148" s="7">
        <f t="shared" si="124"/>
        <v>3</v>
      </c>
      <c r="CO148" s="11"/>
      <c r="CP148" s="10"/>
      <c r="CQ148" s="11"/>
      <c r="CR148" s="10"/>
      <c r="CS148" s="11"/>
      <c r="CT148" s="10"/>
      <c r="CU148" s="7"/>
      <c r="CV148" s="11"/>
      <c r="CW148" s="10"/>
      <c r="CX148" s="11"/>
      <c r="CY148" s="10"/>
      <c r="CZ148" s="11"/>
      <c r="DA148" s="10"/>
      <c r="DB148" s="7"/>
      <c r="DC148" s="7">
        <f t="shared" si="125"/>
        <v>0</v>
      </c>
      <c r="DD148" s="11"/>
      <c r="DE148" s="10"/>
      <c r="DF148" s="11"/>
      <c r="DG148" s="10"/>
      <c r="DH148" s="11"/>
      <c r="DI148" s="10"/>
      <c r="DJ148" s="7"/>
      <c r="DK148" s="11"/>
      <c r="DL148" s="10"/>
      <c r="DM148" s="11"/>
      <c r="DN148" s="10"/>
      <c r="DO148" s="11"/>
      <c r="DP148" s="10"/>
      <c r="DQ148" s="7"/>
      <c r="DR148" s="7">
        <f t="shared" si="126"/>
        <v>0</v>
      </c>
      <c r="DS148" s="11"/>
      <c r="DT148" s="10"/>
      <c r="DU148" s="11"/>
      <c r="DV148" s="10"/>
      <c r="DW148" s="11"/>
      <c r="DX148" s="10"/>
      <c r="DY148" s="7"/>
      <c r="DZ148" s="11"/>
      <c r="EA148" s="10"/>
      <c r="EB148" s="11"/>
      <c r="EC148" s="10"/>
      <c r="ED148" s="11"/>
      <c r="EE148" s="10"/>
      <c r="EF148" s="7"/>
      <c r="EG148" s="7">
        <f t="shared" si="127"/>
        <v>0</v>
      </c>
    </row>
    <row r="149" spans="1:137" x14ac:dyDescent="0.25">
      <c r="A149" s="15">
        <v>11</v>
      </c>
      <c r="B149" s="15">
        <v>1</v>
      </c>
      <c r="C149" s="15"/>
      <c r="D149" s="6" t="s">
        <v>364</v>
      </c>
      <c r="E149" s="3" t="s">
        <v>365</v>
      </c>
      <c r="F149" s="6">
        <f t="shared" si="109"/>
        <v>0</v>
      </c>
      <c r="G149" s="6">
        <f t="shared" si="110"/>
        <v>2</v>
      </c>
      <c r="H149" s="6">
        <f t="shared" si="111"/>
        <v>15</v>
      </c>
      <c r="I149" s="6">
        <f t="shared" si="112"/>
        <v>8</v>
      </c>
      <c r="J149" s="6">
        <f t="shared" si="113"/>
        <v>7</v>
      </c>
      <c r="K149" s="6">
        <f t="shared" si="114"/>
        <v>0</v>
      </c>
      <c r="L149" s="6">
        <f t="shared" si="115"/>
        <v>0</v>
      </c>
      <c r="M149" s="6">
        <f t="shared" si="116"/>
        <v>0</v>
      </c>
      <c r="N149" s="6">
        <f t="shared" si="117"/>
        <v>0</v>
      </c>
      <c r="O149" s="7">
        <f t="shared" si="118"/>
        <v>3</v>
      </c>
      <c r="P149" s="7">
        <f t="shared" si="119"/>
        <v>0</v>
      </c>
      <c r="Q149" s="7">
        <v>0.83</v>
      </c>
      <c r="R149" s="11"/>
      <c r="S149" s="10"/>
      <c r="T149" s="11"/>
      <c r="U149" s="10"/>
      <c r="V149" s="11"/>
      <c r="W149" s="10"/>
      <c r="X149" s="7"/>
      <c r="Y149" s="11"/>
      <c r="Z149" s="10"/>
      <c r="AA149" s="11"/>
      <c r="AB149" s="10"/>
      <c r="AC149" s="11"/>
      <c r="AD149" s="10"/>
      <c r="AE149" s="7"/>
      <c r="AF149" s="7">
        <f t="shared" si="120"/>
        <v>0</v>
      </c>
      <c r="AG149" s="11"/>
      <c r="AH149" s="10"/>
      <c r="AI149" s="11"/>
      <c r="AJ149" s="10"/>
      <c r="AK149" s="11"/>
      <c r="AL149" s="10"/>
      <c r="AM149" s="7"/>
      <c r="AN149" s="11"/>
      <c r="AO149" s="10"/>
      <c r="AP149" s="11"/>
      <c r="AQ149" s="10"/>
      <c r="AR149" s="11"/>
      <c r="AS149" s="10"/>
      <c r="AT149" s="7"/>
      <c r="AU149" s="7">
        <f t="shared" si="121"/>
        <v>0</v>
      </c>
      <c r="AV149" s="11"/>
      <c r="AW149" s="10"/>
      <c r="AX149" s="11"/>
      <c r="AY149" s="10"/>
      <c r="AZ149" s="11"/>
      <c r="BA149" s="10"/>
      <c r="BB149" s="7"/>
      <c r="BC149" s="11"/>
      <c r="BD149" s="10"/>
      <c r="BE149" s="11"/>
      <c r="BF149" s="10"/>
      <c r="BG149" s="11"/>
      <c r="BH149" s="10"/>
      <c r="BI149" s="7"/>
      <c r="BJ149" s="7">
        <f t="shared" si="122"/>
        <v>0</v>
      </c>
      <c r="BK149" s="11"/>
      <c r="BL149" s="10"/>
      <c r="BM149" s="11"/>
      <c r="BN149" s="10"/>
      <c r="BO149" s="11"/>
      <c r="BP149" s="10"/>
      <c r="BQ149" s="7"/>
      <c r="BR149" s="11"/>
      <c r="BS149" s="10"/>
      <c r="BT149" s="11"/>
      <c r="BU149" s="10"/>
      <c r="BV149" s="11"/>
      <c r="BW149" s="10"/>
      <c r="BX149" s="7"/>
      <c r="BY149" s="7">
        <f t="shared" si="123"/>
        <v>0</v>
      </c>
      <c r="BZ149" s="11">
        <v>8</v>
      </c>
      <c r="CA149" s="10" t="s">
        <v>59</v>
      </c>
      <c r="CB149" s="11">
        <v>7</v>
      </c>
      <c r="CC149" s="10" t="s">
        <v>59</v>
      </c>
      <c r="CD149" s="11"/>
      <c r="CE149" s="10"/>
      <c r="CF149" s="7">
        <v>3</v>
      </c>
      <c r="CG149" s="11"/>
      <c r="CH149" s="10"/>
      <c r="CI149" s="11"/>
      <c r="CJ149" s="10"/>
      <c r="CK149" s="11"/>
      <c r="CL149" s="10"/>
      <c r="CM149" s="7"/>
      <c r="CN149" s="7">
        <f t="shared" si="124"/>
        <v>3</v>
      </c>
      <c r="CO149" s="11"/>
      <c r="CP149" s="10"/>
      <c r="CQ149" s="11"/>
      <c r="CR149" s="10"/>
      <c r="CS149" s="11"/>
      <c r="CT149" s="10"/>
      <c r="CU149" s="7"/>
      <c r="CV149" s="11"/>
      <c r="CW149" s="10"/>
      <c r="CX149" s="11"/>
      <c r="CY149" s="10"/>
      <c r="CZ149" s="11"/>
      <c r="DA149" s="10"/>
      <c r="DB149" s="7"/>
      <c r="DC149" s="7">
        <f t="shared" si="125"/>
        <v>0</v>
      </c>
      <c r="DD149" s="11"/>
      <c r="DE149" s="10"/>
      <c r="DF149" s="11"/>
      <c r="DG149" s="10"/>
      <c r="DH149" s="11"/>
      <c r="DI149" s="10"/>
      <c r="DJ149" s="7"/>
      <c r="DK149" s="11"/>
      <c r="DL149" s="10"/>
      <c r="DM149" s="11"/>
      <c r="DN149" s="10"/>
      <c r="DO149" s="11"/>
      <c r="DP149" s="10"/>
      <c r="DQ149" s="7"/>
      <c r="DR149" s="7">
        <f t="shared" si="126"/>
        <v>0</v>
      </c>
      <c r="DS149" s="11"/>
      <c r="DT149" s="10"/>
      <c r="DU149" s="11"/>
      <c r="DV149" s="10"/>
      <c r="DW149" s="11"/>
      <c r="DX149" s="10"/>
      <c r="DY149" s="7"/>
      <c r="DZ149" s="11"/>
      <c r="EA149" s="10"/>
      <c r="EB149" s="11"/>
      <c r="EC149" s="10"/>
      <c r="ED149" s="11"/>
      <c r="EE149" s="10"/>
      <c r="EF149" s="7"/>
      <c r="EG149" s="7">
        <f t="shared" si="127"/>
        <v>0</v>
      </c>
    </row>
    <row r="150" spans="1:137" ht="20.100000000000001" customHeight="1" x14ac:dyDescent="0.25">
      <c r="A150" s="12" t="s">
        <v>287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2"/>
      <c r="EG150" s="13"/>
    </row>
    <row r="151" spans="1:137" x14ac:dyDescent="0.25">
      <c r="A151" s="6"/>
      <c r="B151" s="6"/>
      <c r="C151" s="6"/>
      <c r="D151" s="6" t="s">
        <v>288</v>
      </c>
      <c r="E151" s="3" t="s">
        <v>289</v>
      </c>
      <c r="F151" s="6">
        <f>COUNTIF(R151:EE151,"e")</f>
        <v>0</v>
      </c>
      <c r="G151" s="6">
        <f>COUNTIF(R151:EE151,"z")</f>
        <v>2</v>
      </c>
      <c r="H151" s="6">
        <f>SUM(I151:N151)</f>
        <v>9</v>
      </c>
      <c r="I151" s="6">
        <f>R151+AG151+AV151+BK151+BZ151+CO151+DD151+DS151</f>
        <v>0</v>
      </c>
      <c r="J151" s="6">
        <f>T151+AI151+AX151+BM151+CB151+CQ151+DF151+DU151</f>
        <v>0</v>
      </c>
      <c r="K151" s="6">
        <f>V151+AK151+AZ151+BO151+CD151+CS151+DH151+DW151</f>
        <v>0</v>
      </c>
      <c r="L151" s="6">
        <f>Y151+AN151+BC151+BR151+CG151+CV151+DK151+DZ151</f>
        <v>0</v>
      </c>
      <c r="M151" s="6">
        <f>AA151+AP151+BE151+BT151+CI151+CX151+DM151+EB151</f>
        <v>0</v>
      </c>
      <c r="N151" s="6">
        <f>AC151+AR151+BG151+BV151+CK151+CZ151+DO151+ED151</f>
        <v>9</v>
      </c>
      <c r="O151" s="7">
        <f>AF151+AU151+BJ151+BY151+CN151+DC151+DR151+EG151</f>
        <v>9</v>
      </c>
      <c r="P151" s="7">
        <f>AE151+AT151+BI151+BX151+CM151+DB151+DQ151+EF151</f>
        <v>9</v>
      </c>
      <c r="Q151" s="7">
        <v>3</v>
      </c>
      <c r="R151" s="11"/>
      <c r="S151" s="10"/>
      <c r="T151" s="11"/>
      <c r="U151" s="10"/>
      <c r="V151" s="11"/>
      <c r="W151" s="10"/>
      <c r="X151" s="7"/>
      <c r="Y151" s="11"/>
      <c r="Z151" s="10"/>
      <c r="AA151" s="11"/>
      <c r="AB151" s="10"/>
      <c r="AC151" s="11"/>
      <c r="AD151" s="10"/>
      <c r="AE151" s="7"/>
      <c r="AF151" s="7">
        <f>X151+AE151</f>
        <v>0</v>
      </c>
      <c r="AG151" s="11"/>
      <c r="AH151" s="10"/>
      <c r="AI151" s="11"/>
      <c r="AJ151" s="10"/>
      <c r="AK151" s="11"/>
      <c r="AL151" s="10"/>
      <c r="AM151" s="7"/>
      <c r="AN151" s="11"/>
      <c r="AO151" s="10"/>
      <c r="AP151" s="11"/>
      <c r="AQ151" s="10"/>
      <c r="AR151" s="11"/>
      <c r="AS151" s="10"/>
      <c r="AT151" s="7"/>
      <c r="AU151" s="7">
        <f>AM151+AT151</f>
        <v>0</v>
      </c>
      <c r="AV151" s="11"/>
      <c r="AW151" s="10"/>
      <c r="AX151" s="11"/>
      <c r="AY151" s="10"/>
      <c r="AZ151" s="11"/>
      <c r="BA151" s="10"/>
      <c r="BB151" s="7"/>
      <c r="BC151" s="11"/>
      <c r="BD151" s="10"/>
      <c r="BE151" s="11"/>
      <c r="BF151" s="10"/>
      <c r="BG151" s="11"/>
      <c r="BH151" s="10"/>
      <c r="BI151" s="7"/>
      <c r="BJ151" s="7">
        <f>BB151+BI151</f>
        <v>0</v>
      </c>
      <c r="BK151" s="11"/>
      <c r="BL151" s="10"/>
      <c r="BM151" s="11"/>
      <c r="BN151" s="10"/>
      <c r="BO151" s="11"/>
      <c r="BP151" s="10"/>
      <c r="BQ151" s="7"/>
      <c r="BR151" s="11"/>
      <c r="BS151" s="10"/>
      <c r="BT151" s="11"/>
      <c r="BU151" s="10"/>
      <c r="BV151" s="11">
        <v>3</v>
      </c>
      <c r="BW151" s="10" t="s">
        <v>59</v>
      </c>
      <c r="BX151" s="7">
        <v>3</v>
      </c>
      <c r="BY151" s="7">
        <f>BQ151+BX151</f>
        <v>3</v>
      </c>
      <c r="BZ151" s="11"/>
      <c r="CA151" s="10"/>
      <c r="CB151" s="11"/>
      <c r="CC151" s="10"/>
      <c r="CD151" s="11"/>
      <c r="CE151" s="10"/>
      <c r="CF151" s="7"/>
      <c r="CG151" s="11"/>
      <c r="CH151" s="10"/>
      <c r="CI151" s="11"/>
      <c r="CJ151" s="10"/>
      <c r="CK151" s="11"/>
      <c r="CL151" s="10"/>
      <c r="CM151" s="7"/>
      <c r="CN151" s="7">
        <f>CF151+CM151</f>
        <v>0</v>
      </c>
      <c r="CO151" s="11"/>
      <c r="CP151" s="10"/>
      <c r="CQ151" s="11"/>
      <c r="CR151" s="10"/>
      <c r="CS151" s="11"/>
      <c r="CT151" s="10"/>
      <c r="CU151" s="7"/>
      <c r="CV151" s="11"/>
      <c r="CW151" s="10"/>
      <c r="CX151" s="11"/>
      <c r="CY151" s="10"/>
      <c r="CZ151" s="11">
        <v>6</v>
      </c>
      <c r="DA151" s="10" t="s">
        <v>59</v>
      </c>
      <c r="DB151" s="7">
        <v>6</v>
      </c>
      <c r="DC151" s="7">
        <f>CU151+DB151</f>
        <v>6</v>
      </c>
      <c r="DD151" s="11"/>
      <c r="DE151" s="10"/>
      <c r="DF151" s="11"/>
      <c r="DG151" s="10"/>
      <c r="DH151" s="11"/>
      <c r="DI151" s="10"/>
      <c r="DJ151" s="7"/>
      <c r="DK151" s="11"/>
      <c r="DL151" s="10"/>
      <c r="DM151" s="11"/>
      <c r="DN151" s="10"/>
      <c r="DO151" s="11"/>
      <c r="DP151" s="10"/>
      <c r="DQ151" s="7"/>
      <c r="DR151" s="7">
        <f>DJ151+DQ151</f>
        <v>0</v>
      </c>
      <c r="DS151" s="11"/>
      <c r="DT151" s="10"/>
      <c r="DU151" s="11"/>
      <c r="DV151" s="10"/>
      <c r="DW151" s="11"/>
      <c r="DX151" s="10"/>
      <c r="DY151" s="7"/>
      <c r="DZ151" s="11"/>
      <c r="EA151" s="10"/>
      <c r="EB151" s="11"/>
      <c r="EC151" s="10"/>
      <c r="ED151" s="11"/>
      <c r="EE151" s="10"/>
      <c r="EF151" s="7"/>
      <c r="EG151" s="7">
        <f>DY151+EF151</f>
        <v>0</v>
      </c>
    </row>
    <row r="152" spans="1:137" ht="15.9" customHeight="1" x14ac:dyDescent="0.25">
      <c r="A152" s="6"/>
      <c r="B152" s="6"/>
      <c r="C152" s="6"/>
      <c r="D152" s="6"/>
      <c r="E152" s="6" t="s">
        <v>75</v>
      </c>
      <c r="F152" s="6">
        <f t="shared" ref="F152:AK152" si="128">SUM(F151:F151)</f>
        <v>0</v>
      </c>
      <c r="G152" s="6">
        <f t="shared" si="128"/>
        <v>2</v>
      </c>
      <c r="H152" s="6">
        <f t="shared" si="128"/>
        <v>9</v>
      </c>
      <c r="I152" s="6">
        <f t="shared" si="128"/>
        <v>0</v>
      </c>
      <c r="J152" s="6">
        <f t="shared" si="128"/>
        <v>0</v>
      </c>
      <c r="K152" s="6">
        <f t="shared" si="128"/>
        <v>0</v>
      </c>
      <c r="L152" s="6">
        <f t="shared" si="128"/>
        <v>0</v>
      </c>
      <c r="M152" s="6">
        <f t="shared" si="128"/>
        <v>0</v>
      </c>
      <c r="N152" s="6">
        <f t="shared" si="128"/>
        <v>9</v>
      </c>
      <c r="O152" s="7">
        <f t="shared" si="128"/>
        <v>9</v>
      </c>
      <c r="P152" s="7">
        <f t="shared" si="128"/>
        <v>9</v>
      </c>
      <c r="Q152" s="7">
        <f t="shared" si="128"/>
        <v>3</v>
      </c>
      <c r="R152" s="11">
        <f t="shared" si="128"/>
        <v>0</v>
      </c>
      <c r="S152" s="10">
        <f t="shared" si="128"/>
        <v>0</v>
      </c>
      <c r="T152" s="11">
        <f t="shared" si="128"/>
        <v>0</v>
      </c>
      <c r="U152" s="10">
        <f t="shared" si="128"/>
        <v>0</v>
      </c>
      <c r="V152" s="11">
        <f t="shared" si="128"/>
        <v>0</v>
      </c>
      <c r="W152" s="10">
        <f t="shared" si="128"/>
        <v>0</v>
      </c>
      <c r="X152" s="7">
        <f t="shared" si="128"/>
        <v>0</v>
      </c>
      <c r="Y152" s="11">
        <f t="shared" si="128"/>
        <v>0</v>
      </c>
      <c r="Z152" s="10">
        <f t="shared" si="128"/>
        <v>0</v>
      </c>
      <c r="AA152" s="11">
        <f t="shared" si="128"/>
        <v>0</v>
      </c>
      <c r="AB152" s="10">
        <f t="shared" si="128"/>
        <v>0</v>
      </c>
      <c r="AC152" s="11">
        <f t="shared" si="128"/>
        <v>0</v>
      </c>
      <c r="AD152" s="10">
        <f t="shared" si="128"/>
        <v>0</v>
      </c>
      <c r="AE152" s="7">
        <f t="shared" si="128"/>
        <v>0</v>
      </c>
      <c r="AF152" s="7">
        <f t="shared" si="128"/>
        <v>0</v>
      </c>
      <c r="AG152" s="11">
        <f t="shared" si="128"/>
        <v>0</v>
      </c>
      <c r="AH152" s="10">
        <f t="shared" si="128"/>
        <v>0</v>
      </c>
      <c r="AI152" s="11">
        <f t="shared" si="128"/>
        <v>0</v>
      </c>
      <c r="AJ152" s="10">
        <f t="shared" si="128"/>
        <v>0</v>
      </c>
      <c r="AK152" s="11">
        <f t="shared" si="128"/>
        <v>0</v>
      </c>
      <c r="AL152" s="10">
        <f t="shared" ref="AL152:BQ152" si="129">SUM(AL151:AL151)</f>
        <v>0</v>
      </c>
      <c r="AM152" s="7">
        <f t="shared" si="129"/>
        <v>0</v>
      </c>
      <c r="AN152" s="11">
        <f t="shared" si="129"/>
        <v>0</v>
      </c>
      <c r="AO152" s="10">
        <f t="shared" si="129"/>
        <v>0</v>
      </c>
      <c r="AP152" s="11">
        <f t="shared" si="129"/>
        <v>0</v>
      </c>
      <c r="AQ152" s="10">
        <f t="shared" si="129"/>
        <v>0</v>
      </c>
      <c r="AR152" s="11">
        <f t="shared" si="129"/>
        <v>0</v>
      </c>
      <c r="AS152" s="10">
        <f t="shared" si="129"/>
        <v>0</v>
      </c>
      <c r="AT152" s="7">
        <f t="shared" si="129"/>
        <v>0</v>
      </c>
      <c r="AU152" s="7">
        <f t="shared" si="129"/>
        <v>0</v>
      </c>
      <c r="AV152" s="11">
        <f t="shared" si="129"/>
        <v>0</v>
      </c>
      <c r="AW152" s="10">
        <f t="shared" si="129"/>
        <v>0</v>
      </c>
      <c r="AX152" s="11">
        <f t="shared" si="129"/>
        <v>0</v>
      </c>
      <c r="AY152" s="10">
        <f t="shared" si="129"/>
        <v>0</v>
      </c>
      <c r="AZ152" s="11">
        <f t="shared" si="129"/>
        <v>0</v>
      </c>
      <c r="BA152" s="10">
        <f t="shared" si="129"/>
        <v>0</v>
      </c>
      <c r="BB152" s="7">
        <f t="shared" si="129"/>
        <v>0</v>
      </c>
      <c r="BC152" s="11">
        <f t="shared" si="129"/>
        <v>0</v>
      </c>
      <c r="BD152" s="10">
        <f t="shared" si="129"/>
        <v>0</v>
      </c>
      <c r="BE152" s="11">
        <f t="shared" si="129"/>
        <v>0</v>
      </c>
      <c r="BF152" s="10">
        <f t="shared" si="129"/>
        <v>0</v>
      </c>
      <c r="BG152" s="11">
        <f t="shared" si="129"/>
        <v>0</v>
      </c>
      <c r="BH152" s="10">
        <f t="shared" si="129"/>
        <v>0</v>
      </c>
      <c r="BI152" s="7">
        <f t="shared" si="129"/>
        <v>0</v>
      </c>
      <c r="BJ152" s="7">
        <f t="shared" si="129"/>
        <v>0</v>
      </c>
      <c r="BK152" s="11">
        <f t="shared" si="129"/>
        <v>0</v>
      </c>
      <c r="BL152" s="10">
        <f t="shared" si="129"/>
        <v>0</v>
      </c>
      <c r="BM152" s="11">
        <f t="shared" si="129"/>
        <v>0</v>
      </c>
      <c r="BN152" s="10">
        <f t="shared" si="129"/>
        <v>0</v>
      </c>
      <c r="BO152" s="11">
        <f t="shared" si="129"/>
        <v>0</v>
      </c>
      <c r="BP152" s="10">
        <f t="shared" si="129"/>
        <v>0</v>
      </c>
      <c r="BQ152" s="7">
        <f t="shared" si="129"/>
        <v>0</v>
      </c>
      <c r="BR152" s="11">
        <f t="shared" ref="BR152:CW152" si="130">SUM(BR151:BR151)</f>
        <v>0</v>
      </c>
      <c r="BS152" s="10">
        <f t="shared" si="130"/>
        <v>0</v>
      </c>
      <c r="BT152" s="11">
        <f t="shared" si="130"/>
        <v>0</v>
      </c>
      <c r="BU152" s="10">
        <f t="shared" si="130"/>
        <v>0</v>
      </c>
      <c r="BV152" s="11">
        <f t="shared" si="130"/>
        <v>3</v>
      </c>
      <c r="BW152" s="10">
        <f t="shared" si="130"/>
        <v>0</v>
      </c>
      <c r="BX152" s="7">
        <f t="shared" si="130"/>
        <v>3</v>
      </c>
      <c r="BY152" s="7">
        <f t="shared" si="130"/>
        <v>3</v>
      </c>
      <c r="BZ152" s="11">
        <f t="shared" si="130"/>
        <v>0</v>
      </c>
      <c r="CA152" s="10">
        <f t="shared" si="130"/>
        <v>0</v>
      </c>
      <c r="CB152" s="11">
        <f t="shared" si="130"/>
        <v>0</v>
      </c>
      <c r="CC152" s="10">
        <f t="shared" si="130"/>
        <v>0</v>
      </c>
      <c r="CD152" s="11">
        <f t="shared" si="130"/>
        <v>0</v>
      </c>
      <c r="CE152" s="10">
        <f t="shared" si="130"/>
        <v>0</v>
      </c>
      <c r="CF152" s="7">
        <f t="shared" si="130"/>
        <v>0</v>
      </c>
      <c r="CG152" s="11">
        <f t="shared" si="130"/>
        <v>0</v>
      </c>
      <c r="CH152" s="10">
        <f t="shared" si="130"/>
        <v>0</v>
      </c>
      <c r="CI152" s="11">
        <f t="shared" si="130"/>
        <v>0</v>
      </c>
      <c r="CJ152" s="10">
        <f t="shared" si="130"/>
        <v>0</v>
      </c>
      <c r="CK152" s="11">
        <f t="shared" si="130"/>
        <v>0</v>
      </c>
      <c r="CL152" s="10">
        <f t="shared" si="130"/>
        <v>0</v>
      </c>
      <c r="CM152" s="7">
        <f t="shared" si="130"/>
        <v>0</v>
      </c>
      <c r="CN152" s="7">
        <f t="shared" si="130"/>
        <v>0</v>
      </c>
      <c r="CO152" s="11">
        <f t="shared" si="130"/>
        <v>0</v>
      </c>
      <c r="CP152" s="10">
        <f t="shared" si="130"/>
        <v>0</v>
      </c>
      <c r="CQ152" s="11">
        <f t="shared" si="130"/>
        <v>0</v>
      </c>
      <c r="CR152" s="10">
        <f t="shared" si="130"/>
        <v>0</v>
      </c>
      <c r="CS152" s="11">
        <f t="shared" si="130"/>
        <v>0</v>
      </c>
      <c r="CT152" s="10">
        <f t="shared" si="130"/>
        <v>0</v>
      </c>
      <c r="CU152" s="7">
        <f t="shared" si="130"/>
        <v>0</v>
      </c>
      <c r="CV152" s="11">
        <f t="shared" si="130"/>
        <v>0</v>
      </c>
      <c r="CW152" s="10">
        <f t="shared" si="130"/>
        <v>0</v>
      </c>
      <c r="CX152" s="11">
        <f t="shared" ref="CX152:EC152" si="131">SUM(CX151:CX151)</f>
        <v>0</v>
      </c>
      <c r="CY152" s="10">
        <f t="shared" si="131"/>
        <v>0</v>
      </c>
      <c r="CZ152" s="11">
        <f t="shared" si="131"/>
        <v>6</v>
      </c>
      <c r="DA152" s="10">
        <f t="shared" si="131"/>
        <v>0</v>
      </c>
      <c r="DB152" s="7">
        <f t="shared" si="131"/>
        <v>6</v>
      </c>
      <c r="DC152" s="7">
        <f t="shared" si="131"/>
        <v>6</v>
      </c>
      <c r="DD152" s="11">
        <f t="shared" si="131"/>
        <v>0</v>
      </c>
      <c r="DE152" s="10">
        <f t="shared" si="131"/>
        <v>0</v>
      </c>
      <c r="DF152" s="11">
        <f t="shared" si="131"/>
        <v>0</v>
      </c>
      <c r="DG152" s="10">
        <f t="shared" si="131"/>
        <v>0</v>
      </c>
      <c r="DH152" s="11">
        <f t="shared" si="131"/>
        <v>0</v>
      </c>
      <c r="DI152" s="10">
        <f t="shared" si="131"/>
        <v>0</v>
      </c>
      <c r="DJ152" s="7">
        <f t="shared" si="131"/>
        <v>0</v>
      </c>
      <c r="DK152" s="11">
        <f t="shared" si="131"/>
        <v>0</v>
      </c>
      <c r="DL152" s="10">
        <f t="shared" si="131"/>
        <v>0</v>
      </c>
      <c r="DM152" s="11">
        <f t="shared" si="131"/>
        <v>0</v>
      </c>
      <c r="DN152" s="10">
        <f t="shared" si="131"/>
        <v>0</v>
      </c>
      <c r="DO152" s="11">
        <f t="shared" si="131"/>
        <v>0</v>
      </c>
      <c r="DP152" s="10">
        <f t="shared" si="131"/>
        <v>0</v>
      </c>
      <c r="DQ152" s="7">
        <f t="shared" si="131"/>
        <v>0</v>
      </c>
      <c r="DR152" s="7">
        <f t="shared" si="131"/>
        <v>0</v>
      </c>
      <c r="DS152" s="11">
        <f t="shared" si="131"/>
        <v>0</v>
      </c>
      <c r="DT152" s="10">
        <f t="shared" si="131"/>
        <v>0</v>
      </c>
      <c r="DU152" s="11">
        <f t="shared" si="131"/>
        <v>0</v>
      </c>
      <c r="DV152" s="10">
        <f t="shared" si="131"/>
        <v>0</v>
      </c>
      <c r="DW152" s="11">
        <f t="shared" si="131"/>
        <v>0</v>
      </c>
      <c r="DX152" s="10">
        <f t="shared" si="131"/>
        <v>0</v>
      </c>
      <c r="DY152" s="7">
        <f t="shared" si="131"/>
        <v>0</v>
      </c>
      <c r="DZ152" s="11">
        <f t="shared" si="131"/>
        <v>0</v>
      </c>
      <c r="EA152" s="10">
        <f t="shared" si="131"/>
        <v>0</v>
      </c>
      <c r="EB152" s="11">
        <f t="shared" si="131"/>
        <v>0</v>
      </c>
      <c r="EC152" s="10">
        <f t="shared" si="131"/>
        <v>0</v>
      </c>
      <c r="ED152" s="11">
        <f>SUM(ED151:ED151)</f>
        <v>0</v>
      </c>
      <c r="EE152" s="10">
        <f>SUM(EE151:EE151)</f>
        <v>0</v>
      </c>
      <c r="EF152" s="7">
        <f>SUM(EF151:EF151)</f>
        <v>0</v>
      </c>
      <c r="EG152" s="7">
        <f>SUM(EG151:EG151)</f>
        <v>0</v>
      </c>
    </row>
    <row r="153" spans="1:137" ht="20.100000000000001" customHeight="1" x14ac:dyDescent="0.25">
      <c r="A153" s="12" t="s">
        <v>290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2"/>
      <c r="EG153" s="13"/>
    </row>
    <row r="154" spans="1:137" x14ac:dyDescent="0.25">
      <c r="A154" s="6"/>
      <c r="B154" s="6"/>
      <c r="C154" s="6"/>
      <c r="D154" s="6" t="s">
        <v>291</v>
      </c>
      <c r="E154" s="3" t="s">
        <v>292</v>
      </c>
      <c r="F154" s="6">
        <f>COUNTIF(R154:EE154,"e")</f>
        <v>0</v>
      </c>
      <c r="G154" s="6">
        <f>COUNTIF(R154:EE154,"z")</f>
        <v>1</v>
      </c>
      <c r="H154" s="6">
        <f>SUM(I154:N154)</f>
        <v>2</v>
      </c>
      <c r="I154" s="6">
        <f>R154+AG154+AV154+BK154+BZ154+CO154+DD154+DS154</f>
        <v>2</v>
      </c>
      <c r="J154" s="6">
        <f>T154+AI154+AX154+BM154+CB154+CQ154+DF154+DU154</f>
        <v>0</v>
      </c>
      <c r="K154" s="6">
        <f>V154+AK154+AZ154+BO154+CD154+CS154+DH154+DW154</f>
        <v>0</v>
      </c>
      <c r="L154" s="6">
        <f>Y154+AN154+BC154+BR154+CG154+CV154+DK154+DZ154</f>
        <v>0</v>
      </c>
      <c r="M154" s="6">
        <f>AA154+AP154+BE154+BT154+CI154+CX154+DM154+EB154</f>
        <v>0</v>
      </c>
      <c r="N154" s="6">
        <f>AC154+AR154+BG154+BV154+CK154+CZ154+DO154+ED154</f>
        <v>0</v>
      </c>
      <c r="O154" s="7">
        <f>AF154+AU154+BJ154+BY154+CN154+DC154+DR154+EG154</f>
        <v>0</v>
      </c>
      <c r="P154" s="7">
        <f>AE154+AT154+BI154+BX154+CM154+DB154+DQ154+EF154</f>
        <v>0</v>
      </c>
      <c r="Q154" s="7">
        <v>0</v>
      </c>
      <c r="R154" s="11"/>
      <c r="S154" s="10"/>
      <c r="T154" s="11"/>
      <c r="U154" s="10"/>
      <c r="V154" s="11"/>
      <c r="W154" s="10"/>
      <c r="X154" s="7"/>
      <c r="Y154" s="11"/>
      <c r="Z154" s="10"/>
      <c r="AA154" s="11"/>
      <c r="AB154" s="10"/>
      <c r="AC154" s="11"/>
      <c r="AD154" s="10"/>
      <c r="AE154" s="7"/>
      <c r="AF154" s="7">
        <f>X154+AE154</f>
        <v>0</v>
      </c>
      <c r="AG154" s="11"/>
      <c r="AH154" s="10"/>
      <c r="AI154" s="11"/>
      <c r="AJ154" s="10"/>
      <c r="AK154" s="11"/>
      <c r="AL154" s="10"/>
      <c r="AM154" s="7"/>
      <c r="AN154" s="11"/>
      <c r="AO154" s="10"/>
      <c r="AP154" s="11"/>
      <c r="AQ154" s="10"/>
      <c r="AR154" s="11"/>
      <c r="AS154" s="10"/>
      <c r="AT154" s="7"/>
      <c r="AU154" s="7">
        <f>AM154+AT154</f>
        <v>0</v>
      </c>
      <c r="AV154" s="11"/>
      <c r="AW154" s="10"/>
      <c r="AX154" s="11"/>
      <c r="AY154" s="10"/>
      <c r="AZ154" s="11"/>
      <c r="BA154" s="10"/>
      <c r="BB154" s="7"/>
      <c r="BC154" s="11"/>
      <c r="BD154" s="10"/>
      <c r="BE154" s="11"/>
      <c r="BF154" s="10"/>
      <c r="BG154" s="11"/>
      <c r="BH154" s="10"/>
      <c r="BI154" s="7"/>
      <c r="BJ154" s="7">
        <f>BB154+BI154</f>
        <v>0</v>
      </c>
      <c r="BK154" s="11"/>
      <c r="BL154" s="10"/>
      <c r="BM154" s="11"/>
      <c r="BN154" s="10"/>
      <c r="BO154" s="11"/>
      <c r="BP154" s="10"/>
      <c r="BQ154" s="7"/>
      <c r="BR154" s="11"/>
      <c r="BS154" s="10"/>
      <c r="BT154" s="11"/>
      <c r="BU154" s="10"/>
      <c r="BV154" s="11"/>
      <c r="BW154" s="10"/>
      <c r="BX154" s="7"/>
      <c r="BY154" s="7">
        <f>BQ154+BX154</f>
        <v>0</v>
      </c>
      <c r="BZ154" s="11"/>
      <c r="CA154" s="10"/>
      <c r="CB154" s="11"/>
      <c r="CC154" s="10"/>
      <c r="CD154" s="11"/>
      <c r="CE154" s="10"/>
      <c r="CF154" s="7"/>
      <c r="CG154" s="11"/>
      <c r="CH154" s="10"/>
      <c r="CI154" s="11"/>
      <c r="CJ154" s="10"/>
      <c r="CK154" s="11"/>
      <c r="CL154" s="10"/>
      <c r="CM154" s="7"/>
      <c r="CN154" s="7">
        <f>CF154+CM154</f>
        <v>0</v>
      </c>
      <c r="CO154" s="11">
        <v>2</v>
      </c>
      <c r="CP154" s="10" t="s">
        <v>59</v>
      </c>
      <c r="CQ154" s="11"/>
      <c r="CR154" s="10"/>
      <c r="CS154" s="11"/>
      <c r="CT154" s="10"/>
      <c r="CU154" s="7">
        <v>0</v>
      </c>
      <c r="CV154" s="11"/>
      <c r="CW154" s="10"/>
      <c r="CX154" s="11"/>
      <c r="CY154" s="10"/>
      <c r="CZ154" s="11"/>
      <c r="DA154" s="10"/>
      <c r="DB154" s="7"/>
      <c r="DC154" s="7">
        <f>CU154+DB154</f>
        <v>0</v>
      </c>
      <c r="DD154" s="11"/>
      <c r="DE154" s="10"/>
      <c r="DF154" s="11"/>
      <c r="DG154" s="10"/>
      <c r="DH154" s="11"/>
      <c r="DI154" s="10"/>
      <c r="DJ154" s="7"/>
      <c r="DK154" s="11"/>
      <c r="DL154" s="10"/>
      <c r="DM154" s="11"/>
      <c r="DN154" s="10"/>
      <c r="DO154" s="11"/>
      <c r="DP154" s="10"/>
      <c r="DQ154" s="7"/>
      <c r="DR154" s="7">
        <f>DJ154+DQ154</f>
        <v>0</v>
      </c>
      <c r="DS154" s="11"/>
      <c r="DT154" s="10"/>
      <c r="DU154" s="11"/>
      <c r="DV154" s="10"/>
      <c r="DW154" s="11"/>
      <c r="DX154" s="10"/>
      <c r="DY154" s="7"/>
      <c r="DZ154" s="11"/>
      <c r="EA154" s="10"/>
      <c r="EB154" s="11"/>
      <c r="EC154" s="10"/>
      <c r="ED154" s="11"/>
      <c r="EE154" s="10"/>
      <c r="EF154" s="7"/>
      <c r="EG154" s="7">
        <f>DY154+EF154</f>
        <v>0</v>
      </c>
    </row>
    <row r="155" spans="1:137" ht="15.9" customHeight="1" x14ac:dyDescent="0.25">
      <c r="A155" s="6"/>
      <c r="B155" s="6"/>
      <c r="C155" s="6"/>
      <c r="D155" s="6"/>
      <c r="E155" s="6" t="s">
        <v>75</v>
      </c>
      <c r="F155" s="6">
        <f t="shared" ref="F155:AK155" si="132">SUM(F154:F154)</f>
        <v>0</v>
      </c>
      <c r="G155" s="6">
        <f t="shared" si="132"/>
        <v>1</v>
      </c>
      <c r="H155" s="6">
        <f t="shared" si="132"/>
        <v>2</v>
      </c>
      <c r="I155" s="6">
        <f t="shared" si="132"/>
        <v>2</v>
      </c>
      <c r="J155" s="6">
        <f t="shared" si="132"/>
        <v>0</v>
      </c>
      <c r="K155" s="6">
        <f t="shared" si="132"/>
        <v>0</v>
      </c>
      <c r="L155" s="6">
        <f t="shared" si="132"/>
        <v>0</v>
      </c>
      <c r="M155" s="6">
        <f t="shared" si="132"/>
        <v>0</v>
      </c>
      <c r="N155" s="6">
        <f t="shared" si="132"/>
        <v>0</v>
      </c>
      <c r="O155" s="7">
        <f t="shared" si="132"/>
        <v>0</v>
      </c>
      <c r="P155" s="7">
        <f t="shared" si="132"/>
        <v>0</v>
      </c>
      <c r="Q155" s="7">
        <f t="shared" si="132"/>
        <v>0</v>
      </c>
      <c r="R155" s="11">
        <f t="shared" si="132"/>
        <v>0</v>
      </c>
      <c r="S155" s="10">
        <f t="shared" si="132"/>
        <v>0</v>
      </c>
      <c r="T155" s="11">
        <f t="shared" si="132"/>
        <v>0</v>
      </c>
      <c r="U155" s="10">
        <f t="shared" si="132"/>
        <v>0</v>
      </c>
      <c r="V155" s="11">
        <f t="shared" si="132"/>
        <v>0</v>
      </c>
      <c r="W155" s="10">
        <f t="shared" si="132"/>
        <v>0</v>
      </c>
      <c r="X155" s="7">
        <f t="shared" si="132"/>
        <v>0</v>
      </c>
      <c r="Y155" s="11">
        <f t="shared" si="132"/>
        <v>0</v>
      </c>
      <c r="Z155" s="10">
        <f t="shared" si="132"/>
        <v>0</v>
      </c>
      <c r="AA155" s="11">
        <f t="shared" si="132"/>
        <v>0</v>
      </c>
      <c r="AB155" s="10">
        <f t="shared" si="132"/>
        <v>0</v>
      </c>
      <c r="AC155" s="11">
        <f t="shared" si="132"/>
        <v>0</v>
      </c>
      <c r="AD155" s="10">
        <f t="shared" si="132"/>
        <v>0</v>
      </c>
      <c r="AE155" s="7">
        <f t="shared" si="132"/>
        <v>0</v>
      </c>
      <c r="AF155" s="7">
        <f t="shared" si="132"/>
        <v>0</v>
      </c>
      <c r="AG155" s="11">
        <f t="shared" si="132"/>
        <v>0</v>
      </c>
      <c r="AH155" s="10">
        <f t="shared" si="132"/>
        <v>0</v>
      </c>
      <c r="AI155" s="11">
        <f t="shared" si="132"/>
        <v>0</v>
      </c>
      <c r="AJ155" s="10">
        <f t="shared" si="132"/>
        <v>0</v>
      </c>
      <c r="AK155" s="11">
        <f t="shared" si="132"/>
        <v>0</v>
      </c>
      <c r="AL155" s="10">
        <f t="shared" ref="AL155:BQ155" si="133">SUM(AL154:AL154)</f>
        <v>0</v>
      </c>
      <c r="AM155" s="7">
        <f t="shared" si="133"/>
        <v>0</v>
      </c>
      <c r="AN155" s="11">
        <f t="shared" si="133"/>
        <v>0</v>
      </c>
      <c r="AO155" s="10">
        <f t="shared" si="133"/>
        <v>0</v>
      </c>
      <c r="AP155" s="11">
        <f t="shared" si="133"/>
        <v>0</v>
      </c>
      <c r="AQ155" s="10">
        <f t="shared" si="133"/>
        <v>0</v>
      </c>
      <c r="AR155" s="11">
        <f t="shared" si="133"/>
        <v>0</v>
      </c>
      <c r="AS155" s="10">
        <f t="shared" si="133"/>
        <v>0</v>
      </c>
      <c r="AT155" s="7">
        <f t="shared" si="133"/>
        <v>0</v>
      </c>
      <c r="AU155" s="7">
        <f t="shared" si="133"/>
        <v>0</v>
      </c>
      <c r="AV155" s="11">
        <f t="shared" si="133"/>
        <v>0</v>
      </c>
      <c r="AW155" s="10">
        <f t="shared" si="133"/>
        <v>0</v>
      </c>
      <c r="AX155" s="11">
        <f t="shared" si="133"/>
        <v>0</v>
      </c>
      <c r="AY155" s="10">
        <f t="shared" si="133"/>
        <v>0</v>
      </c>
      <c r="AZ155" s="11">
        <f t="shared" si="133"/>
        <v>0</v>
      </c>
      <c r="BA155" s="10">
        <f t="shared" si="133"/>
        <v>0</v>
      </c>
      <c r="BB155" s="7">
        <f t="shared" si="133"/>
        <v>0</v>
      </c>
      <c r="BC155" s="11">
        <f t="shared" si="133"/>
        <v>0</v>
      </c>
      <c r="BD155" s="10">
        <f t="shared" si="133"/>
        <v>0</v>
      </c>
      <c r="BE155" s="11">
        <f t="shared" si="133"/>
        <v>0</v>
      </c>
      <c r="BF155" s="10">
        <f t="shared" si="133"/>
        <v>0</v>
      </c>
      <c r="BG155" s="11">
        <f t="shared" si="133"/>
        <v>0</v>
      </c>
      <c r="BH155" s="10">
        <f t="shared" si="133"/>
        <v>0</v>
      </c>
      <c r="BI155" s="7">
        <f t="shared" si="133"/>
        <v>0</v>
      </c>
      <c r="BJ155" s="7">
        <f t="shared" si="133"/>
        <v>0</v>
      </c>
      <c r="BK155" s="11">
        <f t="shared" si="133"/>
        <v>0</v>
      </c>
      <c r="BL155" s="10">
        <f t="shared" si="133"/>
        <v>0</v>
      </c>
      <c r="BM155" s="11">
        <f t="shared" si="133"/>
        <v>0</v>
      </c>
      <c r="BN155" s="10">
        <f t="shared" si="133"/>
        <v>0</v>
      </c>
      <c r="BO155" s="11">
        <f t="shared" si="133"/>
        <v>0</v>
      </c>
      <c r="BP155" s="10">
        <f t="shared" si="133"/>
        <v>0</v>
      </c>
      <c r="BQ155" s="7">
        <f t="shared" si="133"/>
        <v>0</v>
      </c>
      <c r="BR155" s="11">
        <f t="shared" ref="BR155:CW155" si="134">SUM(BR154:BR154)</f>
        <v>0</v>
      </c>
      <c r="BS155" s="10">
        <f t="shared" si="134"/>
        <v>0</v>
      </c>
      <c r="BT155" s="11">
        <f t="shared" si="134"/>
        <v>0</v>
      </c>
      <c r="BU155" s="10">
        <f t="shared" si="134"/>
        <v>0</v>
      </c>
      <c r="BV155" s="11">
        <f t="shared" si="134"/>
        <v>0</v>
      </c>
      <c r="BW155" s="10">
        <f t="shared" si="134"/>
        <v>0</v>
      </c>
      <c r="BX155" s="7">
        <f t="shared" si="134"/>
        <v>0</v>
      </c>
      <c r="BY155" s="7">
        <f t="shared" si="134"/>
        <v>0</v>
      </c>
      <c r="BZ155" s="11">
        <f t="shared" si="134"/>
        <v>0</v>
      </c>
      <c r="CA155" s="10">
        <f t="shared" si="134"/>
        <v>0</v>
      </c>
      <c r="CB155" s="11">
        <f t="shared" si="134"/>
        <v>0</v>
      </c>
      <c r="CC155" s="10">
        <f t="shared" si="134"/>
        <v>0</v>
      </c>
      <c r="CD155" s="11">
        <f t="shared" si="134"/>
        <v>0</v>
      </c>
      <c r="CE155" s="10">
        <f t="shared" si="134"/>
        <v>0</v>
      </c>
      <c r="CF155" s="7">
        <f t="shared" si="134"/>
        <v>0</v>
      </c>
      <c r="CG155" s="11">
        <f t="shared" si="134"/>
        <v>0</v>
      </c>
      <c r="CH155" s="10">
        <f t="shared" si="134"/>
        <v>0</v>
      </c>
      <c r="CI155" s="11">
        <f t="shared" si="134"/>
        <v>0</v>
      </c>
      <c r="CJ155" s="10">
        <f t="shared" si="134"/>
        <v>0</v>
      </c>
      <c r="CK155" s="11">
        <f t="shared" si="134"/>
        <v>0</v>
      </c>
      <c r="CL155" s="10">
        <f t="shared" si="134"/>
        <v>0</v>
      </c>
      <c r="CM155" s="7">
        <f t="shared" si="134"/>
        <v>0</v>
      </c>
      <c r="CN155" s="7">
        <f t="shared" si="134"/>
        <v>0</v>
      </c>
      <c r="CO155" s="11">
        <f t="shared" si="134"/>
        <v>2</v>
      </c>
      <c r="CP155" s="10">
        <f t="shared" si="134"/>
        <v>0</v>
      </c>
      <c r="CQ155" s="11">
        <f t="shared" si="134"/>
        <v>0</v>
      </c>
      <c r="CR155" s="10">
        <f t="shared" si="134"/>
        <v>0</v>
      </c>
      <c r="CS155" s="11">
        <f t="shared" si="134"/>
        <v>0</v>
      </c>
      <c r="CT155" s="10">
        <f t="shared" si="134"/>
        <v>0</v>
      </c>
      <c r="CU155" s="7">
        <f t="shared" si="134"/>
        <v>0</v>
      </c>
      <c r="CV155" s="11">
        <f t="shared" si="134"/>
        <v>0</v>
      </c>
      <c r="CW155" s="10">
        <f t="shared" si="134"/>
        <v>0</v>
      </c>
      <c r="CX155" s="11">
        <f t="shared" ref="CX155:EC155" si="135">SUM(CX154:CX154)</f>
        <v>0</v>
      </c>
      <c r="CY155" s="10">
        <f t="shared" si="135"/>
        <v>0</v>
      </c>
      <c r="CZ155" s="11">
        <f t="shared" si="135"/>
        <v>0</v>
      </c>
      <c r="DA155" s="10">
        <f t="shared" si="135"/>
        <v>0</v>
      </c>
      <c r="DB155" s="7">
        <f t="shared" si="135"/>
        <v>0</v>
      </c>
      <c r="DC155" s="7">
        <f t="shared" si="135"/>
        <v>0</v>
      </c>
      <c r="DD155" s="11">
        <f t="shared" si="135"/>
        <v>0</v>
      </c>
      <c r="DE155" s="10">
        <f t="shared" si="135"/>
        <v>0</v>
      </c>
      <c r="DF155" s="11">
        <f t="shared" si="135"/>
        <v>0</v>
      </c>
      <c r="DG155" s="10">
        <f t="shared" si="135"/>
        <v>0</v>
      </c>
      <c r="DH155" s="11">
        <f t="shared" si="135"/>
        <v>0</v>
      </c>
      <c r="DI155" s="10">
        <f t="shared" si="135"/>
        <v>0</v>
      </c>
      <c r="DJ155" s="7">
        <f t="shared" si="135"/>
        <v>0</v>
      </c>
      <c r="DK155" s="11">
        <f t="shared" si="135"/>
        <v>0</v>
      </c>
      <c r="DL155" s="10">
        <f t="shared" si="135"/>
        <v>0</v>
      </c>
      <c r="DM155" s="11">
        <f t="shared" si="135"/>
        <v>0</v>
      </c>
      <c r="DN155" s="10">
        <f t="shared" si="135"/>
        <v>0</v>
      </c>
      <c r="DO155" s="11">
        <f t="shared" si="135"/>
        <v>0</v>
      </c>
      <c r="DP155" s="10">
        <f t="shared" si="135"/>
        <v>0</v>
      </c>
      <c r="DQ155" s="7">
        <f t="shared" si="135"/>
        <v>0</v>
      </c>
      <c r="DR155" s="7">
        <f t="shared" si="135"/>
        <v>0</v>
      </c>
      <c r="DS155" s="11">
        <f t="shared" si="135"/>
        <v>0</v>
      </c>
      <c r="DT155" s="10">
        <f t="shared" si="135"/>
        <v>0</v>
      </c>
      <c r="DU155" s="11">
        <f t="shared" si="135"/>
        <v>0</v>
      </c>
      <c r="DV155" s="10">
        <f t="shared" si="135"/>
        <v>0</v>
      </c>
      <c r="DW155" s="11">
        <f t="shared" si="135"/>
        <v>0</v>
      </c>
      <c r="DX155" s="10">
        <f t="shared" si="135"/>
        <v>0</v>
      </c>
      <c r="DY155" s="7">
        <f t="shared" si="135"/>
        <v>0</v>
      </c>
      <c r="DZ155" s="11">
        <f t="shared" si="135"/>
        <v>0</v>
      </c>
      <c r="EA155" s="10">
        <f t="shared" si="135"/>
        <v>0</v>
      </c>
      <c r="EB155" s="11">
        <f t="shared" si="135"/>
        <v>0</v>
      </c>
      <c r="EC155" s="10">
        <f t="shared" si="135"/>
        <v>0</v>
      </c>
      <c r="ED155" s="11">
        <f>SUM(ED154:ED154)</f>
        <v>0</v>
      </c>
      <c r="EE155" s="10">
        <f>SUM(EE154:EE154)</f>
        <v>0</v>
      </c>
      <c r="EF155" s="7">
        <f>SUM(EF154:EF154)</f>
        <v>0</v>
      </c>
      <c r="EG155" s="7">
        <f>SUM(EG154:EG154)</f>
        <v>0</v>
      </c>
    </row>
    <row r="156" spans="1:137" ht="20.100000000000001" customHeight="1" x14ac:dyDescent="0.25">
      <c r="A156" s="6"/>
      <c r="B156" s="6"/>
      <c r="C156" s="6"/>
      <c r="D156" s="6"/>
      <c r="E156" s="8" t="s">
        <v>293</v>
      </c>
      <c r="F156" s="6">
        <f>F27+F43+F61+F84+F152+F155</f>
        <v>4</v>
      </c>
      <c r="G156" s="6">
        <f>G27+G43+G61+G84+G152+G155</f>
        <v>124</v>
      </c>
      <c r="H156" s="6">
        <f t="shared" ref="H156:N156" si="136">H27+H43+H61+H84+H155</f>
        <v>1318</v>
      </c>
      <c r="I156" s="6">
        <f t="shared" si="136"/>
        <v>615</v>
      </c>
      <c r="J156" s="6">
        <f t="shared" si="136"/>
        <v>211</v>
      </c>
      <c r="K156" s="6">
        <f t="shared" si="136"/>
        <v>16</v>
      </c>
      <c r="L156" s="6">
        <f t="shared" si="136"/>
        <v>476</v>
      </c>
      <c r="M156" s="6">
        <f t="shared" si="136"/>
        <v>0</v>
      </c>
      <c r="N156" s="6">
        <f t="shared" si="136"/>
        <v>0</v>
      </c>
      <c r="O156" s="7">
        <f>O27+O43+O61+O84+O152+O155</f>
        <v>210</v>
      </c>
      <c r="P156" s="7">
        <f>P27+P43+P61+P84+P152+P155</f>
        <v>92.4</v>
      </c>
      <c r="Q156" s="7">
        <f>Q27+Q43+Q61+Q84+Q152+Q155</f>
        <v>71.856999999999999</v>
      </c>
      <c r="R156" s="11">
        <f t="shared" ref="R156:W156" si="137">R27+R43+R61+R84+R155</f>
        <v>122</v>
      </c>
      <c r="S156" s="10">
        <f t="shared" si="137"/>
        <v>0</v>
      </c>
      <c r="T156" s="11">
        <f t="shared" si="137"/>
        <v>27</v>
      </c>
      <c r="U156" s="10">
        <f t="shared" si="137"/>
        <v>0</v>
      </c>
      <c r="V156" s="11">
        <f t="shared" si="137"/>
        <v>0</v>
      </c>
      <c r="W156" s="10">
        <f t="shared" si="137"/>
        <v>0</v>
      </c>
      <c r="X156" s="7">
        <f>X27+X43+X61+X84+X152+X155</f>
        <v>21.5</v>
      </c>
      <c r="Y156" s="11">
        <f t="shared" ref="Y156:AD156" si="138">Y27+Y43+Y61+Y84+Y155</f>
        <v>47</v>
      </c>
      <c r="Z156" s="10">
        <f t="shared" si="138"/>
        <v>0</v>
      </c>
      <c r="AA156" s="11">
        <f t="shared" si="138"/>
        <v>0</v>
      </c>
      <c r="AB156" s="10">
        <f t="shared" si="138"/>
        <v>0</v>
      </c>
      <c r="AC156" s="11">
        <f t="shared" si="138"/>
        <v>0</v>
      </c>
      <c r="AD156" s="10">
        <f t="shared" si="138"/>
        <v>0</v>
      </c>
      <c r="AE156" s="7">
        <f>AE27+AE43+AE61+AE84+AE152+AE155</f>
        <v>8.5</v>
      </c>
      <c r="AF156" s="7">
        <f>AF27+AF43+AF61+AF84+AF152+AF155</f>
        <v>30</v>
      </c>
      <c r="AG156" s="11">
        <f t="shared" ref="AG156:AL156" si="139">AG27+AG43+AG61+AG84+AG155</f>
        <v>78</v>
      </c>
      <c r="AH156" s="10">
        <f t="shared" si="139"/>
        <v>0</v>
      </c>
      <c r="AI156" s="11">
        <f t="shared" si="139"/>
        <v>28</v>
      </c>
      <c r="AJ156" s="10">
        <f t="shared" si="139"/>
        <v>0</v>
      </c>
      <c r="AK156" s="11">
        <f t="shared" si="139"/>
        <v>0</v>
      </c>
      <c r="AL156" s="10">
        <f t="shared" si="139"/>
        <v>0</v>
      </c>
      <c r="AM156" s="7">
        <f>AM27+AM43+AM61+AM84+AM152+AM155</f>
        <v>18.5</v>
      </c>
      <c r="AN156" s="11">
        <f t="shared" ref="AN156:AS156" si="140">AN27+AN43+AN61+AN84+AN155</f>
        <v>60</v>
      </c>
      <c r="AO156" s="10">
        <f t="shared" si="140"/>
        <v>0</v>
      </c>
      <c r="AP156" s="11">
        <f t="shared" si="140"/>
        <v>0</v>
      </c>
      <c r="AQ156" s="10">
        <f t="shared" si="140"/>
        <v>0</v>
      </c>
      <c r="AR156" s="11">
        <f t="shared" si="140"/>
        <v>0</v>
      </c>
      <c r="AS156" s="10">
        <f t="shared" si="140"/>
        <v>0</v>
      </c>
      <c r="AT156" s="7">
        <f>AT27+AT43+AT61+AT84+AT152+AT155</f>
        <v>11.5</v>
      </c>
      <c r="AU156" s="7">
        <f>AU27+AU43+AU61+AU84+AU152+AU155</f>
        <v>30</v>
      </c>
      <c r="AV156" s="11">
        <f t="shared" ref="AV156:BA156" si="141">AV27+AV43+AV61+AV84+AV155</f>
        <v>92</v>
      </c>
      <c r="AW156" s="10">
        <f t="shared" si="141"/>
        <v>0</v>
      </c>
      <c r="AX156" s="11">
        <f t="shared" si="141"/>
        <v>26</v>
      </c>
      <c r="AY156" s="10">
        <f t="shared" si="141"/>
        <v>0</v>
      </c>
      <c r="AZ156" s="11">
        <f t="shared" si="141"/>
        <v>0</v>
      </c>
      <c r="BA156" s="10">
        <f t="shared" si="141"/>
        <v>0</v>
      </c>
      <c r="BB156" s="7">
        <f>BB27+BB43+BB61+BB84+BB152+BB155</f>
        <v>18.5</v>
      </c>
      <c r="BC156" s="11">
        <f t="shared" ref="BC156:BH156" si="142">BC27+BC43+BC61+BC84+BC155</f>
        <v>82</v>
      </c>
      <c r="BD156" s="10">
        <f t="shared" si="142"/>
        <v>0</v>
      </c>
      <c r="BE156" s="11">
        <f t="shared" si="142"/>
        <v>0</v>
      </c>
      <c r="BF156" s="10">
        <f t="shared" si="142"/>
        <v>0</v>
      </c>
      <c r="BG156" s="11">
        <f t="shared" si="142"/>
        <v>0</v>
      </c>
      <c r="BH156" s="10">
        <f t="shared" si="142"/>
        <v>0</v>
      </c>
      <c r="BI156" s="7">
        <f>BI27+BI43+BI61+BI84+BI152+BI155</f>
        <v>11.5</v>
      </c>
      <c r="BJ156" s="7">
        <f>BJ27+BJ43+BJ61+BJ84+BJ152+BJ155</f>
        <v>30</v>
      </c>
      <c r="BK156" s="11">
        <f t="shared" ref="BK156:BP156" si="143">BK27+BK43+BK61+BK84+BK155</f>
        <v>67</v>
      </c>
      <c r="BL156" s="10">
        <f t="shared" si="143"/>
        <v>0</v>
      </c>
      <c r="BM156" s="11">
        <f t="shared" si="143"/>
        <v>19</v>
      </c>
      <c r="BN156" s="10">
        <f t="shared" si="143"/>
        <v>0</v>
      </c>
      <c r="BO156" s="11">
        <f t="shared" si="143"/>
        <v>0</v>
      </c>
      <c r="BP156" s="10">
        <f t="shared" si="143"/>
        <v>0</v>
      </c>
      <c r="BQ156" s="7">
        <f>BQ27+BQ43+BQ61+BQ84+BQ152+BQ155</f>
        <v>12.5</v>
      </c>
      <c r="BR156" s="11">
        <f t="shared" ref="BR156:BW156" si="144">BR27+BR43+BR61+BR84+BR155</f>
        <v>98</v>
      </c>
      <c r="BS156" s="10">
        <f t="shared" si="144"/>
        <v>0</v>
      </c>
      <c r="BT156" s="11">
        <f t="shared" si="144"/>
        <v>0</v>
      </c>
      <c r="BU156" s="10">
        <f t="shared" si="144"/>
        <v>0</v>
      </c>
      <c r="BV156" s="11">
        <f t="shared" si="144"/>
        <v>0</v>
      </c>
      <c r="BW156" s="10">
        <f t="shared" si="144"/>
        <v>0</v>
      </c>
      <c r="BX156" s="7">
        <f>BX27+BX43+BX61+BX84+BX152+BX155</f>
        <v>17.5</v>
      </c>
      <c r="BY156" s="7">
        <f>BY27+BY43+BY61+BY84+BY152+BY155</f>
        <v>30</v>
      </c>
      <c r="BZ156" s="11">
        <f t="shared" ref="BZ156:CE156" si="145">BZ27+BZ43+BZ61+BZ84+BZ155</f>
        <v>92</v>
      </c>
      <c r="CA156" s="10">
        <f t="shared" si="145"/>
        <v>0</v>
      </c>
      <c r="CB156" s="11">
        <f t="shared" si="145"/>
        <v>26</v>
      </c>
      <c r="CC156" s="10">
        <f t="shared" si="145"/>
        <v>0</v>
      </c>
      <c r="CD156" s="11">
        <f t="shared" si="145"/>
        <v>0</v>
      </c>
      <c r="CE156" s="10">
        <f t="shared" si="145"/>
        <v>0</v>
      </c>
      <c r="CF156" s="7">
        <f>CF27+CF43+CF61+CF84+CF152+CF155</f>
        <v>16.5</v>
      </c>
      <c r="CG156" s="11">
        <f t="shared" ref="CG156:CL156" si="146">CG27+CG43+CG61+CG84+CG155</f>
        <v>107</v>
      </c>
      <c r="CH156" s="10">
        <f t="shared" si="146"/>
        <v>0</v>
      </c>
      <c r="CI156" s="11">
        <f t="shared" si="146"/>
        <v>0</v>
      </c>
      <c r="CJ156" s="10">
        <f t="shared" si="146"/>
        <v>0</v>
      </c>
      <c r="CK156" s="11">
        <f t="shared" si="146"/>
        <v>0</v>
      </c>
      <c r="CL156" s="10">
        <f t="shared" si="146"/>
        <v>0</v>
      </c>
      <c r="CM156" s="7">
        <f>CM27+CM43+CM61+CM84+CM152+CM155</f>
        <v>13.5</v>
      </c>
      <c r="CN156" s="7">
        <f>CN27+CN43+CN61+CN84+CN152+CN155</f>
        <v>30</v>
      </c>
      <c r="CO156" s="11">
        <f t="shared" ref="CO156:CT156" si="147">CO27+CO43+CO61+CO84+CO155</f>
        <v>100</v>
      </c>
      <c r="CP156" s="10">
        <f t="shared" si="147"/>
        <v>0</v>
      </c>
      <c r="CQ156" s="11">
        <f t="shared" si="147"/>
        <v>56</v>
      </c>
      <c r="CR156" s="10">
        <f t="shared" si="147"/>
        <v>0</v>
      </c>
      <c r="CS156" s="11">
        <f t="shared" si="147"/>
        <v>8</v>
      </c>
      <c r="CT156" s="10">
        <f t="shared" si="147"/>
        <v>0</v>
      </c>
      <c r="CU156" s="7">
        <f>CU27+CU43+CU61+CU84+CU152+CU155</f>
        <v>17.100000000000001</v>
      </c>
      <c r="CV156" s="11">
        <f t="shared" ref="CV156:DA156" si="148">CV27+CV43+CV61+CV84+CV155</f>
        <v>57</v>
      </c>
      <c r="CW156" s="10">
        <f t="shared" si="148"/>
        <v>0</v>
      </c>
      <c r="CX156" s="11">
        <f t="shared" si="148"/>
        <v>0</v>
      </c>
      <c r="CY156" s="10">
        <f t="shared" si="148"/>
        <v>0</v>
      </c>
      <c r="CZ156" s="11">
        <f t="shared" si="148"/>
        <v>0</v>
      </c>
      <c r="DA156" s="10">
        <f t="shared" si="148"/>
        <v>0</v>
      </c>
      <c r="DB156" s="7">
        <f>DB27+DB43+DB61+DB84+DB152+DB155</f>
        <v>12.9</v>
      </c>
      <c r="DC156" s="7">
        <f>DC27+DC43+DC61+DC84+DC152+DC155</f>
        <v>30</v>
      </c>
      <c r="DD156" s="11">
        <f t="shared" ref="DD156:DI156" si="149">DD27+DD43+DD61+DD84+DD155</f>
        <v>64</v>
      </c>
      <c r="DE156" s="10">
        <f t="shared" si="149"/>
        <v>0</v>
      </c>
      <c r="DF156" s="11">
        <f t="shared" si="149"/>
        <v>29</v>
      </c>
      <c r="DG156" s="10">
        <f t="shared" si="149"/>
        <v>0</v>
      </c>
      <c r="DH156" s="11">
        <f t="shared" si="149"/>
        <v>8</v>
      </c>
      <c r="DI156" s="10">
        <f t="shared" si="149"/>
        <v>0</v>
      </c>
      <c r="DJ156" s="7">
        <f>DJ27+DJ43+DJ61+DJ84+DJ152+DJ155</f>
        <v>13</v>
      </c>
      <c r="DK156" s="11">
        <f t="shared" ref="DK156:DP156" si="150">DK27+DK43+DK61+DK84+DK155</f>
        <v>25</v>
      </c>
      <c r="DL156" s="10">
        <f t="shared" si="150"/>
        <v>0</v>
      </c>
      <c r="DM156" s="11">
        <f t="shared" si="150"/>
        <v>0</v>
      </c>
      <c r="DN156" s="10">
        <f t="shared" si="150"/>
        <v>0</v>
      </c>
      <c r="DO156" s="11">
        <f t="shared" si="150"/>
        <v>0</v>
      </c>
      <c r="DP156" s="10">
        <f t="shared" si="150"/>
        <v>0</v>
      </c>
      <c r="DQ156" s="7">
        <f>DQ27+DQ43+DQ61+DQ84+DQ152+DQ155</f>
        <v>17</v>
      </c>
      <c r="DR156" s="7">
        <f>DR27+DR43+DR61+DR84+DR152+DR155</f>
        <v>30</v>
      </c>
      <c r="DS156" s="11">
        <f t="shared" ref="DS156:DX156" si="151">DS27+DS43+DS61+DS84+DS155</f>
        <v>0</v>
      </c>
      <c r="DT156" s="10">
        <f t="shared" si="151"/>
        <v>0</v>
      </c>
      <c r="DU156" s="11">
        <f t="shared" si="151"/>
        <v>0</v>
      </c>
      <c r="DV156" s="10">
        <f t="shared" si="151"/>
        <v>0</v>
      </c>
      <c r="DW156" s="11">
        <f t="shared" si="151"/>
        <v>0</v>
      </c>
      <c r="DX156" s="10">
        <f t="shared" si="151"/>
        <v>0</v>
      </c>
      <c r="DY156" s="7">
        <f>DY27+DY43+DY61+DY84+DY152+DY155</f>
        <v>0</v>
      </c>
      <c r="DZ156" s="11">
        <f t="shared" ref="DZ156:EE156" si="152">DZ27+DZ43+DZ61+DZ84+DZ155</f>
        <v>0</v>
      </c>
      <c r="EA156" s="10">
        <f t="shared" si="152"/>
        <v>0</v>
      </c>
      <c r="EB156" s="11">
        <f t="shared" si="152"/>
        <v>0</v>
      </c>
      <c r="EC156" s="10">
        <f t="shared" si="152"/>
        <v>0</v>
      </c>
      <c r="ED156" s="11">
        <f t="shared" si="152"/>
        <v>0</v>
      </c>
      <c r="EE156" s="10">
        <f t="shared" si="152"/>
        <v>0</v>
      </c>
      <c r="EF156" s="7">
        <f>EF27+EF43+EF61+EF84+EF152+EF155</f>
        <v>0</v>
      </c>
      <c r="EG156" s="7">
        <f>EG27+EG43+EG61+EG84+EG152+EG155</f>
        <v>0</v>
      </c>
    </row>
    <row r="158" spans="1:137" x14ac:dyDescent="0.25">
      <c r="D158" s="3" t="s">
        <v>22</v>
      </c>
      <c r="E158" s="3" t="s">
        <v>294</v>
      </c>
    </row>
    <row r="159" spans="1:137" x14ac:dyDescent="0.25">
      <c r="D159" s="3" t="s">
        <v>26</v>
      </c>
      <c r="E159" s="3" t="s">
        <v>295</v>
      </c>
    </row>
    <row r="160" spans="1:137" x14ac:dyDescent="0.25">
      <c r="D160" s="14" t="s">
        <v>32</v>
      </c>
      <c r="E160" s="14"/>
    </row>
    <row r="161" spans="4:29" x14ac:dyDescent="0.25">
      <c r="D161" s="3" t="s">
        <v>34</v>
      </c>
      <c r="E161" s="3" t="s">
        <v>296</v>
      </c>
    </row>
    <row r="162" spans="4:29" x14ac:dyDescent="0.25">
      <c r="D162" s="3" t="s">
        <v>35</v>
      </c>
      <c r="E162" s="3" t="s">
        <v>297</v>
      </c>
    </row>
    <row r="163" spans="4:29" x14ac:dyDescent="0.25">
      <c r="D163" s="3" t="s">
        <v>36</v>
      </c>
      <c r="E163" s="3" t="s">
        <v>298</v>
      </c>
    </row>
    <row r="164" spans="4:29" x14ac:dyDescent="0.25">
      <c r="D164" s="14" t="s">
        <v>33</v>
      </c>
      <c r="E164" s="14"/>
      <c r="M164" s="9"/>
      <c r="U164" s="9"/>
      <c r="AC164" s="9"/>
    </row>
    <row r="165" spans="4:29" x14ac:dyDescent="0.25">
      <c r="D165" s="3" t="s">
        <v>37</v>
      </c>
      <c r="E165" s="3" t="s">
        <v>299</v>
      </c>
    </row>
    <row r="166" spans="4:29" x14ac:dyDescent="0.25">
      <c r="D166" s="3" t="s">
        <v>38</v>
      </c>
      <c r="E166" s="3" t="s">
        <v>300</v>
      </c>
    </row>
    <row r="167" spans="4:29" x14ac:dyDescent="0.25">
      <c r="D167" s="3" t="s">
        <v>39</v>
      </c>
      <c r="E167" s="3" t="s">
        <v>301</v>
      </c>
    </row>
  </sheetData>
  <mergeCells count="178">
    <mergeCell ref="A11:EF11"/>
    <mergeCell ref="A12:C14"/>
    <mergeCell ref="D12:D15"/>
    <mergeCell ref="E12:E15"/>
    <mergeCell ref="F12:G12"/>
    <mergeCell ref="F13:F15"/>
    <mergeCell ref="G13:G15"/>
    <mergeCell ref="H12:N12"/>
    <mergeCell ref="H13:H15"/>
    <mergeCell ref="I13:N13"/>
    <mergeCell ref="I14:K14"/>
    <mergeCell ref="L14:N14"/>
    <mergeCell ref="O12:O15"/>
    <mergeCell ref="P12:P15"/>
    <mergeCell ref="Q12:Q15"/>
    <mergeCell ref="R12:AU12"/>
    <mergeCell ref="R13:AF13"/>
    <mergeCell ref="R14:W14"/>
    <mergeCell ref="R15:S15"/>
    <mergeCell ref="T15:U15"/>
    <mergeCell ref="V15:W15"/>
    <mergeCell ref="X14:X15"/>
    <mergeCell ref="Y14:AD14"/>
    <mergeCell ref="Y15:Z15"/>
    <mergeCell ref="AA15:AB15"/>
    <mergeCell ref="AC15:AD15"/>
    <mergeCell ref="AE14:AE15"/>
    <mergeCell ref="AF14:AF15"/>
    <mergeCell ref="AG13:AU13"/>
    <mergeCell ref="AG14:AL14"/>
    <mergeCell ref="AG15:AH15"/>
    <mergeCell ref="AI15:AJ15"/>
    <mergeCell ref="AK15:AL15"/>
    <mergeCell ref="AM14:AM15"/>
    <mergeCell ref="AN14:AS14"/>
    <mergeCell ref="AN15:AO15"/>
    <mergeCell ref="AP15:AQ15"/>
    <mergeCell ref="AR15:AS15"/>
    <mergeCell ref="AT14:AT15"/>
    <mergeCell ref="AU14:AU15"/>
    <mergeCell ref="AV12:BY12"/>
    <mergeCell ref="AV13:BJ13"/>
    <mergeCell ref="AV14:BA14"/>
    <mergeCell ref="AV15:AW15"/>
    <mergeCell ref="AX15:AY15"/>
    <mergeCell ref="AZ15:BA15"/>
    <mergeCell ref="BB14:BB15"/>
    <mergeCell ref="BC14:BH14"/>
    <mergeCell ref="BC15:BD15"/>
    <mergeCell ref="BE15:BF15"/>
    <mergeCell ref="BG15:BH15"/>
    <mergeCell ref="BI14:BI15"/>
    <mergeCell ref="BJ14:BJ15"/>
    <mergeCell ref="BK13:BY13"/>
    <mergeCell ref="BK14:BP14"/>
    <mergeCell ref="BK15:BL15"/>
    <mergeCell ref="BM15:BN15"/>
    <mergeCell ref="BO15:BP15"/>
    <mergeCell ref="BQ14:BQ15"/>
    <mergeCell ref="BR14:BW14"/>
    <mergeCell ref="BR15:BS15"/>
    <mergeCell ref="BT15:BU15"/>
    <mergeCell ref="BV15:BW15"/>
    <mergeCell ref="BX14:BX15"/>
    <mergeCell ref="BY14:BY15"/>
    <mergeCell ref="BZ12:DC12"/>
    <mergeCell ref="BZ13:CN13"/>
    <mergeCell ref="BZ14:CE14"/>
    <mergeCell ref="BZ15:CA15"/>
    <mergeCell ref="CB15:CC15"/>
    <mergeCell ref="CD15:CE15"/>
    <mergeCell ref="CF14:CF15"/>
    <mergeCell ref="CG14:CL14"/>
    <mergeCell ref="CG15:CH15"/>
    <mergeCell ref="CI15:CJ15"/>
    <mergeCell ref="CK15:CL15"/>
    <mergeCell ref="CM14:CM15"/>
    <mergeCell ref="CN14:CN15"/>
    <mergeCell ref="CQ15:CR15"/>
    <mergeCell ref="CS15:CT15"/>
    <mergeCell ref="CU14:CU15"/>
    <mergeCell ref="CV14:DA14"/>
    <mergeCell ref="CV15:CW15"/>
    <mergeCell ref="CX15:CY15"/>
    <mergeCell ref="CZ15:DA15"/>
    <mergeCell ref="DD12:EG12"/>
    <mergeCell ref="DD13:DR13"/>
    <mergeCell ref="DD14:DI14"/>
    <mergeCell ref="DD15:DE15"/>
    <mergeCell ref="DF15:DG15"/>
    <mergeCell ref="DH15:DI15"/>
    <mergeCell ref="DJ14:DJ15"/>
    <mergeCell ref="DK14:DP14"/>
    <mergeCell ref="DS13:EG13"/>
    <mergeCell ref="DS14:DX14"/>
    <mergeCell ref="DS15:DT15"/>
    <mergeCell ref="DU15:DV15"/>
    <mergeCell ref="DW15:DX15"/>
    <mergeCell ref="DB14:DB15"/>
    <mergeCell ref="DC14:DC15"/>
    <mergeCell ref="CO13:DC13"/>
    <mergeCell ref="CO14:CT14"/>
    <mergeCell ref="CO15:CP15"/>
    <mergeCell ref="ED15:EE15"/>
    <mergeCell ref="EF14:EF15"/>
    <mergeCell ref="DK15:DL15"/>
    <mergeCell ref="DM15:DN15"/>
    <mergeCell ref="DO15:DP15"/>
    <mergeCell ref="DQ14:DQ15"/>
    <mergeCell ref="DR14:DR15"/>
    <mergeCell ref="EG14:EG15"/>
    <mergeCell ref="A16:EG16"/>
    <mergeCell ref="A28:EG28"/>
    <mergeCell ref="A44:EG44"/>
    <mergeCell ref="A62:EG62"/>
    <mergeCell ref="A85:EG85"/>
    <mergeCell ref="DY14:DY15"/>
    <mergeCell ref="DZ14:EE14"/>
    <mergeCell ref="DZ15:EA15"/>
    <mergeCell ref="EB15:EC15"/>
    <mergeCell ref="C86:C87"/>
    <mergeCell ref="A86:A87"/>
    <mergeCell ref="B86:B87"/>
    <mergeCell ref="C88:C89"/>
    <mergeCell ref="A88:A89"/>
    <mergeCell ref="B88:B89"/>
    <mergeCell ref="C90:C91"/>
    <mergeCell ref="A90:A91"/>
    <mergeCell ref="B90:B91"/>
    <mergeCell ref="C92:C95"/>
    <mergeCell ref="A92:A95"/>
    <mergeCell ref="B92:B95"/>
    <mergeCell ref="C96:C100"/>
    <mergeCell ref="A96:A100"/>
    <mergeCell ref="B96:B100"/>
    <mergeCell ref="C101:C103"/>
    <mergeCell ref="A101:A103"/>
    <mergeCell ref="B101:B103"/>
    <mergeCell ref="C104:C107"/>
    <mergeCell ref="A104:A107"/>
    <mergeCell ref="B104:B107"/>
    <mergeCell ref="C108:C110"/>
    <mergeCell ref="A108:A110"/>
    <mergeCell ref="B108:B110"/>
    <mergeCell ref="C111:C113"/>
    <mergeCell ref="A111:A113"/>
    <mergeCell ref="B111:B113"/>
    <mergeCell ref="C114:C120"/>
    <mergeCell ref="A114:A120"/>
    <mergeCell ref="B114:B120"/>
    <mergeCell ref="C121:C124"/>
    <mergeCell ref="A121:A124"/>
    <mergeCell ref="B121:B124"/>
    <mergeCell ref="C125:C127"/>
    <mergeCell ref="A125:A127"/>
    <mergeCell ref="B125:B127"/>
    <mergeCell ref="C128:C131"/>
    <mergeCell ref="A128:A131"/>
    <mergeCell ref="B128:B131"/>
    <mergeCell ref="C132:C135"/>
    <mergeCell ref="A132:A135"/>
    <mergeCell ref="B132:B135"/>
    <mergeCell ref="C136:C139"/>
    <mergeCell ref="A136:A139"/>
    <mergeCell ref="B136:B139"/>
    <mergeCell ref="C140:C142"/>
    <mergeCell ref="A140:A142"/>
    <mergeCell ref="B140:B142"/>
    <mergeCell ref="A150:EG150"/>
    <mergeCell ref="A153:EG153"/>
    <mergeCell ref="D160:E160"/>
    <mergeCell ref="D164:E164"/>
    <mergeCell ref="C143:C145"/>
    <mergeCell ref="A143:A145"/>
    <mergeCell ref="B143:B145"/>
    <mergeCell ref="C146:C149"/>
    <mergeCell ref="A146:A149"/>
    <mergeCell ref="B146:B149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74"/>
  <sheetViews>
    <sheetView tabSelected="1" topLeftCell="AA1" workbookViewId="0">
      <selection activeCell="BR10" sqref="BR10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4" width="4.33203125" customWidth="1"/>
    <col min="15" max="17" width="4.6640625" customWidth="1"/>
    <col min="18" max="18" width="3.5546875" customWidth="1"/>
    <col min="19" max="19" width="2" customWidth="1"/>
    <col min="20" max="20" width="3.5546875" customWidth="1"/>
    <col min="21" max="21" width="2" customWidth="1"/>
    <col min="22" max="22" width="3.5546875" customWidth="1"/>
    <col min="23" max="23" width="2" customWidth="1"/>
    <col min="24" max="24" width="3.88671875" customWidth="1"/>
    <col min="25" max="25" width="3.5546875" customWidth="1"/>
    <col min="26" max="26" width="2" customWidth="1"/>
    <col min="27" max="27" width="3.5546875" customWidth="1"/>
    <col min="28" max="28" width="2" customWidth="1"/>
    <col min="29" max="29" width="3.5546875" customWidth="1"/>
    <col min="30" max="30" width="2" customWidth="1"/>
    <col min="31" max="32" width="3.88671875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7" width="3.5546875" customWidth="1"/>
    <col min="38" max="38" width="2" customWidth="1"/>
    <col min="39" max="39" width="3.88671875" customWidth="1"/>
    <col min="40" max="40" width="3.5546875" customWidth="1"/>
    <col min="41" max="41" width="2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7" width="3.88671875" customWidth="1"/>
    <col min="48" max="48" width="3.5546875" customWidth="1"/>
    <col min="49" max="49" width="2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88671875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5546875" customWidth="1"/>
    <col min="68" max="68" width="2" customWidth="1"/>
    <col min="69" max="69" width="3.88671875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7" width="3.88671875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2" width="3.5546875" customWidth="1"/>
    <col min="83" max="83" width="2" customWidth="1"/>
    <col min="84" max="84" width="3.88671875" customWidth="1"/>
    <col min="85" max="85" width="3.5546875" customWidth="1"/>
    <col min="86" max="86" width="2" customWidth="1"/>
    <col min="87" max="87" width="3.5546875" customWidth="1"/>
    <col min="88" max="88" width="2" customWidth="1"/>
    <col min="89" max="89" width="3.5546875" customWidth="1"/>
    <col min="90" max="90" width="2" customWidth="1"/>
    <col min="91" max="92" width="3.88671875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88671875" customWidth="1"/>
    <col min="100" max="100" width="3.5546875" customWidth="1"/>
    <col min="101" max="101" width="2" customWidth="1"/>
    <col min="102" max="102" width="3.5546875" customWidth="1"/>
    <col min="103" max="103" width="2" customWidth="1"/>
    <col min="104" max="104" width="3.5546875" customWidth="1"/>
    <col min="105" max="105" width="2" customWidth="1"/>
    <col min="106" max="107" width="3.88671875" customWidth="1"/>
    <col min="108" max="108" width="3.5546875" customWidth="1"/>
    <col min="109" max="109" width="2" customWidth="1"/>
    <col min="110" max="110" width="3.5546875" customWidth="1"/>
    <col min="111" max="111" width="2" customWidth="1"/>
    <col min="112" max="112" width="3.5546875" customWidth="1"/>
    <col min="113" max="113" width="2" customWidth="1"/>
    <col min="114" max="114" width="3.88671875" customWidth="1"/>
    <col min="115" max="115" width="3.5546875" customWidth="1"/>
    <col min="116" max="116" width="2" customWidth="1"/>
    <col min="117" max="117" width="3.5546875" customWidth="1"/>
    <col min="118" max="118" width="2" customWidth="1"/>
    <col min="119" max="119" width="3.5546875" customWidth="1"/>
    <col min="120" max="120" width="2" customWidth="1"/>
    <col min="121" max="122" width="3.88671875" customWidth="1"/>
    <col min="123" max="123" width="3.5546875" hidden="1" customWidth="1"/>
    <col min="124" max="124" width="2" hidden="1" customWidth="1"/>
    <col min="125" max="125" width="3.5546875" hidden="1" customWidth="1"/>
    <col min="126" max="126" width="2" hidden="1" customWidth="1"/>
    <col min="127" max="127" width="3.5546875" hidden="1" customWidth="1"/>
    <col min="128" max="128" width="2" hidden="1" customWidth="1"/>
    <col min="129" max="129" width="3.88671875" hidden="1" customWidth="1"/>
    <col min="130" max="130" width="3.5546875" hidden="1" customWidth="1"/>
    <col min="131" max="131" width="2" hidden="1" customWidth="1"/>
    <col min="132" max="132" width="3.5546875" hidden="1" customWidth="1"/>
    <col min="133" max="133" width="2" hidden="1" customWidth="1"/>
    <col min="134" max="134" width="3.5546875" hidden="1" customWidth="1"/>
    <col min="135" max="135" width="2" hidden="1" customWidth="1"/>
    <col min="136" max="137" width="3.88671875" hidden="1" customWidth="1"/>
  </cols>
  <sheetData>
    <row r="1" spans="1:137" ht="15.6" x14ac:dyDescent="0.25">
      <c r="E1" s="2" t="s">
        <v>0</v>
      </c>
    </row>
    <row r="2" spans="1:137" x14ac:dyDescent="0.25">
      <c r="E2" t="s">
        <v>1</v>
      </c>
      <c r="F2" s="1" t="s">
        <v>2</v>
      </c>
    </row>
    <row r="3" spans="1:137" x14ac:dyDescent="0.25">
      <c r="E3" t="s">
        <v>3</v>
      </c>
      <c r="F3" s="1" t="s">
        <v>4</v>
      </c>
    </row>
    <row r="4" spans="1:137" x14ac:dyDescent="0.25">
      <c r="E4" t="s">
        <v>5</v>
      </c>
      <c r="F4" s="1" t="s">
        <v>6</v>
      </c>
    </row>
    <row r="5" spans="1:137" x14ac:dyDescent="0.25">
      <c r="E5" t="s">
        <v>7</v>
      </c>
      <c r="F5" s="1" t="s">
        <v>8</v>
      </c>
    </row>
    <row r="6" spans="1:137" x14ac:dyDescent="0.25">
      <c r="E6" t="s">
        <v>9</v>
      </c>
      <c r="F6" s="1" t="s">
        <v>10</v>
      </c>
    </row>
    <row r="7" spans="1:137" x14ac:dyDescent="0.25">
      <c r="E7" t="s">
        <v>11</v>
      </c>
      <c r="F7" s="1" t="s">
        <v>12</v>
      </c>
      <c r="BH7" t="s">
        <v>13</v>
      </c>
    </row>
    <row r="8" spans="1:137" x14ac:dyDescent="0.25">
      <c r="E8" t="s">
        <v>14</v>
      </c>
      <c r="F8" s="1" t="s">
        <v>136</v>
      </c>
      <c r="BH8" t="s">
        <v>16</v>
      </c>
    </row>
    <row r="9" spans="1:137" x14ac:dyDescent="0.25">
      <c r="E9" t="s">
        <v>17</v>
      </c>
      <c r="F9" s="1" t="s">
        <v>18</v>
      </c>
      <c r="BH9" t="s">
        <v>413</v>
      </c>
    </row>
    <row r="11" spans="1:137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</row>
    <row r="12" spans="1:137" ht="12" customHeight="1" x14ac:dyDescent="0.25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20" t="s">
        <v>40</v>
      </c>
      <c r="P12" s="20" t="s">
        <v>41</v>
      </c>
      <c r="Q12" s="20" t="s">
        <v>42</v>
      </c>
      <c r="R12" s="19" t="s">
        <v>43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 t="s">
        <v>48</v>
      </c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 t="s">
        <v>51</v>
      </c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 t="s">
        <v>54</v>
      </c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</row>
    <row r="13" spans="1:137" ht="12" customHeight="1" x14ac:dyDescent="0.25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20"/>
      <c r="P13" s="20"/>
      <c r="Q13" s="20"/>
      <c r="R13" s="19" t="s">
        <v>44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 t="s">
        <v>47</v>
      </c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 t="s">
        <v>49</v>
      </c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 t="s">
        <v>50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 t="s">
        <v>52</v>
      </c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 t="s">
        <v>53</v>
      </c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 t="s">
        <v>55</v>
      </c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 t="s">
        <v>56</v>
      </c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</row>
    <row r="14" spans="1:137" ht="24" customHeight="1" x14ac:dyDescent="0.25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 t="s">
        <v>33</v>
      </c>
      <c r="M14" s="18"/>
      <c r="N14" s="18"/>
      <c r="O14" s="20"/>
      <c r="P14" s="20"/>
      <c r="Q14" s="20"/>
      <c r="R14" s="17" t="s">
        <v>32</v>
      </c>
      <c r="S14" s="17"/>
      <c r="T14" s="17"/>
      <c r="U14" s="17"/>
      <c r="V14" s="17"/>
      <c r="W14" s="17"/>
      <c r="X14" s="16" t="s">
        <v>45</v>
      </c>
      <c r="Y14" s="17" t="s">
        <v>33</v>
      </c>
      <c r="Z14" s="17"/>
      <c r="AA14" s="17"/>
      <c r="AB14" s="17"/>
      <c r="AC14" s="17"/>
      <c r="AD14" s="17"/>
      <c r="AE14" s="16" t="s">
        <v>45</v>
      </c>
      <c r="AF14" s="16" t="s">
        <v>46</v>
      </c>
      <c r="AG14" s="17" t="s">
        <v>32</v>
      </c>
      <c r="AH14" s="17"/>
      <c r="AI14" s="17"/>
      <c r="AJ14" s="17"/>
      <c r="AK14" s="17"/>
      <c r="AL14" s="17"/>
      <c r="AM14" s="16" t="s">
        <v>45</v>
      </c>
      <c r="AN14" s="17" t="s">
        <v>33</v>
      </c>
      <c r="AO14" s="17"/>
      <c r="AP14" s="17"/>
      <c r="AQ14" s="17"/>
      <c r="AR14" s="17"/>
      <c r="AS14" s="17"/>
      <c r="AT14" s="16" t="s">
        <v>45</v>
      </c>
      <c r="AU14" s="16" t="s">
        <v>46</v>
      </c>
      <c r="AV14" s="17" t="s">
        <v>32</v>
      </c>
      <c r="AW14" s="17"/>
      <c r="AX14" s="17"/>
      <c r="AY14" s="17"/>
      <c r="AZ14" s="17"/>
      <c r="BA14" s="17"/>
      <c r="BB14" s="16" t="s">
        <v>45</v>
      </c>
      <c r="BC14" s="17" t="s">
        <v>33</v>
      </c>
      <c r="BD14" s="17"/>
      <c r="BE14" s="17"/>
      <c r="BF14" s="17"/>
      <c r="BG14" s="17"/>
      <c r="BH14" s="17"/>
      <c r="BI14" s="16" t="s">
        <v>45</v>
      </c>
      <c r="BJ14" s="16" t="s">
        <v>46</v>
      </c>
      <c r="BK14" s="17" t="s">
        <v>32</v>
      </c>
      <c r="BL14" s="17"/>
      <c r="BM14" s="17"/>
      <c r="BN14" s="17"/>
      <c r="BO14" s="17"/>
      <c r="BP14" s="17"/>
      <c r="BQ14" s="16" t="s">
        <v>45</v>
      </c>
      <c r="BR14" s="17" t="s">
        <v>33</v>
      </c>
      <c r="BS14" s="17"/>
      <c r="BT14" s="17"/>
      <c r="BU14" s="17"/>
      <c r="BV14" s="17"/>
      <c r="BW14" s="17"/>
      <c r="BX14" s="16" t="s">
        <v>45</v>
      </c>
      <c r="BY14" s="16" t="s">
        <v>46</v>
      </c>
      <c r="BZ14" s="17" t="s">
        <v>32</v>
      </c>
      <c r="CA14" s="17"/>
      <c r="CB14" s="17"/>
      <c r="CC14" s="17"/>
      <c r="CD14" s="17"/>
      <c r="CE14" s="17"/>
      <c r="CF14" s="16" t="s">
        <v>45</v>
      </c>
      <c r="CG14" s="17" t="s">
        <v>33</v>
      </c>
      <c r="CH14" s="17"/>
      <c r="CI14" s="17"/>
      <c r="CJ14" s="17"/>
      <c r="CK14" s="17"/>
      <c r="CL14" s="17"/>
      <c r="CM14" s="16" t="s">
        <v>45</v>
      </c>
      <c r="CN14" s="16" t="s">
        <v>46</v>
      </c>
      <c r="CO14" s="17" t="s">
        <v>32</v>
      </c>
      <c r="CP14" s="17"/>
      <c r="CQ14" s="17"/>
      <c r="CR14" s="17"/>
      <c r="CS14" s="17"/>
      <c r="CT14" s="17"/>
      <c r="CU14" s="16" t="s">
        <v>45</v>
      </c>
      <c r="CV14" s="17" t="s">
        <v>33</v>
      </c>
      <c r="CW14" s="17"/>
      <c r="CX14" s="17"/>
      <c r="CY14" s="17"/>
      <c r="CZ14" s="17"/>
      <c r="DA14" s="17"/>
      <c r="DB14" s="16" t="s">
        <v>45</v>
      </c>
      <c r="DC14" s="16" t="s">
        <v>46</v>
      </c>
      <c r="DD14" s="17" t="s">
        <v>32</v>
      </c>
      <c r="DE14" s="17"/>
      <c r="DF14" s="17"/>
      <c r="DG14" s="17"/>
      <c r="DH14" s="17"/>
      <c r="DI14" s="17"/>
      <c r="DJ14" s="16" t="s">
        <v>45</v>
      </c>
      <c r="DK14" s="17" t="s">
        <v>33</v>
      </c>
      <c r="DL14" s="17"/>
      <c r="DM14" s="17"/>
      <c r="DN14" s="17"/>
      <c r="DO14" s="17"/>
      <c r="DP14" s="17"/>
      <c r="DQ14" s="16" t="s">
        <v>45</v>
      </c>
      <c r="DR14" s="16" t="s">
        <v>46</v>
      </c>
      <c r="DS14" s="17" t="s">
        <v>32</v>
      </c>
      <c r="DT14" s="17"/>
      <c r="DU14" s="17"/>
      <c r="DV14" s="17"/>
      <c r="DW14" s="17"/>
      <c r="DX14" s="17"/>
      <c r="DY14" s="16" t="s">
        <v>45</v>
      </c>
      <c r="DZ14" s="17" t="s">
        <v>33</v>
      </c>
      <c r="EA14" s="17"/>
      <c r="EB14" s="17"/>
      <c r="EC14" s="17"/>
      <c r="ED14" s="17"/>
      <c r="EE14" s="17"/>
      <c r="EF14" s="16" t="s">
        <v>45</v>
      </c>
      <c r="EG14" s="16" t="s">
        <v>46</v>
      </c>
    </row>
    <row r="15" spans="1:137" ht="24" customHeight="1" x14ac:dyDescent="0.25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20"/>
      <c r="P15" s="20"/>
      <c r="Q15" s="20"/>
      <c r="R15" s="18" t="s">
        <v>34</v>
      </c>
      <c r="S15" s="18"/>
      <c r="T15" s="18" t="s">
        <v>35</v>
      </c>
      <c r="U15" s="18"/>
      <c r="V15" s="18" t="s">
        <v>36</v>
      </c>
      <c r="W15" s="18"/>
      <c r="X15" s="16"/>
      <c r="Y15" s="18" t="s">
        <v>37</v>
      </c>
      <c r="Z15" s="18"/>
      <c r="AA15" s="18" t="s">
        <v>38</v>
      </c>
      <c r="AB15" s="18"/>
      <c r="AC15" s="18" t="s">
        <v>39</v>
      </c>
      <c r="AD15" s="18"/>
      <c r="AE15" s="16"/>
      <c r="AF15" s="16"/>
      <c r="AG15" s="18" t="s">
        <v>34</v>
      </c>
      <c r="AH15" s="18"/>
      <c r="AI15" s="18" t="s">
        <v>35</v>
      </c>
      <c r="AJ15" s="18"/>
      <c r="AK15" s="18" t="s">
        <v>36</v>
      </c>
      <c r="AL15" s="18"/>
      <c r="AM15" s="16"/>
      <c r="AN15" s="18" t="s">
        <v>37</v>
      </c>
      <c r="AO15" s="18"/>
      <c r="AP15" s="18" t="s">
        <v>38</v>
      </c>
      <c r="AQ15" s="18"/>
      <c r="AR15" s="18" t="s">
        <v>39</v>
      </c>
      <c r="AS15" s="18"/>
      <c r="AT15" s="16"/>
      <c r="AU15" s="16"/>
      <c r="AV15" s="18" t="s">
        <v>34</v>
      </c>
      <c r="AW15" s="18"/>
      <c r="AX15" s="18" t="s">
        <v>35</v>
      </c>
      <c r="AY15" s="18"/>
      <c r="AZ15" s="18" t="s">
        <v>36</v>
      </c>
      <c r="BA15" s="18"/>
      <c r="BB15" s="16"/>
      <c r="BC15" s="18" t="s">
        <v>37</v>
      </c>
      <c r="BD15" s="18"/>
      <c r="BE15" s="18" t="s">
        <v>38</v>
      </c>
      <c r="BF15" s="18"/>
      <c r="BG15" s="18" t="s">
        <v>39</v>
      </c>
      <c r="BH15" s="18"/>
      <c r="BI15" s="16"/>
      <c r="BJ15" s="16"/>
      <c r="BK15" s="18" t="s">
        <v>34</v>
      </c>
      <c r="BL15" s="18"/>
      <c r="BM15" s="18" t="s">
        <v>35</v>
      </c>
      <c r="BN15" s="18"/>
      <c r="BO15" s="18" t="s">
        <v>36</v>
      </c>
      <c r="BP15" s="18"/>
      <c r="BQ15" s="16"/>
      <c r="BR15" s="18" t="s">
        <v>37</v>
      </c>
      <c r="BS15" s="18"/>
      <c r="BT15" s="18" t="s">
        <v>38</v>
      </c>
      <c r="BU15" s="18"/>
      <c r="BV15" s="18" t="s">
        <v>39</v>
      </c>
      <c r="BW15" s="18"/>
      <c r="BX15" s="16"/>
      <c r="BY15" s="16"/>
      <c r="BZ15" s="18" t="s">
        <v>34</v>
      </c>
      <c r="CA15" s="18"/>
      <c r="CB15" s="18" t="s">
        <v>35</v>
      </c>
      <c r="CC15" s="18"/>
      <c r="CD15" s="18" t="s">
        <v>36</v>
      </c>
      <c r="CE15" s="18"/>
      <c r="CF15" s="16"/>
      <c r="CG15" s="18" t="s">
        <v>37</v>
      </c>
      <c r="CH15" s="18"/>
      <c r="CI15" s="18" t="s">
        <v>38</v>
      </c>
      <c r="CJ15" s="18"/>
      <c r="CK15" s="18" t="s">
        <v>39</v>
      </c>
      <c r="CL15" s="18"/>
      <c r="CM15" s="16"/>
      <c r="CN15" s="16"/>
      <c r="CO15" s="18" t="s">
        <v>34</v>
      </c>
      <c r="CP15" s="18"/>
      <c r="CQ15" s="18" t="s">
        <v>35</v>
      </c>
      <c r="CR15" s="18"/>
      <c r="CS15" s="18" t="s">
        <v>36</v>
      </c>
      <c r="CT15" s="18"/>
      <c r="CU15" s="16"/>
      <c r="CV15" s="18" t="s">
        <v>37</v>
      </c>
      <c r="CW15" s="18"/>
      <c r="CX15" s="18" t="s">
        <v>38</v>
      </c>
      <c r="CY15" s="18"/>
      <c r="CZ15" s="18" t="s">
        <v>39</v>
      </c>
      <c r="DA15" s="18"/>
      <c r="DB15" s="16"/>
      <c r="DC15" s="16"/>
      <c r="DD15" s="18" t="s">
        <v>34</v>
      </c>
      <c r="DE15" s="18"/>
      <c r="DF15" s="18" t="s">
        <v>35</v>
      </c>
      <c r="DG15" s="18"/>
      <c r="DH15" s="18" t="s">
        <v>36</v>
      </c>
      <c r="DI15" s="18"/>
      <c r="DJ15" s="16"/>
      <c r="DK15" s="18" t="s">
        <v>37</v>
      </c>
      <c r="DL15" s="18"/>
      <c r="DM15" s="18" t="s">
        <v>38</v>
      </c>
      <c r="DN15" s="18"/>
      <c r="DO15" s="18" t="s">
        <v>39</v>
      </c>
      <c r="DP15" s="18"/>
      <c r="DQ15" s="16"/>
      <c r="DR15" s="16"/>
      <c r="DS15" s="18" t="s">
        <v>34</v>
      </c>
      <c r="DT15" s="18"/>
      <c r="DU15" s="18" t="s">
        <v>35</v>
      </c>
      <c r="DV15" s="18"/>
      <c r="DW15" s="18" t="s">
        <v>36</v>
      </c>
      <c r="DX15" s="18"/>
      <c r="DY15" s="16"/>
      <c r="DZ15" s="18" t="s">
        <v>37</v>
      </c>
      <c r="EA15" s="18"/>
      <c r="EB15" s="18" t="s">
        <v>38</v>
      </c>
      <c r="EC15" s="18"/>
      <c r="ED15" s="18" t="s">
        <v>39</v>
      </c>
      <c r="EE15" s="18"/>
      <c r="EF15" s="16"/>
      <c r="EG15" s="16"/>
    </row>
    <row r="16" spans="1:137" ht="20.100000000000001" customHeight="1" x14ac:dyDescent="0.25">
      <c r="A16" s="12" t="s">
        <v>57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2"/>
      <c r="EG16" s="13"/>
    </row>
    <row r="17" spans="1:137" x14ac:dyDescent="0.25">
      <c r="A17" s="6">
        <v>1</v>
      </c>
      <c r="B17" s="6">
        <v>1</v>
      </c>
      <c r="C17" s="6"/>
      <c r="D17" s="6"/>
      <c r="E17" s="3" t="s">
        <v>58</v>
      </c>
      <c r="F17" s="6">
        <f>$B$17*COUNTIF(R17:EE17,"e")</f>
        <v>0</v>
      </c>
      <c r="G17" s="6">
        <f>$B$17*COUNTIF(R17:EE17,"z")</f>
        <v>1</v>
      </c>
      <c r="H17" s="6">
        <f t="shared" ref="H17:H26" si="0">SUM(I17:N17)</f>
        <v>15</v>
      </c>
      <c r="I17" s="6">
        <f t="shared" ref="I17:I26" si="1">R17+AG17+AV17+BK17+BZ17+CO17+DD17+DS17</f>
        <v>15</v>
      </c>
      <c r="J17" s="6">
        <f t="shared" ref="J17:J26" si="2">T17+AI17+AX17+BM17+CB17+CQ17+DF17+DU17</f>
        <v>0</v>
      </c>
      <c r="K17" s="6">
        <f t="shared" ref="K17:K26" si="3">V17+AK17+AZ17+BO17+CD17+CS17+DH17+DW17</f>
        <v>0</v>
      </c>
      <c r="L17" s="6">
        <f t="shared" ref="L17:L26" si="4">Y17+AN17+BC17+BR17+CG17+CV17+DK17+DZ17</f>
        <v>0</v>
      </c>
      <c r="M17" s="6">
        <f t="shared" ref="M17:M26" si="5">AA17+AP17+BE17+BT17+CI17+CX17+DM17+EB17</f>
        <v>0</v>
      </c>
      <c r="N17" s="6">
        <f t="shared" ref="N17:N26" si="6">AC17+AR17+BG17+BV17+CK17+CZ17+DO17+ED17</f>
        <v>0</v>
      </c>
      <c r="O17" s="7">
        <f t="shared" ref="O17:O26" si="7">AF17+AU17+BJ17+BY17+CN17+DC17+DR17+EG17</f>
        <v>2</v>
      </c>
      <c r="P17" s="7">
        <f t="shared" ref="P17:P26" si="8">AE17+AT17+BI17+BX17+CM17+DB17+DQ17+EF17</f>
        <v>0</v>
      </c>
      <c r="Q17" s="7">
        <f>$B$17*0.73</f>
        <v>0.73</v>
      </c>
      <c r="R17" s="11">
        <f>$B$17*15</f>
        <v>15</v>
      </c>
      <c r="S17" s="10" t="s">
        <v>59</v>
      </c>
      <c r="T17" s="11"/>
      <c r="U17" s="10"/>
      <c r="V17" s="11"/>
      <c r="W17" s="10"/>
      <c r="X17" s="7">
        <f>$B$17*2</f>
        <v>2</v>
      </c>
      <c r="Y17" s="11"/>
      <c r="Z17" s="10"/>
      <c r="AA17" s="11"/>
      <c r="AB17" s="10"/>
      <c r="AC17" s="11"/>
      <c r="AD17" s="10"/>
      <c r="AE17" s="7"/>
      <c r="AF17" s="7">
        <f t="shared" ref="AF17:AF26" si="9">X17+AE17</f>
        <v>2</v>
      </c>
      <c r="AG17" s="11"/>
      <c r="AH17" s="10"/>
      <c r="AI17" s="11"/>
      <c r="AJ17" s="10"/>
      <c r="AK17" s="11"/>
      <c r="AL17" s="10"/>
      <c r="AM17" s="7"/>
      <c r="AN17" s="11"/>
      <c r="AO17" s="10"/>
      <c r="AP17" s="11"/>
      <c r="AQ17" s="10"/>
      <c r="AR17" s="11"/>
      <c r="AS17" s="10"/>
      <c r="AT17" s="7"/>
      <c r="AU17" s="7">
        <f t="shared" ref="AU17:AU26" si="10">AM17+AT17</f>
        <v>0</v>
      </c>
      <c r="AV17" s="11"/>
      <c r="AW17" s="10"/>
      <c r="AX17" s="11"/>
      <c r="AY17" s="10"/>
      <c r="AZ17" s="11"/>
      <c r="BA17" s="10"/>
      <c r="BB17" s="7"/>
      <c r="BC17" s="11"/>
      <c r="BD17" s="10"/>
      <c r="BE17" s="11"/>
      <c r="BF17" s="10"/>
      <c r="BG17" s="11"/>
      <c r="BH17" s="10"/>
      <c r="BI17" s="7"/>
      <c r="BJ17" s="7">
        <f t="shared" ref="BJ17:BJ26" si="11">BB17+BI17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/>
      <c r="BW17" s="10"/>
      <c r="BX17" s="7"/>
      <c r="BY17" s="7">
        <f t="shared" ref="BY17:BY26" si="12">BQ17+BX17</f>
        <v>0</v>
      </c>
      <c r="BZ17" s="11"/>
      <c r="CA17" s="10"/>
      <c r="CB17" s="11"/>
      <c r="CC17" s="10"/>
      <c r="CD17" s="11"/>
      <c r="CE17" s="10"/>
      <c r="CF17" s="7"/>
      <c r="CG17" s="11"/>
      <c r="CH17" s="10"/>
      <c r="CI17" s="11"/>
      <c r="CJ17" s="10"/>
      <c r="CK17" s="11"/>
      <c r="CL17" s="10"/>
      <c r="CM17" s="7"/>
      <c r="CN17" s="7">
        <f t="shared" ref="CN17:CN26" si="13">CF17+CM17</f>
        <v>0</v>
      </c>
      <c r="CO17" s="11"/>
      <c r="CP17" s="10"/>
      <c r="CQ17" s="11"/>
      <c r="CR17" s="10"/>
      <c r="CS17" s="11"/>
      <c r="CT17" s="10"/>
      <c r="CU17" s="7"/>
      <c r="CV17" s="11"/>
      <c r="CW17" s="10"/>
      <c r="CX17" s="11"/>
      <c r="CY17" s="10"/>
      <c r="CZ17" s="11"/>
      <c r="DA17" s="10"/>
      <c r="DB17" s="7"/>
      <c r="DC17" s="7">
        <f t="shared" ref="DC17:DC26" si="14">CU17+DB17</f>
        <v>0</v>
      </c>
      <c r="DD17" s="11"/>
      <c r="DE17" s="10"/>
      <c r="DF17" s="11"/>
      <c r="DG17" s="10"/>
      <c r="DH17" s="11"/>
      <c r="DI17" s="10"/>
      <c r="DJ17" s="7"/>
      <c r="DK17" s="11"/>
      <c r="DL17" s="10"/>
      <c r="DM17" s="11"/>
      <c r="DN17" s="10"/>
      <c r="DO17" s="11"/>
      <c r="DP17" s="10"/>
      <c r="DQ17" s="7"/>
      <c r="DR17" s="7">
        <f t="shared" ref="DR17:DR26" si="15">DJ17+DQ17</f>
        <v>0</v>
      </c>
      <c r="DS17" s="11"/>
      <c r="DT17" s="10"/>
      <c r="DU17" s="11"/>
      <c r="DV17" s="10"/>
      <c r="DW17" s="11"/>
      <c r="DX17" s="10"/>
      <c r="DY17" s="7"/>
      <c r="DZ17" s="11"/>
      <c r="EA17" s="10"/>
      <c r="EB17" s="11"/>
      <c r="EC17" s="10"/>
      <c r="ED17" s="11"/>
      <c r="EE17" s="10"/>
      <c r="EF17" s="7"/>
      <c r="EG17" s="7">
        <f t="shared" ref="EG17:EG26" si="16">DY17+EF17</f>
        <v>0</v>
      </c>
    </row>
    <row r="18" spans="1:137" x14ac:dyDescent="0.25">
      <c r="A18" s="6"/>
      <c r="B18" s="6"/>
      <c r="C18" s="6"/>
      <c r="D18" s="6" t="s">
        <v>60</v>
      </c>
      <c r="E18" s="3" t="s">
        <v>61</v>
      </c>
      <c r="F18" s="6">
        <f>COUNTIF(R18:EE18,"e")</f>
        <v>0</v>
      </c>
      <c r="G18" s="6">
        <f>COUNTIF(R18:EE18,"z")</f>
        <v>1</v>
      </c>
      <c r="H18" s="6">
        <f t="shared" si="0"/>
        <v>10</v>
      </c>
      <c r="I18" s="6">
        <f t="shared" si="1"/>
        <v>10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7">
        <f t="shared" si="7"/>
        <v>0</v>
      </c>
      <c r="P18" s="7">
        <f t="shared" si="8"/>
        <v>0</v>
      </c>
      <c r="Q18" s="7">
        <v>0</v>
      </c>
      <c r="R18" s="11"/>
      <c r="S18" s="10"/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7"/>
      <c r="AF18" s="7">
        <f t="shared" si="9"/>
        <v>0</v>
      </c>
      <c r="AG18" s="11">
        <v>10</v>
      </c>
      <c r="AH18" s="10" t="s">
        <v>59</v>
      </c>
      <c r="AI18" s="11"/>
      <c r="AJ18" s="10"/>
      <c r="AK18" s="11"/>
      <c r="AL18" s="10"/>
      <c r="AM18" s="7">
        <v>0</v>
      </c>
      <c r="AN18" s="11"/>
      <c r="AO18" s="10"/>
      <c r="AP18" s="11"/>
      <c r="AQ18" s="10"/>
      <c r="AR18" s="11"/>
      <c r="AS18" s="10"/>
      <c r="AT18" s="7"/>
      <c r="AU18" s="7">
        <f t="shared" si="10"/>
        <v>0</v>
      </c>
      <c r="AV18" s="11"/>
      <c r="AW18" s="10"/>
      <c r="AX18" s="11"/>
      <c r="AY18" s="10"/>
      <c r="AZ18" s="11"/>
      <c r="BA18" s="10"/>
      <c r="BB18" s="7"/>
      <c r="BC18" s="11"/>
      <c r="BD18" s="10"/>
      <c r="BE18" s="11"/>
      <c r="BF18" s="10"/>
      <c r="BG18" s="11"/>
      <c r="BH18" s="10"/>
      <c r="BI18" s="7"/>
      <c r="BJ18" s="7">
        <f t="shared" si="11"/>
        <v>0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/>
      <c r="BW18" s="10"/>
      <c r="BX18" s="7"/>
      <c r="BY18" s="7">
        <f t="shared" si="12"/>
        <v>0</v>
      </c>
      <c r="BZ18" s="11"/>
      <c r="CA18" s="10"/>
      <c r="CB18" s="11"/>
      <c r="CC18" s="10"/>
      <c r="CD18" s="11"/>
      <c r="CE18" s="10"/>
      <c r="CF18" s="7"/>
      <c r="CG18" s="11"/>
      <c r="CH18" s="10"/>
      <c r="CI18" s="11"/>
      <c r="CJ18" s="10"/>
      <c r="CK18" s="11"/>
      <c r="CL18" s="10"/>
      <c r="CM18" s="7"/>
      <c r="CN18" s="7">
        <f t="shared" si="13"/>
        <v>0</v>
      </c>
      <c r="CO18" s="11"/>
      <c r="CP18" s="10"/>
      <c r="CQ18" s="11"/>
      <c r="CR18" s="10"/>
      <c r="CS18" s="11"/>
      <c r="CT18" s="10"/>
      <c r="CU18" s="7"/>
      <c r="CV18" s="11"/>
      <c r="CW18" s="10"/>
      <c r="CX18" s="11"/>
      <c r="CY18" s="10"/>
      <c r="CZ18" s="11"/>
      <c r="DA18" s="10"/>
      <c r="DB18" s="7"/>
      <c r="DC18" s="7">
        <f t="shared" si="14"/>
        <v>0</v>
      </c>
      <c r="DD18" s="11"/>
      <c r="DE18" s="10"/>
      <c r="DF18" s="11"/>
      <c r="DG18" s="10"/>
      <c r="DH18" s="11"/>
      <c r="DI18" s="10"/>
      <c r="DJ18" s="7"/>
      <c r="DK18" s="11"/>
      <c r="DL18" s="10"/>
      <c r="DM18" s="11"/>
      <c r="DN18" s="10"/>
      <c r="DO18" s="11"/>
      <c r="DP18" s="10"/>
      <c r="DQ18" s="7"/>
      <c r="DR18" s="7">
        <f t="shared" si="15"/>
        <v>0</v>
      </c>
      <c r="DS18" s="11"/>
      <c r="DT18" s="10"/>
      <c r="DU18" s="11"/>
      <c r="DV18" s="10"/>
      <c r="DW18" s="11"/>
      <c r="DX18" s="10"/>
      <c r="DY18" s="7"/>
      <c r="DZ18" s="11"/>
      <c r="EA18" s="10"/>
      <c r="EB18" s="11"/>
      <c r="EC18" s="10"/>
      <c r="ED18" s="11"/>
      <c r="EE18" s="10"/>
      <c r="EF18" s="7"/>
      <c r="EG18" s="7">
        <f t="shared" si="16"/>
        <v>0</v>
      </c>
    </row>
    <row r="19" spans="1:137" x14ac:dyDescent="0.25">
      <c r="A19" s="6"/>
      <c r="B19" s="6"/>
      <c r="C19" s="6"/>
      <c r="D19" s="6" t="s">
        <v>62</v>
      </c>
      <c r="E19" s="3" t="s">
        <v>63</v>
      </c>
      <c r="F19" s="6">
        <f>COUNTIF(R19:EE19,"e")</f>
        <v>0</v>
      </c>
      <c r="G19" s="6">
        <f>COUNTIF(R19:EE19,"z")</f>
        <v>1</v>
      </c>
      <c r="H19" s="6">
        <f t="shared" si="0"/>
        <v>2</v>
      </c>
      <c r="I19" s="6">
        <f t="shared" si="1"/>
        <v>2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7">
        <f t="shared" si="7"/>
        <v>0</v>
      </c>
      <c r="P19" s="7">
        <f t="shared" si="8"/>
        <v>0</v>
      </c>
      <c r="Q19" s="7">
        <v>0</v>
      </c>
      <c r="R19" s="11">
        <v>2</v>
      </c>
      <c r="S19" s="10" t="s">
        <v>59</v>
      </c>
      <c r="T19" s="11"/>
      <c r="U19" s="10"/>
      <c r="V19" s="11"/>
      <c r="W19" s="10"/>
      <c r="X19" s="7">
        <v>0</v>
      </c>
      <c r="Y19" s="11"/>
      <c r="Z19" s="10"/>
      <c r="AA19" s="11"/>
      <c r="AB19" s="10"/>
      <c r="AC19" s="11"/>
      <c r="AD19" s="10"/>
      <c r="AE19" s="7"/>
      <c r="AF19" s="7">
        <f t="shared" si="9"/>
        <v>0</v>
      </c>
      <c r="AG19" s="11"/>
      <c r="AH19" s="10"/>
      <c r="AI19" s="11"/>
      <c r="AJ19" s="10"/>
      <c r="AK19" s="11"/>
      <c r="AL19" s="10"/>
      <c r="AM19" s="7"/>
      <c r="AN19" s="11"/>
      <c r="AO19" s="10"/>
      <c r="AP19" s="11"/>
      <c r="AQ19" s="10"/>
      <c r="AR19" s="11"/>
      <c r="AS19" s="10"/>
      <c r="AT19" s="7"/>
      <c r="AU19" s="7">
        <f t="shared" si="10"/>
        <v>0</v>
      </c>
      <c r="AV19" s="11"/>
      <c r="AW19" s="10"/>
      <c r="AX19" s="11"/>
      <c r="AY19" s="10"/>
      <c r="AZ19" s="11"/>
      <c r="BA19" s="10"/>
      <c r="BB19" s="7"/>
      <c r="BC19" s="11"/>
      <c r="BD19" s="10"/>
      <c r="BE19" s="11"/>
      <c r="BF19" s="10"/>
      <c r="BG19" s="11"/>
      <c r="BH19" s="10"/>
      <c r="BI19" s="7"/>
      <c r="BJ19" s="7">
        <f t="shared" si="11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7"/>
      <c r="BY19" s="7">
        <f t="shared" si="12"/>
        <v>0</v>
      </c>
      <c r="BZ19" s="11"/>
      <c r="CA19" s="10"/>
      <c r="CB19" s="11"/>
      <c r="CC19" s="10"/>
      <c r="CD19" s="11"/>
      <c r="CE19" s="10"/>
      <c r="CF19" s="7"/>
      <c r="CG19" s="11"/>
      <c r="CH19" s="10"/>
      <c r="CI19" s="11"/>
      <c r="CJ19" s="10"/>
      <c r="CK19" s="11"/>
      <c r="CL19" s="10"/>
      <c r="CM19" s="7"/>
      <c r="CN19" s="7">
        <f t="shared" si="13"/>
        <v>0</v>
      </c>
      <c r="CO19" s="11"/>
      <c r="CP19" s="10"/>
      <c r="CQ19" s="11"/>
      <c r="CR19" s="10"/>
      <c r="CS19" s="11"/>
      <c r="CT19" s="10"/>
      <c r="CU19" s="7"/>
      <c r="CV19" s="11"/>
      <c r="CW19" s="10"/>
      <c r="CX19" s="11"/>
      <c r="CY19" s="10"/>
      <c r="CZ19" s="11"/>
      <c r="DA19" s="10"/>
      <c r="DB19" s="7"/>
      <c r="DC19" s="7">
        <f t="shared" si="14"/>
        <v>0</v>
      </c>
      <c r="DD19" s="11"/>
      <c r="DE19" s="10"/>
      <c r="DF19" s="11"/>
      <c r="DG19" s="10"/>
      <c r="DH19" s="11"/>
      <c r="DI19" s="10"/>
      <c r="DJ19" s="7"/>
      <c r="DK19" s="11"/>
      <c r="DL19" s="10"/>
      <c r="DM19" s="11"/>
      <c r="DN19" s="10"/>
      <c r="DO19" s="11"/>
      <c r="DP19" s="10"/>
      <c r="DQ19" s="7"/>
      <c r="DR19" s="7">
        <f t="shared" si="15"/>
        <v>0</v>
      </c>
      <c r="DS19" s="11"/>
      <c r="DT19" s="10"/>
      <c r="DU19" s="11"/>
      <c r="DV19" s="10"/>
      <c r="DW19" s="11"/>
      <c r="DX19" s="10"/>
      <c r="DY19" s="7"/>
      <c r="DZ19" s="11"/>
      <c r="EA19" s="10"/>
      <c r="EB19" s="11"/>
      <c r="EC19" s="10"/>
      <c r="ED19" s="11"/>
      <c r="EE19" s="10"/>
      <c r="EF19" s="7"/>
      <c r="EG19" s="7">
        <f t="shared" si="16"/>
        <v>0</v>
      </c>
    </row>
    <row r="20" spans="1:137" x14ac:dyDescent="0.25">
      <c r="A20" s="6">
        <v>6</v>
      </c>
      <c r="B20" s="6">
        <v>1</v>
      </c>
      <c r="C20" s="6"/>
      <c r="D20" s="6"/>
      <c r="E20" s="3" t="s">
        <v>64</v>
      </c>
      <c r="F20" s="6">
        <f>$B$20*COUNTIF(R20:EE20,"e")</f>
        <v>0</v>
      </c>
      <c r="G20" s="6">
        <f>$B$20*COUNTIF(R20:EE20,"z")</f>
        <v>1</v>
      </c>
      <c r="H20" s="6">
        <f t="shared" si="0"/>
        <v>12</v>
      </c>
      <c r="I20" s="6">
        <f t="shared" si="1"/>
        <v>12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7">
        <f t="shared" si="7"/>
        <v>1</v>
      </c>
      <c r="P20" s="7">
        <f t="shared" si="8"/>
        <v>0</v>
      </c>
      <c r="Q20" s="7">
        <f>$B$20*0.47</f>
        <v>0.47</v>
      </c>
      <c r="R20" s="11"/>
      <c r="S20" s="10"/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7"/>
      <c r="AF20" s="7">
        <f t="shared" si="9"/>
        <v>0</v>
      </c>
      <c r="AG20" s="11"/>
      <c r="AH20" s="10"/>
      <c r="AI20" s="11"/>
      <c r="AJ20" s="10"/>
      <c r="AK20" s="11"/>
      <c r="AL20" s="10"/>
      <c r="AM20" s="7"/>
      <c r="AN20" s="11"/>
      <c r="AO20" s="10"/>
      <c r="AP20" s="11"/>
      <c r="AQ20" s="10"/>
      <c r="AR20" s="11"/>
      <c r="AS20" s="10"/>
      <c r="AT20" s="7"/>
      <c r="AU20" s="7">
        <f t="shared" si="10"/>
        <v>0</v>
      </c>
      <c r="AV20" s="11">
        <f>$B$20*12</f>
        <v>12</v>
      </c>
      <c r="AW20" s="10" t="s">
        <v>59</v>
      </c>
      <c r="AX20" s="11"/>
      <c r="AY20" s="10"/>
      <c r="AZ20" s="11"/>
      <c r="BA20" s="10"/>
      <c r="BB20" s="7">
        <f>$B$20*1</f>
        <v>1</v>
      </c>
      <c r="BC20" s="11"/>
      <c r="BD20" s="10"/>
      <c r="BE20" s="11"/>
      <c r="BF20" s="10"/>
      <c r="BG20" s="11"/>
      <c r="BH20" s="10"/>
      <c r="BI20" s="7"/>
      <c r="BJ20" s="7">
        <f t="shared" si="11"/>
        <v>1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7"/>
      <c r="BY20" s="7">
        <f t="shared" si="12"/>
        <v>0</v>
      </c>
      <c r="BZ20" s="11"/>
      <c r="CA20" s="10"/>
      <c r="CB20" s="11"/>
      <c r="CC20" s="10"/>
      <c r="CD20" s="11"/>
      <c r="CE20" s="10"/>
      <c r="CF20" s="7"/>
      <c r="CG20" s="11"/>
      <c r="CH20" s="10"/>
      <c r="CI20" s="11"/>
      <c r="CJ20" s="10"/>
      <c r="CK20" s="11"/>
      <c r="CL20" s="10"/>
      <c r="CM20" s="7"/>
      <c r="CN20" s="7">
        <f t="shared" si="13"/>
        <v>0</v>
      </c>
      <c r="CO20" s="11"/>
      <c r="CP20" s="10"/>
      <c r="CQ20" s="11"/>
      <c r="CR20" s="10"/>
      <c r="CS20" s="11"/>
      <c r="CT20" s="10"/>
      <c r="CU20" s="7"/>
      <c r="CV20" s="11"/>
      <c r="CW20" s="10"/>
      <c r="CX20" s="11"/>
      <c r="CY20" s="10"/>
      <c r="CZ20" s="11"/>
      <c r="DA20" s="10"/>
      <c r="DB20" s="7"/>
      <c r="DC20" s="7">
        <f t="shared" si="14"/>
        <v>0</v>
      </c>
      <c r="DD20" s="11"/>
      <c r="DE20" s="10"/>
      <c r="DF20" s="11"/>
      <c r="DG20" s="10"/>
      <c r="DH20" s="11"/>
      <c r="DI20" s="10"/>
      <c r="DJ20" s="7"/>
      <c r="DK20" s="11"/>
      <c r="DL20" s="10"/>
      <c r="DM20" s="11"/>
      <c r="DN20" s="10"/>
      <c r="DO20" s="11"/>
      <c r="DP20" s="10"/>
      <c r="DQ20" s="7"/>
      <c r="DR20" s="7">
        <f t="shared" si="15"/>
        <v>0</v>
      </c>
      <c r="DS20" s="11"/>
      <c r="DT20" s="10"/>
      <c r="DU20" s="11"/>
      <c r="DV20" s="10"/>
      <c r="DW20" s="11"/>
      <c r="DX20" s="10"/>
      <c r="DY20" s="7"/>
      <c r="DZ20" s="11"/>
      <c r="EA20" s="10"/>
      <c r="EB20" s="11"/>
      <c r="EC20" s="10"/>
      <c r="ED20" s="11"/>
      <c r="EE20" s="10"/>
      <c r="EF20" s="7"/>
      <c r="EG20" s="7">
        <f t="shared" si="16"/>
        <v>0</v>
      </c>
    </row>
    <row r="21" spans="1:137" x14ac:dyDescent="0.25">
      <c r="A21" s="6"/>
      <c r="B21" s="6"/>
      <c r="C21" s="6"/>
      <c r="D21" s="6" t="s">
        <v>65</v>
      </c>
      <c r="E21" s="3" t="s">
        <v>66</v>
      </c>
      <c r="F21" s="6">
        <f>COUNTIF(R21:EE21,"e")</f>
        <v>0</v>
      </c>
      <c r="G21" s="6">
        <f>COUNTIF(R21:EE21,"z")</f>
        <v>1</v>
      </c>
      <c r="H21" s="6">
        <f t="shared" si="0"/>
        <v>10</v>
      </c>
      <c r="I21" s="6">
        <f t="shared" si="1"/>
        <v>10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7">
        <f t="shared" si="7"/>
        <v>1</v>
      </c>
      <c r="P21" s="7">
        <f t="shared" si="8"/>
        <v>0</v>
      </c>
      <c r="Q21" s="7">
        <v>0.4</v>
      </c>
      <c r="R21" s="11">
        <v>10</v>
      </c>
      <c r="S21" s="10" t="s">
        <v>59</v>
      </c>
      <c r="T21" s="11"/>
      <c r="U21" s="10"/>
      <c r="V21" s="11"/>
      <c r="W21" s="10"/>
      <c r="X21" s="7">
        <v>1</v>
      </c>
      <c r="Y21" s="11"/>
      <c r="Z21" s="10"/>
      <c r="AA21" s="11"/>
      <c r="AB21" s="10"/>
      <c r="AC21" s="11"/>
      <c r="AD21" s="10"/>
      <c r="AE21" s="7"/>
      <c r="AF21" s="7">
        <f t="shared" si="9"/>
        <v>1</v>
      </c>
      <c r="AG21" s="11"/>
      <c r="AH21" s="10"/>
      <c r="AI21" s="11"/>
      <c r="AJ21" s="10"/>
      <c r="AK21" s="11"/>
      <c r="AL21" s="10"/>
      <c r="AM21" s="7"/>
      <c r="AN21" s="11"/>
      <c r="AO21" s="10"/>
      <c r="AP21" s="11"/>
      <c r="AQ21" s="10"/>
      <c r="AR21" s="11"/>
      <c r="AS21" s="10"/>
      <c r="AT21" s="7"/>
      <c r="AU21" s="7">
        <f t="shared" si="10"/>
        <v>0</v>
      </c>
      <c r="AV21" s="11"/>
      <c r="AW21" s="10"/>
      <c r="AX21" s="11"/>
      <c r="AY21" s="10"/>
      <c r="AZ21" s="11"/>
      <c r="BA21" s="10"/>
      <c r="BB21" s="7"/>
      <c r="BC21" s="11"/>
      <c r="BD21" s="10"/>
      <c r="BE21" s="11"/>
      <c r="BF21" s="10"/>
      <c r="BG21" s="11"/>
      <c r="BH21" s="10"/>
      <c r="BI21" s="7"/>
      <c r="BJ21" s="7">
        <f t="shared" si="11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7"/>
      <c r="BY21" s="7">
        <f t="shared" si="12"/>
        <v>0</v>
      </c>
      <c r="BZ21" s="11"/>
      <c r="CA21" s="10"/>
      <c r="CB21" s="11"/>
      <c r="CC21" s="10"/>
      <c r="CD21" s="11"/>
      <c r="CE21" s="10"/>
      <c r="CF21" s="7"/>
      <c r="CG21" s="11"/>
      <c r="CH21" s="10"/>
      <c r="CI21" s="11"/>
      <c r="CJ21" s="10"/>
      <c r="CK21" s="11"/>
      <c r="CL21" s="10"/>
      <c r="CM21" s="7"/>
      <c r="CN21" s="7">
        <f t="shared" si="13"/>
        <v>0</v>
      </c>
      <c r="CO21" s="11"/>
      <c r="CP21" s="10"/>
      <c r="CQ21" s="11"/>
      <c r="CR21" s="10"/>
      <c r="CS21" s="11"/>
      <c r="CT21" s="10"/>
      <c r="CU21" s="7"/>
      <c r="CV21" s="11"/>
      <c r="CW21" s="10"/>
      <c r="CX21" s="11"/>
      <c r="CY21" s="10"/>
      <c r="CZ21" s="11"/>
      <c r="DA21" s="10"/>
      <c r="DB21" s="7"/>
      <c r="DC21" s="7">
        <f t="shared" si="14"/>
        <v>0</v>
      </c>
      <c r="DD21" s="11"/>
      <c r="DE21" s="10"/>
      <c r="DF21" s="11"/>
      <c r="DG21" s="10"/>
      <c r="DH21" s="11"/>
      <c r="DI21" s="10"/>
      <c r="DJ21" s="7"/>
      <c r="DK21" s="11"/>
      <c r="DL21" s="10"/>
      <c r="DM21" s="11"/>
      <c r="DN21" s="10"/>
      <c r="DO21" s="11"/>
      <c r="DP21" s="10"/>
      <c r="DQ21" s="7"/>
      <c r="DR21" s="7">
        <f t="shared" si="15"/>
        <v>0</v>
      </c>
      <c r="DS21" s="11"/>
      <c r="DT21" s="10"/>
      <c r="DU21" s="11"/>
      <c r="DV21" s="10"/>
      <c r="DW21" s="11"/>
      <c r="DX21" s="10"/>
      <c r="DY21" s="7"/>
      <c r="DZ21" s="11"/>
      <c r="EA21" s="10"/>
      <c r="EB21" s="11"/>
      <c r="EC21" s="10"/>
      <c r="ED21" s="11"/>
      <c r="EE21" s="10"/>
      <c r="EF21" s="7"/>
      <c r="EG21" s="7">
        <f t="shared" si="16"/>
        <v>0</v>
      </c>
    </row>
    <row r="22" spans="1:137" x14ac:dyDescent="0.25">
      <c r="A22" s="6"/>
      <c r="B22" s="6"/>
      <c r="C22" s="6"/>
      <c r="D22" s="6" t="s">
        <v>67</v>
      </c>
      <c r="E22" s="3" t="s">
        <v>68</v>
      </c>
      <c r="F22" s="6">
        <f>COUNTIF(R22:EE22,"e")</f>
        <v>0</v>
      </c>
      <c r="G22" s="6">
        <f>COUNTIF(R22:EE22,"z")</f>
        <v>1</v>
      </c>
      <c r="H22" s="6">
        <f t="shared" si="0"/>
        <v>10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7">
        <f t="shared" si="7"/>
        <v>1</v>
      </c>
      <c r="P22" s="7">
        <f t="shared" si="8"/>
        <v>0</v>
      </c>
      <c r="Q22" s="7">
        <v>0.67</v>
      </c>
      <c r="R22" s="11">
        <v>10</v>
      </c>
      <c r="S22" s="10" t="s">
        <v>59</v>
      </c>
      <c r="T22" s="11"/>
      <c r="U22" s="10"/>
      <c r="V22" s="11"/>
      <c r="W22" s="10"/>
      <c r="X22" s="7">
        <v>1</v>
      </c>
      <c r="Y22" s="11"/>
      <c r="Z22" s="10"/>
      <c r="AA22" s="11"/>
      <c r="AB22" s="10"/>
      <c r="AC22" s="11"/>
      <c r="AD22" s="10"/>
      <c r="AE22" s="7"/>
      <c r="AF22" s="7">
        <f t="shared" si="9"/>
        <v>1</v>
      </c>
      <c r="AG22" s="11"/>
      <c r="AH22" s="10"/>
      <c r="AI22" s="11"/>
      <c r="AJ22" s="10"/>
      <c r="AK22" s="11"/>
      <c r="AL22" s="10"/>
      <c r="AM22" s="7"/>
      <c r="AN22" s="11"/>
      <c r="AO22" s="10"/>
      <c r="AP22" s="11"/>
      <c r="AQ22" s="10"/>
      <c r="AR22" s="11"/>
      <c r="AS22" s="10"/>
      <c r="AT22" s="7"/>
      <c r="AU22" s="7">
        <f t="shared" si="10"/>
        <v>0</v>
      </c>
      <c r="AV22" s="11"/>
      <c r="AW22" s="10"/>
      <c r="AX22" s="11"/>
      <c r="AY22" s="10"/>
      <c r="AZ22" s="11"/>
      <c r="BA22" s="10"/>
      <c r="BB22" s="7"/>
      <c r="BC22" s="11"/>
      <c r="BD22" s="10"/>
      <c r="BE22" s="11"/>
      <c r="BF22" s="10"/>
      <c r="BG22" s="11"/>
      <c r="BH22" s="10"/>
      <c r="BI22" s="7"/>
      <c r="BJ22" s="7">
        <f t="shared" si="11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7"/>
      <c r="BY22" s="7">
        <f t="shared" si="12"/>
        <v>0</v>
      </c>
      <c r="BZ22" s="11"/>
      <c r="CA22" s="10"/>
      <c r="CB22" s="11"/>
      <c r="CC22" s="10"/>
      <c r="CD22" s="11"/>
      <c r="CE22" s="10"/>
      <c r="CF22" s="7"/>
      <c r="CG22" s="11"/>
      <c r="CH22" s="10"/>
      <c r="CI22" s="11"/>
      <c r="CJ22" s="10"/>
      <c r="CK22" s="11"/>
      <c r="CL22" s="10"/>
      <c r="CM22" s="7"/>
      <c r="CN22" s="7">
        <f t="shared" si="13"/>
        <v>0</v>
      </c>
      <c r="CO22" s="11"/>
      <c r="CP22" s="10"/>
      <c r="CQ22" s="11"/>
      <c r="CR22" s="10"/>
      <c r="CS22" s="11"/>
      <c r="CT22" s="10"/>
      <c r="CU22" s="7"/>
      <c r="CV22" s="11"/>
      <c r="CW22" s="10"/>
      <c r="CX22" s="11"/>
      <c r="CY22" s="10"/>
      <c r="CZ22" s="11"/>
      <c r="DA22" s="10"/>
      <c r="DB22" s="7"/>
      <c r="DC22" s="7">
        <f t="shared" si="14"/>
        <v>0</v>
      </c>
      <c r="DD22" s="11"/>
      <c r="DE22" s="10"/>
      <c r="DF22" s="11"/>
      <c r="DG22" s="10"/>
      <c r="DH22" s="11"/>
      <c r="DI22" s="10"/>
      <c r="DJ22" s="7"/>
      <c r="DK22" s="11"/>
      <c r="DL22" s="10"/>
      <c r="DM22" s="11"/>
      <c r="DN22" s="10"/>
      <c r="DO22" s="11"/>
      <c r="DP22" s="10"/>
      <c r="DQ22" s="7"/>
      <c r="DR22" s="7">
        <f t="shared" si="15"/>
        <v>0</v>
      </c>
      <c r="DS22" s="11"/>
      <c r="DT22" s="10"/>
      <c r="DU22" s="11"/>
      <c r="DV22" s="10"/>
      <c r="DW22" s="11"/>
      <c r="DX22" s="10"/>
      <c r="DY22" s="7"/>
      <c r="DZ22" s="11"/>
      <c r="EA22" s="10"/>
      <c r="EB22" s="11"/>
      <c r="EC22" s="10"/>
      <c r="ED22" s="11"/>
      <c r="EE22" s="10"/>
      <c r="EF22" s="7"/>
      <c r="EG22" s="7">
        <f t="shared" si="16"/>
        <v>0</v>
      </c>
    </row>
    <row r="23" spans="1:137" x14ac:dyDescent="0.25">
      <c r="A23" s="6"/>
      <c r="B23" s="6"/>
      <c r="C23" s="6"/>
      <c r="D23" s="6" t="s">
        <v>69</v>
      </c>
      <c r="E23" s="3" t="s">
        <v>70</v>
      </c>
      <c r="F23" s="6">
        <f>COUNTIF(R23:EE23,"e")</f>
        <v>0</v>
      </c>
      <c r="G23" s="6">
        <f>COUNTIF(R23:EE23,"z")</f>
        <v>1</v>
      </c>
      <c r="H23" s="6">
        <f t="shared" si="0"/>
        <v>10</v>
      </c>
      <c r="I23" s="6">
        <f t="shared" si="1"/>
        <v>10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7">
        <f t="shared" si="7"/>
        <v>1</v>
      </c>
      <c r="P23" s="7">
        <f t="shared" si="8"/>
        <v>0</v>
      </c>
      <c r="Q23" s="7">
        <v>0.5</v>
      </c>
      <c r="R23" s="11">
        <v>10</v>
      </c>
      <c r="S23" s="10" t="s">
        <v>59</v>
      </c>
      <c r="T23" s="11"/>
      <c r="U23" s="10"/>
      <c r="V23" s="11"/>
      <c r="W23" s="10"/>
      <c r="X23" s="7">
        <v>1</v>
      </c>
      <c r="Y23" s="11"/>
      <c r="Z23" s="10"/>
      <c r="AA23" s="11"/>
      <c r="AB23" s="10"/>
      <c r="AC23" s="11"/>
      <c r="AD23" s="10"/>
      <c r="AE23" s="7"/>
      <c r="AF23" s="7">
        <f t="shared" si="9"/>
        <v>1</v>
      </c>
      <c r="AG23" s="11"/>
      <c r="AH23" s="10"/>
      <c r="AI23" s="11"/>
      <c r="AJ23" s="10"/>
      <c r="AK23" s="11"/>
      <c r="AL23" s="10"/>
      <c r="AM23" s="7"/>
      <c r="AN23" s="11"/>
      <c r="AO23" s="10"/>
      <c r="AP23" s="11"/>
      <c r="AQ23" s="10"/>
      <c r="AR23" s="11"/>
      <c r="AS23" s="10"/>
      <c r="AT23" s="7"/>
      <c r="AU23" s="7">
        <f t="shared" si="10"/>
        <v>0</v>
      </c>
      <c r="AV23" s="11"/>
      <c r="AW23" s="10"/>
      <c r="AX23" s="11"/>
      <c r="AY23" s="10"/>
      <c r="AZ23" s="11"/>
      <c r="BA23" s="10"/>
      <c r="BB23" s="7"/>
      <c r="BC23" s="11"/>
      <c r="BD23" s="10"/>
      <c r="BE23" s="11"/>
      <c r="BF23" s="10"/>
      <c r="BG23" s="11"/>
      <c r="BH23" s="10"/>
      <c r="BI23" s="7"/>
      <c r="BJ23" s="7">
        <f t="shared" si="11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7"/>
      <c r="BY23" s="7">
        <f t="shared" si="12"/>
        <v>0</v>
      </c>
      <c r="BZ23" s="11"/>
      <c r="CA23" s="10"/>
      <c r="CB23" s="11"/>
      <c r="CC23" s="10"/>
      <c r="CD23" s="11"/>
      <c r="CE23" s="10"/>
      <c r="CF23" s="7"/>
      <c r="CG23" s="11"/>
      <c r="CH23" s="10"/>
      <c r="CI23" s="11"/>
      <c r="CJ23" s="10"/>
      <c r="CK23" s="11"/>
      <c r="CL23" s="10"/>
      <c r="CM23" s="7"/>
      <c r="CN23" s="7">
        <f t="shared" si="13"/>
        <v>0</v>
      </c>
      <c r="CO23" s="11"/>
      <c r="CP23" s="10"/>
      <c r="CQ23" s="11"/>
      <c r="CR23" s="10"/>
      <c r="CS23" s="11"/>
      <c r="CT23" s="10"/>
      <c r="CU23" s="7"/>
      <c r="CV23" s="11"/>
      <c r="CW23" s="10"/>
      <c r="CX23" s="11"/>
      <c r="CY23" s="10"/>
      <c r="CZ23" s="11"/>
      <c r="DA23" s="10"/>
      <c r="DB23" s="7"/>
      <c r="DC23" s="7">
        <f t="shared" si="14"/>
        <v>0</v>
      </c>
      <c r="DD23" s="11"/>
      <c r="DE23" s="10"/>
      <c r="DF23" s="11"/>
      <c r="DG23" s="10"/>
      <c r="DH23" s="11"/>
      <c r="DI23" s="10"/>
      <c r="DJ23" s="7"/>
      <c r="DK23" s="11"/>
      <c r="DL23" s="10"/>
      <c r="DM23" s="11"/>
      <c r="DN23" s="10"/>
      <c r="DO23" s="11"/>
      <c r="DP23" s="10"/>
      <c r="DQ23" s="7"/>
      <c r="DR23" s="7">
        <f t="shared" si="15"/>
        <v>0</v>
      </c>
      <c r="DS23" s="11"/>
      <c r="DT23" s="10"/>
      <c r="DU23" s="11"/>
      <c r="DV23" s="10"/>
      <c r="DW23" s="11"/>
      <c r="DX23" s="10"/>
      <c r="DY23" s="7"/>
      <c r="DZ23" s="11"/>
      <c r="EA23" s="10"/>
      <c r="EB23" s="11"/>
      <c r="EC23" s="10"/>
      <c r="ED23" s="11"/>
      <c r="EE23" s="10"/>
      <c r="EF23" s="7"/>
      <c r="EG23" s="7">
        <f t="shared" si="16"/>
        <v>0</v>
      </c>
    </row>
    <row r="24" spans="1:137" x14ac:dyDescent="0.25">
      <c r="A24" s="6">
        <v>18</v>
      </c>
      <c r="B24" s="6">
        <v>1</v>
      </c>
      <c r="C24" s="6"/>
      <c r="D24" s="6"/>
      <c r="E24" s="3" t="s">
        <v>71</v>
      </c>
      <c r="F24" s="6">
        <f>$B$24*COUNTIF(R24:EE24,"e")</f>
        <v>0</v>
      </c>
      <c r="G24" s="6">
        <f>$B$24*COUNTIF(R24:EE24,"z")</f>
        <v>3</v>
      </c>
      <c r="H24" s="6">
        <f t="shared" si="0"/>
        <v>100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100</v>
      </c>
      <c r="M24" s="6">
        <f t="shared" si="5"/>
        <v>0</v>
      </c>
      <c r="N24" s="6">
        <f t="shared" si="6"/>
        <v>0</v>
      </c>
      <c r="O24" s="7">
        <f t="shared" si="7"/>
        <v>7</v>
      </c>
      <c r="P24" s="7">
        <f t="shared" si="8"/>
        <v>7</v>
      </c>
      <c r="Q24" s="7">
        <f>$B$24*4</f>
        <v>4</v>
      </c>
      <c r="R24" s="11"/>
      <c r="S24" s="10"/>
      <c r="T24" s="11"/>
      <c r="U24" s="10"/>
      <c r="V24" s="11"/>
      <c r="W24" s="10"/>
      <c r="X24" s="7"/>
      <c r="Y24" s="11"/>
      <c r="Z24" s="10"/>
      <c r="AA24" s="11"/>
      <c r="AB24" s="10"/>
      <c r="AC24" s="11"/>
      <c r="AD24" s="10"/>
      <c r="AE24" s="7"/>
      <c r="AF24" s="7">
        <f t="shared" si="9"/>
        <v>0</v>
      </c>
      <c r="AG24" s="11"/>
      <c r="AH24" s="10"/>
      <c r="AI24" s="11"/>
      <c r="AJ24" s="10"/>
      <c r="AK24" s="11"/>
      <c r="AL24" s="10"/>
      <c r="AM24" s="7"/>
      <c r="AN24" s="11"/>
      <c r="AO24" s="10"/>
      <c r="AP24" s="11"/>
      <c r="AQ24" s="10"/>
      <c r="AR24" s="11"/>
      <c r="AS24" s="10"/>
      <c r="AT24" s="7"/>
      <c r="AU24" s="7">
        <f t="shared" si="10"/>
        <v>0</v>
      </c>
      <c r="AV24" s="11"/>
      <c r="AW24" s="10"/>
      <c r="AX24" s="11"/>
      <c r="AY24" s="10"/>
      <c r="AZ24" s="11"/>
      <c r="BA24" s="10"/>
      <c r="BB24" s="7"/>
      <c r="BC24" s="11">
        <f>$B$24*30</f>
        <v>30</v>
      </c>
      <c r="BD24" s="10" t="s">
        <v>59</v>
      </c>
      <c r="BE24" s="11"/>
      <c r="BF24" s="10"/>
      <c r="BG24" s="11"/>
      <c r="BH24" s="10"/>
      <c r="BI24" s="7">
        <f>$B$24*2</f>
        <v>2</v>
      </c>
      <c r="BJ24" s="7">
        <f t="shared" si="11"/>
        <v>2</v>
      </c>
      <c r="BK24" s="11"/>
      <c r="BL24" s="10"/>
      <c r="BM24" s="11"/>
      <c r="BN24" s="10"/>
      <c r="BO24" s="11"/>
      <c r="BP24" s="10"/>
      <c r="BQ24" s="7"/>
      <c r="BR24" s="11">
        <f>$B$24*30</f>
        <v>30</v>
      </c>
      <c r="BS24" s="10" t="s">
        <v>59</v>
      </c>
      <c r="BT24" s="11"/>
      <c r="BU24" s="10"/>
      <c r="BV24" s="11"/>
      <c r="BW24" s="10"/>
      <c r="BX24" s="7">
        <f>$B$24*2</f>
        <v>2</v>
      </c>
      <c r="BY24" s="7">
        <f t="shared" si="12"/>
        <v>2</v>
      </c>
      <c r="BZ24" s="11"/>
      <c r="CA24" s="10"/>
      <c r="CB24" s="11"/>
      <c r="CC24" s="10"/>
      <c r="CD24" s="11"/>
      <c r="CE24" s="10"/>
      <c r="CF24" s="7"/>
      <c r="CG24" s="11">
        <f>$B$24*40</f>
        <v>40</v>
      </c>
      <c r="CH24" s="10" t="s">
        <v>59</v>
      </c>
      <c r="CI24" s="11"/>
      <c r="CJ24" s="10"/>
      <c r="CK24" s="11"/>
      <c r="CL24" s="10"/>
      <c r="CM24" s="7">
        <f>$B$24*3</f>
        <v>3</v>
      </c>
      <c r="CN24" s="7">
        <f t="shared" si="13"/>
        <v>3</v>
      </c>
      <c r="CO24" s="11"/>
      <c r="CP24" s="10"/>
      <c r="CQ24" s="11"/>
      <c r="CR24" s="10"/>
      <c r="CS24" s="11"/>
      <c r="CT24" s="10"/>
      <c r="CU24" s="7"/>
      <c r="CV24" s="11"/>
      <c r="CW24" s="10"/>
      <c r="CX24" s="11"/>
      <c r="CY24" s="10"/>
      <c r="CZ24" s="11"/>
      <c r="DA24" s="10"/>
      <c r="DB24" s="7"/>
      <c r="DC24" s="7">
        <f t="shared" si="14"/>
        <v>0</v>
      </c>
      <c r="DD24" s="11"/>
      <c r="DE24" s="10"/>
      <c r="DF24" s="11"/>
      <c r="DG24" s="10"/>
      <c r="DH24" s="11"/>
      <c r="DI24" s="10"/>
      <c r="DJ24" s="7"/>
      <c r="DK24" s="11"/>
      <c r="DL24" s="10"/>
      <c r="DM24" s="11"/>
      <c r="DN24" s="10"/>
      <c r="DO24" s="11"/>
      <c r="DP24" s="10"/>
      <c r="DQ24" s="7"/>
      <c r="DR24" s="7">
        <f t="shared" si="15"/>
        <v>0</v>
      </c>
      <c r="DS24" s="11"/>
      <c r="DT24" s="10"/>
      <c r="DU24" s="11"/>
      <c r="DV24" s="10"/>
      <c r="DW24" s="11"/>
      <c r="DX24" s="10"/>
      <c r="DY24" s="7"/>
      <c r="DZ24" s="11"/>
      <c r="EA24" s="10"/>
      <c r="EB24" s="11"/>
      <c r="EC24" s="10"/>
      <c r="ED24" s="11"/>
      <c r="EE24" s="10"/>
      <c r="EF24" s="7"/>
      <c r="EG24" s="7">
        <f t="shared" si="16"/>
        <v>0</v>
      </c>
    </row>
    <row r="25" spans="1:137" x14ac:dyDescent="0.25">
      <c r="A25" s="6">
        <v>15</v>
      </c>
      <c r="B25" s="6">
        <v>1</v>
      </c>
      <c r="C25" s="6"/>
      <c r="D25" s="6"/>
      <c r="E25" s="3" t="s">
        <v>72</v>
      </c>
      <c r="F25" s="6">
        <f>$B$25*COUNTIF(R25:EE25,"e")</f>
        <v>0</v>
      </c>
      <c r="G25" s="6">
        <f>$B$25*COUNTIF(R25:EE25,"z")</f>
        <v>2</v>
      </c>
      <c r="H25" s="6">
        <f t="shared" si="0"/>
        <v>15</v>
      </c>
      <c r="I25" s="6">
        <f t="shared" si="1"/>
        <v>8</v>
      </c>
      <c r="J25" s="6">
        <f t="shared" si="2"/>
        <v>7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7">
        <f t="shared" si="7"/>
        <v>2</v>
      </c>
      <c r="P25" s="7">
        <f t="shared" si="8"/>
        <v>0</v>
      </c>
      <c r="Q25" s="7">
        <f>$B$25*0.83</f>
        <v>0.83</v>
      </c>
      <c r="R25" s="11"/>
      <c r="S25" s="10"/>
      <c r="T25" s="11"/>
      <c r="U25" s="10"/>
      <c r="V25" s="11"/>
      <c r="W25" s="10"/>
      <c r="X25" s="7"/>
      <c r="Y25" s="11"/>
      <c r="Z25" s="10"/>
      <c r="AA25" s="11"/>
      <c r="AB25" s="10"/>
      <c r="AC25" s="11"/>
      <c r="AD25" s="10"/>
      <c r="AE25" s="7"/>
      <c r="AF25" s="7">
        <f t="shared" si="9"/>
        <v>0</v>
      </c>
      <c r="AG25" s="11"/>
      <c r="AH25" s="10"/>
      <c r="AI25" s="11"/>
      <c r="AJ25" s="10"/>
      <c r="AK25" s="11"/>
      <c r="AL25" s="10"/>
      <c r="AM25" s="7"/>
      <c r="AN25" s="11"/>
      <c r="AO25" s="10"/>
      <c r="AP25" s="11"/>
      <c r="AQ25" s="10"/>
      <c r="AR25" s="11"/>
      <c r="AS25" s="10"/>
      <c r="AT25" s="7"/>
      <c r="AU25" s="7">
        <f t="shared" si="10"/>
        <v>0</v>
      </c>
      <c r="AV25" s="11"/>
      <c r="AW25" s="10"/>
      <c r="AX25" s="11"/>
      <c r="AY25" s="10"/>
      <c r="AZ25" s="11"/>
      <c r="BA25" s="10"/>
      <c r="BB25" s="7"/>
      <c r="BC25" s="11"/>
      <c r="BD25" s="10"/>
      <c r="BE25" s="11"/>
      <c r="BF25" s="10"/>
      <c r="BG25" s="11"/>
      <c r="BH25" s="10"/>
      <c r="BI25" s="7"/>
      <c r="BJ25" s="7">
        <f t="shared" si="11"/>
        <v>0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7"/>
      <c r="BY25" s="7">
        <f t="shared" si="12"/>
        <v>0</v>
      </c>
      <c r="BZ25" s="11"/>
      <c r="CA25" s="10"/>
      <c r="CB25" s="11"/>
      <c r="CC25" s="10"/>
      <c r="CD25" s="11"/>
      <c r="CE25" s="10"/>
      <c r="CF25" s="7"/>
      <c r="CG25" s="11"/>
      <c r="CH25" s="10"/>
      <c r="CI25" s="11"/>
      <c r="CJ25" s="10"/>
      <c r="CK25" s="11"/>
      <c r="CL25" s="10"/>
      <c r="CM25" s="7"/>
      <c r="CN25" s="7">
        <f t="shared" si="13"/>
        <v>0</v>
      </c>
      <c r="CO25" s="11">
        <f>$B$25*8</f>
        <v>8</v>
      </c>
      <c r="CP25" s="10" t="s">
        <v>59</v>
      </c>
      <c r="CQ25" s="11">
        <f>$B$25*7</f>
        <v>7</v>
      </c>
      <c r="CR25" s="10" t="s">
        <v>59</v>
      </c>
      <c r="CS25" s="11"/>
      <c r="CT25" s="10"/>
      <c r="CU25" s="7">
        <f>$B$25*2</f>
        <v>2</v>
      </c>
      <c r="CV25" s="11"/>
      <c r="CW25" s="10"/>
      <c r="CX25" s="11"/>
      <c r="CY25" s="10"/>
      <c r="CZ25" s="11"/>
      <c r="DA25" s="10"/>
      <c r="DB25" s="7"/>
      <c r="DC25" s="7">
        <f t="shared" si="14"/>
        <v>2</v>
      </c>
      <c r="DD25" s="11"/>
      <c r="DE25" s="10"/>
      <c r="DF25" s="11"/>
      <c r="DG25" s="10"/>
      <c r="DH25" s="11"/>
      <c r="DI25" s="10"/>
      <c r="DJ25" s="7"/>
      <c r="DK25" s="11"/>
      <c r="DL25" s="10"/>
      <c r="DM25" s="11"/>
      <c r="DN25" s="10"/>
      <c r="DO25" s="11"/>
      <c r="DP25" s="10"/>
      <c r="DQ25" s="7"/>
      <c r="DR25" s="7">
        <f t="shared" si="15"/>
        <v>0</v>
      </c>
      <c r="DS25" s="11"/>
      <c r="DT25" s="10"/>
      <c r="DU25" s="11"/>
      <c r="DV25" s="10"/>
      <c r="DW25" s="11"/>
      <c r="DX25" s="10"/>
      <c r="DY25" s="7"/>
      <c r="DZ25" s="11"/>
      <c r="EA25" s="10"/>
      <c r="EB25" s="11"/>
      <c r="EC25" s="10"/>
      <c r="ED25" s="11"/>
      <c r="EE25" s="10"/>
      <c r="EF25" s="7"/>
      <c r="EG25" s="7">
        <f t="shared" si="16"/>
        <v>0</v>
      </c>
    </row>
    <row r="26" spans="1:137" x14ac:dyDescent="0.25">
      <c r="A26" s="6"/>
      <c r="B26" s="6"/>
      <c r="C26" s="6"/>
      <c r="D26" s="6" t="s">
        <v>73</v>
      </c>
      <c r="E26" s="3" t="s">
        <v>74</v>
      </c>
      <c r="F26" s="6">
        <f>COUNTIF(R26:EE26,"e")</f>
        <v>0</v>
      </c>
      <c r="G26" s="6">
        <f>COUNTIF(R26:EE26,"z")</f>
        <v>2</v>
      </c>
      <c r="H26" s="6">
        <f t="shared" si="0"/>
        <v>16</v>
      </c>
      <c r="I26" s="6">
        <f t="shared" si="1"/>
        <v>0</v>
      </c>
      <c r="J26" s="6">
        <f t="shared" si="2"/>
        <v>0</v>
      </c>
      <c r="K26" s="6">
        <f t="shared" si="3"/>
        <v>16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7">
        <f t="shared" si="7"/>
        <v>3</v>
      </c>
      <c r="P26" s="7">
        <f t="shared" si="8"/>
        <v>0</v>
      </c>
      <c r="Q26" s="7">
        <v>1.03</v>
      </c>
      <c r="R26" s="11"/>
      <c r="S26" s="10"/>
      <c r="T26" s="11"/>
      <c r="U26" s="10"/>
      <c r="V26" s="11"/>
      <c r="W26" s="10"/>
      <c r="X26" s="7"/>
      <c r="Y26" s="11"/>
      <c r="Z26" s="10"/>
      <c r="AA26" s="11"/>
      <c r="AB26" s="10"/>
      <c r="AC26" s="11"/>
      <c r="AD26" s="10"/>
      <c r="AE26" s="7"/>
      <c r="AF26" s="7">
        <f t="shared" si="9"/>
        <v>0</v>
      </c>
      <c r="AG26" s="11"/>
      <c r="AH26" s="10"/>
      <c r="AI26" s="11"/>
      <c r="AJ26" s="10"/>
      <c r="AK26" s="11"/>
      <c r="AL26" s="10"/>
      <c r="AM26" s="7"/>
      <c r="AN26" s="11"/>
      <c r="AO26" s="10"/>
      <c r="AP26" s="11"/>
      <c r="AQ26" s="10"/>
      <c r="AR26" s="11"/>
      <c r="AS26" s="10"/>
      <c r="AT26" s="7"/>
      <c r="AU26" s="7">
        <f t="shared" si="10"/>
        <v>0</v>
      </c>
      <c r="AV26" s="11"/>
      <c r="AW26" s="10"/>
      <c r="AX26" s="11"/>
      <c r="AY26" s="10"/>
      <c r="AZ26" s="11"/>
      <c r="BA26" s="10"/>
      <c r="BB26" s="7"/>
      <c r="BC26" s="11"/>
      <c r="BD26" s="10"/>
      <c r="BE26" s="11"/>
      <c r="BF26" s="10"/>
      <c r="BG26" s="11"/>
      <c r="BH26" s="10"/>
      <c r="BI26" s="7"/>
      <c r="BJ26" s="7">
        <f t="shared" si="11"/>
        <v>0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7"/>
      <c r="BY26" s="7">
        <f t="shared" si="12"/>
        <v>0</v>
      </c>
      <c r="BZ26" s="11"/>
      <c r="CA26" s="10"/>
      <c r="CB26" s="11"/>
      <c r="CC26" s="10"/>
      <c r="CD26" s="11"/>
      <c r="CE26" s="10"/>
      <c r="CF26" s="7"/>
      <c r="CG26" s="11"/>
      <c r="CH26" s="10"/>
      <c r="CI26" s="11"/>
      <c r="CJ26" s="10"/>
      <c r="CK26" s="11"/>
      <c r="CL26" s="10"/>
      <c r="CM26" s="7"/>
      <c r="CN26" s="7">
        <f t="shared" si="13"/>
        <v>0</v>
      </c>
      <c r="CO26" s="11"/>
      <c r="CP26" s="10"/>
      <c r="CQ26" s="11"/>
      <c r="CR26" s="10"/>
      <c r="CS26" s="11">
        <v>8</v>
      </c>
      <c r="CT26" s="10" t="s">
        <v>59</v>
      </c>
      <c r="CU26" s="7">
        <v>1</v>
      </c>
      <c r="CV26" s="11"/>
      <c r="CW26" s="10"/>
      <c r="CX26" s="11"/>
      <c r="CY26" s="10"/>
      <c r="CZ26" s="11"/>
      <c r="DA26" s="10"/>
      <c r="DB26" s="7"/>
      <c r="DC26" s="7">
        <f t="shared" si="14"/>
        <v>1</v>
      </c>
      <c r="DD26" s="11"/>
      <c r="DE26" s="10"/>
      <c r="DF26" s="11"/>
      <c r="DG26" s="10"/>
      <c r="DH26" s="11">
        <v>8</v>
      </c>
      <c r="DI26" s="10" t="s">
        <v>59</v>
      </c>
      <c r="DJ26" s="7">
        <v>2</v>
      </c>
      <c r="DK26" s="11"/>
      <c r="DL26" s="10"/>
      <c r="DM26" s="11"/>
      <c r="DN26" s="10"/>
      <c r="DO26" s="11"/>
      <c r="DP26" s="10"/>
      <c r="DQ26" s="7"/>
      <c r="DR26" s="7">
        <f t="shared" si="15"/>
        <v>2</v>
      </c>
      <c r="DS26" s="11"/>
      <c r="DT26" s="10"/>
      <c r="DU26" s="11"/>
      <c r="DV26" s="10"/>
      <c r="DW26" s="11"/>
      <c r="DX26" s="10"/>
      <c r="DY26" s="7"/>
      <c r="DZ26" s="11"/>
      <c r="EA26" s="10"/>
      <c r="EB26" s="11"/>
      <c r="EC26" s="10"/>
      <c r="ED26" s="11"/>
      <c r="EE26" s="10"/>
      <c r="EF26" s="7"/>
      <c r="EG26" s="7">
        <f t="shared" si="16"/>
        <v>0</v>
      </c>
    </row>
    <row r="27" spans="1:137" ht="15.9" customHeight="1" x14ac:dyDescent="0.25">
      <c r="A27" s="6"/>
      <c r="B27" s="6"/>
      <c r="C27" s="6"/>
      <c r="D27" s="6"/>
      <c r="E27" s="6" t="s">
        <v>75</v>
      </c>
      <c r="F27" s="6">
        <f t="shared" ref="F27:AK27" si="17">SUM(F17:F26)</f>
        <v>0</v>
      </c>
      <c r="G27" s="6">
        <f t="shared" si="17"/>
        <v>14</v>
      </c>
      <c r="H27" s="6">
        <f t="shared" si="17"/>
        <v>200</v>
      </c>
      <c r="I27" s="6">
        <f t="shared" si="17"/>
        <v>77</v>
      </c>
      <c r="J27" s="6">
        <f t="shared" si="17"/>
        <v>7</v>
      </c>
      <c r="K27" s="6">
        <f t="shared" si="17"/>
        <v>16</v>
      </c>
      <c r="L27" s="6">
        <f t="shared" si="17"/>
        <v>100</v>
      </c>
      <c r="M27" s="6">
        <f t="shared" si="17"/>
        <v>0</v>
      </c>
      <c r="N27" s="6">
        <f t="shared" si="17"/>
        <v>0</v>
      </c>
      <c r="O27" s="7">
        <f t="shared" si="17"/>
        <v>18</v>
      </c>
      <c r="P27" s="7">
        <f t="shared" si="17"/>
        <v>7</v>
      </c>
      <c r="Q27" s="7">
        <f t="shared" si="17"/>
        <v>8.629999999999999</v>
      </c>
      <c r="R27" s="11">
        <f t="shared" si="17"/>
        <v>47</v>
      </c>
      <c r="S27" s="10">
        <f t="shared" si="17"/>
        <v>0</v>
      </c>
      <c r="T27" s="11">
        <f t="shared" si="17"/>
        <v>0</v>
      </c>
      <c r="U27" s="10">
        <f t="shared" si="17"/>
        <v>0</v>
      </c>
      <c r="V27" s="11">
        <f t="shared" si="17"/>
        <v>0</v>
      </c>
      <c r="W27" s="10">
        <f t="shared" si="17"/>
        <v>0</v>
      </c>
      <c r="X27" s="7">
        <f t="shared" si="17"/>
        <v>5</v>
      </c>
      <c r="Y27" s="11">
        <f t="shared" si="17"/>
        <v>0</v>
      </c>
      <c r="Z27" s="10">
        <f t="shared" si="17"/>
        <v>0</v>
      </c>
      <c r="AA27" s="11">
        <f t="shared" si="17"/>
        <v>0</v>
      </c>
      <c r="AB27" s="10">
        <f t="shared" si="17"/>
        <v>0</v>
      </c>
      <c r="AC27" s="11">
        <f t="shared" si="17"/>
        <v>0</v>
      </c>
      <c r="AD27" s="10">
        <f t="shared" si="17"/>
        <v>0</v>
      </c>
      <c r="AE27" s="7">
        <f t="shared" si="17"/>
        <v>0</v>
      </c>
      <c r="AF27" s="7">
        <f t="shared" si="17"/>
        <v>5</v>
      </c>
      <c r="AG27" s="11">
        <f t="shared" si="17"/>
        <v>10</v>
      </c>
      <c r="AH27" s="10">
        <f t="shared" si="17"/>
        <v>0</v>
      </c>
      <c r="AI27" s="11">
        <f t="shared" si="17"/>
        <v>0</v>
      </c>
      <c r="AJ27" s="10">
        <f t="shared" si="17"/>
        <v>0</v>
      </c>
      <c r="AK27" s="11">
        <f t="shared" si="17"/>
        <v>0</v>
      </c>
      <c r="AL27" s="10">
        <f t="shared" ref="AL27:BQ27" si="18">SUM(AL17:AL26)</f>
        <v>0</v>
      </c>
      <c r="AM27" s="7">
        <f t="shared" si="18"/>
        <v>0</v>
      </c>
      <c r="AN27" s="11">
        <f t="shared" si="18"/>
        <v>0</v>
      </c>
      <c r="AO27" s="10">
        <f t="shared" si="18"/>
        <v>0</v>
      </c>
      <c r="AP27" s="11">
        <f t="shared" si="18"/>
        <v>0</v>
      </c>
      <c r="AQ27" s="10">
        <f t="shared" si="18"/>
        <v>0</v>
      </c>
      <c r="AR27" s="11">
        <f t="shared" si="18"/>
        <v>0</v>
      </c>
      <c r="AS27" s="10">
        <f t="shared" si="18"/>
        <v>0</v>
      </c>
      <c r="AT27" s="7">
        <f t="shared" si="18"/>
        <v>0</v>
      </c>
      <c r="AU27" s="7">
        <f t="shared" si="18"/>
        <v>0</v>
      </c>
      <c r="AV27" s="11">
        <f t="shared" si="18"/>
        <v>12</v>
      </c>
      <c r="AW27" s="10">
        <f t="shared" si="18"/>
        <v>0</v>
      </c>
      <c r="AX27" s="11">
        <f t="shared" si="18"/>
        <v>0</v>
      </c>
      <c r="AY27" s="10">
        <f t="shared" si="18"/>
        <v>0</v>
      </c>
      <c r="AZ27" s="11">
        <f t="shared" si="18"/>
        <v>0</v>
      </c>
      <c r="BA27" s="10">
        <f t="shared" si="18"/>
        <v>0</v>
      </c>
      <c r="BB27" s="7">
        <f t="shared" si="18"/>
        <v>1</v>
      </c>
      <c r="BC27" s="11">
        <f t="shared" si="18"/>
        <v>30</v>
      </c>
      <c r="BD27" s="10">
        <f t="shared" si="18"/>
        <v>0</v>
      </c>
      <c r="BE27" s="11">
        <f t="shared" si="18"/>
        <v>0</v>
      </c>
      <c r="BF27" s="10">
        <f t="shared" si="18"/>
        <v>0</v>
      </c>
      <c r="BG27" s="11">
        <f t="shared" si="18"/>
        <v>0</v>
      </c>
      <c r="BH27" s="10">
        <f t="shared" si="18"/>
        <v>0</v>
      </c>
      <c r="BI27" s="7">
        <f t="shared" si="18"/>
        <v>2</v>
      </c>
      <c r="BJ27" s="7">
        <f t="shared" si="18"/>
        <v>3</v>
      </c>
      <c r="BK27" s="11">
        <f t="shared" si="18"/>
        <v>0</v>
      </c>
      <c r="BL27" s="10">
        <f t="shared" si="18"/>
        <v>0</v>
      </c>
      <c r="BM27" s="11">
        <f t="shared" si="18"/>
        <v>0</v>
      </c>
      <c r="BN27" s="10">
        <f t="shared" si="18"/>
        <v>0</v>
      </c>
      <c r="BO27" s="11">
        <f t="shared" si="18"/>
        <v>0</v>
      </c>
      <c r="BP27" s="10">
        <f t="shared" si="18"/>
        <v>0</v>
      </c>
      <c r="BQ27" s="7">
        <f t="shared" si="18"/>
        <v>0</v>
      </c>
      <c r="BR27" s="11">
        <f t="shared" ref="BR27:CW27" si="19">SUM(BR17:BR26)</f>
        <v>30</v>
      </c>
      <c r="BS27" s="10">
        <f t="shared" si="19"/>
        <v>0</v>
      </c>
      <c r="BT27" s="11">
        <f t="shared" si="19"/>
        <v>0</v>
      </c>
      <c r="BU27" s="10">
        <f t="shared" si="19"/>
        <v>0</v>
      </c>
      <c r="BV27" s="11">
        <f t="shared" si="19"/>
        <v>0</v>
      </c>
      <c r="BW27" s="10">
        <f t="shared" si="19"/>
        <v>0</v>
      </c>
      <c r="BX27" s="7">
        <f t="shared" si="19"/>
        <v>2</v>
      </c>
      <c r="BY27" s="7">
        <f t="shared" si="19"/>
        <v>2</v>
      </c>
      <c r="BZ27" s="11">
        <f t="shared" si="19"/>
        <v>0</v>
      </c>
      <c r="CA27" s="10">
        <f t="shared" si="19"/>
        <v>0</v>
      </c>
      <c r="CB27" s="11">
        <f t="shared" si="19"/>
        <v>0</v>
      </c>
      <c r="CC27" s="10">
        <f t="shared" si="19"/>
        <v>0</v>
      </c>
      <c r="CD27" s="11">
        <f t="shared" si="19"/>
        <v>0</v>
      </c>
      <c r="CE27" s="10">
        <f t="shared" si="19"/>
        <v>0</v>
      </c>
      <c r="CF27" s="7">
        <f t="shared" si="19"/>
        <v>0</v>
      </c>
      <c r="CG27" s="11">
        <f t="shared" si="19"/>
        <v>40</v>
      </c>
      <c r="CH27" s="10">
        <f t="shared" si="19"/>
        <v>0</v>
      </c>
      <c r="CI27" s="11">
        <f t="shared" si="19"/>
        <v>0</v>
      </c>
      <c r="CJ27" s="10">
        <f t="shared" si="19"/>
        <v>0</v>
      </c>
      <c r="CK27" s="11">
        <f t="shared" si="19"/>
        <v>0</v>
      </c>
      <c r="CL27" s="10">
        <f t="shared" si="19"/>
        <v>0</v>
      </c>
      <c r="CM27" s="7">
        <f t="shared" si="19"/>
        <v>3</v>
      </c>
      <c r="CN27" s="7">
        <f t="shared" si="19"/>
        <v>3</v>
      </c>
      <c r="CO27" s="11">
        <f t="shared" si="19"/>
        <v>8</v>
      </c>
      <c r="CP27" s="10">
        <f t="shared" si="19"/>
        <v>0</v>
      </c>
      <c r="CQ27" s="11">
        <f t="shared" si="19"/>
        <v>7</v>
      </c>
      <c r="CR27" s="10">
        <f t="shared" si="19"/>
        <v>0</v>
      </c>
      <c r="CS27" s="11">
        <f t="shared" si="19"/>
        <v>8</v>
      </c>
      <c r="CT27" s="10">
        <f t="shared" si="19"/>
        <v>0</v>
      </c>
      <c r="CU27" s="7">
        <f t="shared" si="19"/>
        <v>3</v>
      </c>
      <c r="CV27" s="11">
        <f t="shared" si="19"/>
        <v>0</v>
      </c>
      <c r="CW27" s="10">
        <f t="shared" si="19"/>
        <v>0</v>
      </c>
      <c r="CX27" s="11">
        <f t="shared" ref="CX27:EC27" si="20">SUM(CX17:CX26)</f>
        <v>0</v>
      </c>
      <c r="CY27" s="10">
        <f t="shared" si="20"/>
        <v>0</v>
      </c>
      <c r="CZ27" s="11">
        <f t="shared" si="20"/>
        <v>0</v>
      </c>
      <c r="DA27" s="10">
        <f t="shared" si="20"/>
        <v>0</v>
      </c>
      <c r="DB27" s="7">
        <f t="shared" si="20"/>
        <v>0</v>
      </c>
      <c r="DC27" s="7">
        <f t="shared" si="20"/>
        <v>3</v>
      </c>
      <c r="DD27" s="11">
        <f t="shared" si="20"/>
        <v>0</v>
      </c>
      <c r="DE27" s="10">
        <f t="shared" si="20"/>
        <v>0</v>
      </c>
      <c r="DF27" s="11">
        <f t="shared" si="20"/>
        <v>0</v>
      </c>
      <c r="DG27" s="10">
        <f t="shared" si="20"/>
        <v>0</v>
      </c>
      <c r="DH27" s="11">
        <f t="shared" si="20"/>
        <v>8</v>
      </c>
      <c r="DI27" s="10">
        <f t="shared" si="20"/>
        <v>0</v>
      </c>
      <c r="DJ27" s="7">
        <f t="shared" si="20"/>
        <v>2</v>
      </c>
      <c r="DK27" s="11">
        <f t="shared" si="20"/>
        <v>0</v>
      </c>
      <c r="DL27" s="10">
        <f t="shared" si="20"/>
        <v>0</v>
      </c>
      <c r="DM27" s="11">
        <f t="shared" si="20"/>
        <v>0</v>
      </c>
      <c r="DN27" s="10">
        <f t="shared" si="20"/>
        <v>0</v>
      </c>
      <c r="DO27" s="11">
        <f t="shared" si="20"/>
        <v>0</v>
      </c>
      <c r="DP27" s="10">
        <f t="shared" si="20"/>
        <v>0</v>
      </c>
      <c r="DQ27" s="7">
        <f t="shared" si="20"/>
        <v>0</v>
      </c>
      <c r="DR27" s="7">
        <f t="shared" si="20"/>
        <v>2</v>
      </c>
      <c r="DS27" s="11">
        <f t="shared" si="20"/>
        <v>0</v>
      </c>
      <c r="DT27" s="10">
        <f t="shared" si="20"/>
        <v>0</v>
      </c>
      <c r="DU27" s="11">
        <f t="shared" si="20"/>
        <v>0</v>
      </c>
      <c r="DV27" s="10">
        <f t="shared" si="20"/>
        <v>0</v>
      </c>
      <c r="DW27" s="11">
        <f t="shared" si="20"/>
        <v>0</v>
      </c>
      <c r="DX27" s="10">
        <f t="shared" si="20"/>
        <v>0</v>
      </c>
      <c r="DY27" s="7">
        <f t="shared" si="20"/>
        <v>0</v>
      </c>
      <c r="DZ27" s="11">
        <f t="shared" si="20"/>
        <v>0</v>
      </c>
      <c r="EA27" s="10">
        <f t="shared" si="20"/>
        <v>0</v>
      </c>
      <c r="EB27" s="11">
        <f t="shared" si="20"/>
        <v>0</v>
      </c>
      <c r="EC27" s="10">
        <f t="shared" si="20"/>
        <v>0</v>
      </c>
      <c r="ED27" s="11">
        <f>SUM(ED17:ED26)</f>
        <v>0</v>
      </c>
      <c r="EE27" s="10">
        <f>SUM(EE17:EE26)</f>
        <v>0</v>
      </c>
      <c r="EF27" s="7">
        <f>SUM(EF17:EF26)</f>
        <v>0</v>
      </c>
      <c r="EG27" s="7">
        <f>SUM(EG17:EG26)</f>
        <v>0</v>
      </c>
    </row>
    <row r="28" spans="1:137" ht="20.100000000000001" customHeight="1" x14ac:dyDescent="0.25">
      <c r="A28" s="12" t="s">
        <v>76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2"/>
      <c r="EG28" s="13"/>
    </row>
    <row r="29" spans="1:137" x14ac:dyDescent="0.25">
      <c r="A29" s="6"/>
      <c r="B29" s="6"/>
      <c r="C29" s="6"/>
      <c r="D29" s="6" t="s">
        <v>77</v>
      </c>
      <c r="E29" s="3" t="s">
        <v>78</v>
      </c>
      <c r="F29" s="6">
        <f t="shared" ref="F29:F39" si="21">COUNTIF(R29:EE29,"e")</f>
        <v>0</v>
      </c>
      <c r="G29" s="6">
        <f t="shared" ref="G29:G39" si="22">COUNTIF(R29:EE29,"z")</f>
        <v>2</v>
      </c>
      <c r="H29" s="6">
        <f t="shared" ref="H29:H42" si="23">SUM(I29:N29)</f>
        <v>20</v>
      </c>
      <c r="I29" s="6">
        <f t="shared" ref="I29:I42" si="24">R29+AG29+AV29+BK29+BZ29+CO29+DD29+DS29</f>
        <v>5</v>
      </c>
      <c r="J29" s="6">
        <f t="shared" ref="J29:J42" si="25">T29+AI29+AX29+BM29+CB29+CQ29+DF29+DU29</f>
        <v>0</v>
      </c>
      <c r="K29" s="6">
        <f t="shared" ref="K29:K42" si="26">V29+AK29+AZ29+BO29+CD29+CS29+DH29+DW29</f>
        <v>0</v>
      </c>
      <c r="L29" s="6">
        <f t="shared" ref="L29:L42" si="27">Y29+AN29+BC29+BR29+CG29+CV29+DK29+DZ29</f>
        <v>15</v>
      </c>
      <c r="M29" s="6">
        <f t="shared" ref="M29:M42" si="28">AA29+AP29+BE29+BT29+CI29+CX29+DM29+EB29</f>
        <v>0</v>
      </c>
      <c r="N29" s="6">
        <f t="shared" ref="N29:N42" si="29">AC29+AR29+BG29+BV29+CK29+CZ29+DO29+ED29</f>
        <v>0</v>
      </c>
      <c r="O29" s="7">
        <f t="shared" ref="O29:O42" si="30">AF29+AU29+BJ29+BY29+CN29+DC29+DR29+EG29</f>
        <v>4</v>
      </c>
      <c r="P29" s="7">
        <f t="shared" ref="P29:P42" si="31">AE29+AT29+BI29+BX29+CM29+DB29+DQ29+EF29</f>
        <v>3</v>
      </c>
      <c r="Q29" s="7">
        <v>1.37</v>
      </c>
      <c r="R29" s="11">
        <v>5</v>
      </c>
      <c r="S29" s="10" t="s">
        <v>59</v>
      </c>
      <c r="T29" s="11"/>
      <c r="U29" s="10"/>
      <c r="V29" s="11"/>
      <c r="W29" s="10"/>
      <c r="X29" s="7">
        <v>1</v>
      </c>
      <c r="Y29" s="11">
        <v>15</v>
      </c>
      <c r="Z29" s="10" t="s">
        <v>59</v>
      </c>
      <c r="AA29" s="11"/>
      <c r="AB29" s="10"/>
      <c r="AC29" s="11"/>
      <c r="AD29" s="10"/>
      <c r="AE29" s="7">
        <v>3</v>
      </c>
      <c r="AF29" s="7">
        <f t="shared" ref="AF29:AF42" si="32">X29+AE29</f>
        <v>4</v>
      </c>
      <c r="AG29" s="11"/>
      <c r="AH29" s="10"/>
      <c r="AI29" s="11"/>
      <c r="AJ29" s="10"/>
      <c r="AK29" s="11"/>
      <c r="AL29" s="10"/>
      <c r="AM29" s="7"/>
      <c r="AN29" s="11"/>
      <c r="AO29" s="10"/>
      <c r="AP29" s="11"/>
      <c r="AQ29" s="10"/>
      <c r="AR29" s="11"/>
      <c r="AS29" s="10"/>
      <c r="AT29" s="7"/>
      <c r="AU29" s="7">
        <f t="shared" ref="AU29:AU42" si="33">AM29+AT29</f>
        <v>0</v>
      </c>
      <c r="AV29" s="11"/>
      <c r="AW29" s="10"/>
      <c r="AX29" s="11"/>
      <c r="AY29" s="10"/>
      <c r="AZ29" s="11"/>
      <c r="BA29" s="10"/>
      <c r="BB29" s="7"/>
      <c r="BC29" s="11"/>
      <c r="BD29" s="10"/>
      <c r="BE29" s="11"/>
      <c r="BF29" s="10"/>
      <c r="BG29" s="11"/>
      <c r="BH29" s="10"/>
      <c r="BI29" s="7"/>
      <c r="BJ29" s="7">
        <f t="shared" ref="BJ29:BJ42" si="34">BB29+BI29</f>
        <v>0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7"/>
      <c r="BY29" s="7">
        <f t="shared" ref="BY29:BY42" si="35">BQ29+BX29</f>
        <v>0</v>
      </c>
      <c r="BZ29" s="11"/>
      <c r="CA29" s="10"/>
      <c r="CB29" s="11"/>
      <c r="CC29" s="10"/>
      <c r="CD29" s="11"/>
      <c r="CE29" s="10"/>
      <c r="CF29" s="7"/>
      <c r="CG29" s="11"/>
      <c r="CH29" s="10"/>
      <c r="CI29" s="11"/>
      <c r="CJ29" s="10"/>
      <c r="CK29" s="11"/>
      <c r="CL29" s="10"/>
      <c r="CM29" s="7"/>
      <c r="CN29" s="7">
        <f t="shared" ref="CN29:CN42" si="36">CF29+CM29</f>
        <v>0</v>
      </c>
      <c r="CO29" s="11"/>
      <c r="CP29" s="10"/>
      <c r="CQ29" s="11"/>
      <c r="CR29" s="10"/>
      <c r="CS29" s="11"/>
      <c r="CT29" s="10"/>
      <c r="CU29" s="7"/>
      <c r="CV29" s="11"/>
      <c r="CW29" s="10"/>
      <c r="CX29" s="11"/>
      <c r="CY29" s="10"/>
      <c r="CZ29" s="11"/>
      <c r="DA29" s="10"/>
      <c r="DB29" s="7"/>
      <c r="DC29" s="7">
        <f t="shared" ref="DC29:DC42" si="37">CU29+DB29</f>
        <v>0</v>
      </c>
      <c r="DD29" s="11"/>
      <c r="DE29" s="10"/>
      <c r="DF29" s="11"/>
      <c r="DG29" s="10"/>
      <c r="DH29" s="11"/>
      <c r="DI29" s="10"/>
      <c r="DJ29" s="7"/>
      <c r="DK29" s="11"/>
      <c r="DL29" s="10"/>
      <c r="DM29" s="11"/>
      <c r="DN29" s="10"/>
      <c r="DO29" s="11"/>
      <c r="DP29" s="10"/>
      <c r="DQ29" s="7"/>
      <c r="DR29" s="7">
        <f t="shared" ref="DR29:DR42" si="38">DJ29+DQ29</f>
        <v>0</v>
      </c>
      <c r="DS29" s="11"/>
      <c r="DT29" s="10"/>
      <c r="DU29" s="11"/>
      <c r="DV29" s="10"/>
      <c r="DW29" s="11"/>
      <c r="DX29" s="10"/>
      <c r="DY29" s="7"/>
      <c r="DZ29" s="11"/>
      <c r="EA29" s="10"/>
      <c r="EB29" s="11"/>
      <c r="EC29" s="10"/>
      <c r="ED29" s="11"/>
      <c r="EE29" s="10"/>
      <c r="EF29" s="7"/>
      <c r="EG29" s="7">
        <f t="shared" ref="EG29:EG42" si="39">DY29+EF29</f>
        <v>0</v>
      </c>
    </row>
    <row r="30" spans="1:137" x14ac:dyDescent="0.25">
      <c r="A30" s="6"/>
      <c r="B30" s="6"/>
      <c r="C30" s="6"/>
      <c r="D30" s="6" t="s">
        <v>79</v>
      </c>
      <c r="E30" s="3" t="s">
        <v>80</v>
      </c>
      <c r="F30" s="6">
        <f t="shared" si="21"/>
        <v>0</v>
      </c>
      <c r="G30" s="6">
        <f t="shared" si="22"/>
        <v>2</v>
      </c>
      <c r="H30" s="6">
        <f t="shared" si="23"/>
        <v>15</v>
      </c>
      <c r="I30" s="6">
        <f t="shared" si="24"/>
        <v>7</v>
      </c>
      <c r="J30" s="6">
        <f t="shared" si="25"/>
        <v>8</v>
      </c>
      <c r="K30" s="6">
        <f t="shared" si="26"/>
        <v>0</v>
      </c>
      <c r="L30" s="6">
        <f t="shared" si="27"/>
        <v>0</v>
      </c>
      <c r="M30" s="6">
        <f t="shared" si="28"/>
        <v>0</v>
      </c>
      <c r="N30" s="6">
        <f t="shared" si="29"/>
        <v>0</v>
      </c>
      <c r="O30" s="7">
        <f t="shared" si="30"/>
        <v>3</v>
      </c>
      <c r="P30" s="7">
        <f t="shared" si="31"/>
        <v>0</v>
      </c>
      <c r="Q30" s="7">
        <v>0.93</v>
      </c>
      <c r="R30" s="11">
        <v>7</v>
      </c>
      <c r="S30" s="10" t="s">
        <v>59</v>
      </c>
      <c r="T30" s="11">
        <v>8</v>
      </c>
      <c r="U30" s="10" t="s">
        <v>59</v>
      </c>
      <c r="V30" s="11"/>
      <c r="W30" s="10"/>
      <c r="X30" s="7">
        <v>3</v>
      </c>
      <c r="Y30" s="11"/>
      <c r="Z30" s="10"/>
      <c r="AA30" s="11"/>
      <c r="AB30" s="10"/>
      <c r="AC30" s="11"/>
      <c r="AD30" s="10"/>
      <c r="AE30" s="7"/>
      <c r="AF30" s="7">
        <f t="shared" si="32"/>
        <v>3</v>
      </c>
      <c r="AG30" s="11"/>
      <c r="AH30" s="10"/>
      <c r="AI30" s="11"/>
      <c r="AJ30" s="10"/>
      <c r="AK30" s="11"/>
      <c r="AL30" s="10"/>
      <c r="AM30" s="7"/>
      <c r="AN30" s="11"/>
      <c r="AO30" s="10"/>
      <c r="AP30" s="11"/>
      <c r="AQ30" s="10"/>
      <c r="AR30" s="11"/>
      <c r="AS30" s="10"/>
      <c r="AT30" s="7"/>
      <c r="AU30" s="7">
        <f t="shared" si="33"/>
        <v>0</v>
      </c>
      <c r="AV30" s="11"/>
      <c r="AW30" s="10"/>
      <c r="AX30" s="11"/>
      <c r="AY30" s="10"/>
      <c r="AZ30" s="11"/>
      <c r="BA30" s="10"/>
      <c r="BB30" s="7"/>
      <c r="BC30" s="11"/>
      <c r="BD30" s="10"/>
      <c r="BE30" s="11"/>
      <c r="BF30" s="10"/>
      <c r="BG30" s="11"/>
      <c r="BH30" s="10"/>
      <c r="BI30" s="7"/>
      <c r="BJ30" s="7">
        <f t="shared" si="34"/>
        <v>0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7"/>
      <c r="BY30" s="7">
        <f t="shared" si="35"/>
        <v>0</v>
      </c>
      <c r="BZ30" s="11"/>
      <c r="CA30" s="10"/>
      <c r="CB30" s="11"/>
      <c r="CC30" s="10"/>
      <c r="CD30" s="11"/>
      <c r="CE30" s="10"/>
      <c r="CF30" s="7"/>
      <c r="CG30" s="11"/>
      <c r="CH30" s="10"/>
      <c r="CI30" s="11"/>
      <c r="CJ30" s="10"/>
      <c r="CK30" s="11"/>
      <c r="CL30" s="10"/>
      <c r="CM30" s="7"/>
      <c r="CN30" s="7">
        <f t="shared" si="36"/>
        <v>0</v>
      </c>
      <c r="CO30" s="11"/>
      <c r="CP30" s="10"/>
      <c r="CQ30" s="11"/>
      <c r="CR30" s="10"/>
      <c r="CS30" s="11"/>
      <c r="CT30" s="10"/>
      <c r="CU30" s="7"/>
      <c r="CV30" s="11"/>
      <c r="CW30" s="10"/>
      <c r="CX30" s="11"/>
      <c r="CY30" s="10"/>
      <c r="CZ30" s="11"/>
      <c r="DA30" s="10"/>
      <c r="DB30" s="7"/>
      <c r="DC30" s="7">
        <f t="shared" si="37"/>
        <v>0</v>
      </c>
      <c r="DD30" s="11"/>
      <c r="DE30" s="10"/>
      <c r="DF30" s="11"/>
      <c r="DG30" s="10"/>
      <c r="DH30" s="11"/>
      <c r="DI30" s="10"/>
      <c r="DJ30" s="7"/>
      <c r="DK30" s="11"/>
      <c r="DL30" s="10"/>
      <c r="DM30" s="11"/>
      <c r="DN30" s="10"/>
      <c r="DO30" s="11"/>
      <c r="DP30" s="10"/>
      <c r="DQ30" s="7"/>
      <c r="DR30" s="7">
        <f t="shared" si="38"/>
        <v>0</v>
      </c>
      <c r="DS30" s="11"/>
      <c r="DT30" s="10"/>
      <c r="DU30" s="11"/>
      <c r="DV30" s="10"/>
      <c r="DW30" s="11"/>
      <c r="DX30" s="10"/>
      <c r="DY30" s="7"/>
      <c r="DZ30" s="11"/>
      <c r="EA30" s="10"/>
      <c r="EB30" s="11"/>
      <c r="EC30" s="10"/>
      <c r="ED30" s="11"/>
      <c r="EE30" s="10"/>
      <c r="EF30" s="7"/>
      <c r="EG30" s="7">
        <f t="shared" si="39"/>
        <v>0</v>
      </c>
    </row>
    <row r="31" spans="1:137" x14ac:dyDescent="0.25">
      <c r="A31" s="6"/>
      <c r="B31" s="6"/>
      <c r="C31" s="6"/>
      <c r="D31" s="6" t="s">
        <v>81</v>
      </c>
      <c r="E31" s="3" t="s">
        <v>82</v>
      </c>
      <c r="F31" s="6">
        <f t="shared" si="21"/>
        <v>0</v>
      </c>
      <c r="G31" s="6">
        <f t="shared" si="22"/>
        <v>2</v>
      </c>
      <c r="H31" s="6">
        <f t="shared" si="23"/>
        <v>37</v>
      </c>
      <c r="I31" s="6">
        <f t="shared" si="24"/>
        <v>12</v>
      </c>
      <c r="J31" s="6">
        <f t="shared" si="25"/>
        <v>0</v>
      </c>
      <c r="K31" s="6">
        <f t="shared" si="26"/>
        <v>0</v>
      </c>
      <c r="L31" s="6">
        <f t="shared" si="27"/>
        <v>25</v>
      </c>
      <c r="M31" s="6">
        <f t="shared" si="28"/>
        <v>0</v>
      </c>
      <c r="N31" s="6">
        <f t="shared" si="29"/>
        <v>0</v>
      </c>
      <c r="O31" s="7">
        <f t="shared" si="30"/>
        <v>6</v>
      </c>
      <c r="P31" s="7">
        <f t="shared" si="31"/>
        <v>4</v>
      </c>
      <c r="Q31" s="7">
        <v>1.97</v>
      </c>
      <c r="R31" s="11"/>
      <c r="S31" s="10"/>
      <c r="T31" s="11"/>
      <c r="U31" s="10"/>
      <c r="V31" s="11"/>
      <c r="W31" s="10"/>
      <c r="X31" s="7"/>
      <c r="Y31" s="11"/>
      <c r="Z31" s="10"/>
      <c r="AA31" s="11"/>
      <c r="AB31" s="10"/>
      <c r="AC31" s="11"/>
      <c r="AD31" s="10"/>
      <c r="AE31" s="7"/>
      <c r="AF31" s="7">
        <f t="shared" si="32"/>
        <v>0</v>
      </c>
      <c r="AG31" s="11"/>
      <c r="AH31" s="10"/>
      <c r="AI31" s="11"/>
      <c r="AJ31" s="10"/>
      <c r="AK31" s="11"/>
      <c r="AL31" s="10"/>
      <c r="AM31" s="7"/>
      <c r="AN31" s="11"/>
      <c r="AO31" s="10"/>
      <c r="AP31" s="11"/>
      <c r="AQ31" s="10"/>
      <c r="AR31" s="11"/>
      <c r="AS31" s="10"/>
      <c r="AT31" s="7"/>
      <c r="AU31" s="7">
        <f t="shared" si="33"/>
        <v>0</v>
      </c>
      <c r="AV31" s="11">
        <v>12</v>
      </c>
      <c r="AW31" s="10" t="s">
        <v>59</v>
      </c>
      <c r="AX31" s="11"/>
      <c r="AY31" s="10"/>
      <c r="AZ31" s="11"/>
      <c r="BA31" s="10"/>
      <c r="BB31" s="7">
        <v>2</v>
      </c>
      <c r="BC31" s="11">
        <v>25</v>
      </c>
      <c r="BD31" s="10" t="s">
        <v>59</v>
      </c>
      <c r="BE31" s="11"/>
      <c r="BF31" s="10"/>
      <c r="BG31" s="11"/>
      <c r="BH31" s="10"/>
      <c r="BI31" s="7">
        <v>4</v>
      </c>
      <c r="BJ31" s="7">
        <f t="shared" si="34"/>
        <v>6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7"/>
      <c r="BY31" s="7">
        <f t="shared" si="35"/>
        <v>0</v>
      </c>
      <c r="BZ31" s="11"/>
      <c r="CA31" s="10"/>
      <c r="CB31" s="11"/>
      <c r="CC31" s="10"/>
      <c r="CD31" s="11"/>
      <c r="CE31" s="10"/>
      <c r="CF31" s="7"/>
      <c r="CG31" s="11"/>
      <c r="CH31" s="10"/>
      <c r="CI31" s="11"/>
      <c r="CJ31" s="10"/>
      <c r="CK31" s="11"/>
      <c r="CL31" s="10"/>
      <c r="CM31" s="7"/>
      <c r="CN31" s="7">
        <f t="shared" si="36"/>
        <v>0</v>
      </c>
      <c r="CO31" s="11"/>
      <c r="CP31" s="10"/>
      <c r="CQ31" s="11"/>
      <c r="CR31" s="10"/>
      <c r="CS31" s="11"/>
      <c r="CT31" s="10"/>
      <c r="CU31" s="7"/>
      <c r="CV31" s="11"/>
      <c r="CW31" s="10"/>
      <c r="CX31" s="11"/>
      <c r="CY31" s="10"/>
      <c r="CZ31" s="11"/>
      <c r="DA31" s="10"/>
      <c r="DB31" s="7"/>
      <c r="DC31" s="7">
        <f t="shared" si="37"/>
        <v>0</v>
      </c>
      <c r="DD31" s="11"/>
      <c r="DE31" s="10"/>
      <c r="DF31" s="11"/>
      <c r="DG31" s="10"/>
      <c r="DH31" s="11"/>
      <c r="DI31" s="10"/>
      <c r="DJ31" s="7"/>
      <c r="DK31" s="11"/>
      <c r="DL31" s="10"/>
      <c r="DM31" s="11"/>
      <c r="DN31" s="10"/>
      <c r="DO31" s="11"/>
      <c r="DP31" s="10"/>
      <c r="DQ31" s="7"/>
      <c r="DR31" s="7">
        <f t="shared" si="38"/>
        <v>0</v>
      </c>
      <c r="DS31" s="11"/>
      <c r="DT31" s="10"/>
      <c r="DU31" s="11"/>
      <c r="DV31" s="10"/>
      <c r="DW31" s="11"/>
      <c r="DX31" s="10"/>
      <c r="DY31" s="7"/>
      <c r="DZ31" s="11"/>
      <c r="EA31" s="10"/>
      <c r="EB31" s="11"/>
      <c r="EC31" s="10"/>
      <c r="ED31" s="11"/>
      <c r="EE31" s="10"/>
      <c r="EF31" s="7"/>
      <c r="EG31" s="7">
        <f t="shared" si="39"/>
        <v>0</v>
      </c>
    </row>
    <row r="32" spans="1:137" x14ac:dyDescent="0.25">
      <c r="A32" s="6"/>
      <c r="B32" s="6"/>
      <c r="C32" s="6"/>
      <c r="D32" s="6" t="s">
        <v>83</v>
      </c>
      <c r="E32" s="3" t="s">
        <v>84</v>
      </c>
      <c r="F32" s="6">
        <f t="shared" si="21"/>
        <v>0</v>
      </c>
      <c r="G32" s="6">
        <f t="shared" si="22"/>
        <v>2</v>
      </c>
      <c r="H32" s="6">
        <f t="shared" si="23"/>
        <v>15</v>
      </c>
      <c r="I32" s="6">
        <f t="shared" si="24"/>
        <v>8</v>
      </c>
      <c r="J32" s="6">
        <f t="shared" si="25"/>
        <v>0</v>
      </c>
      <c r="K32" s="6">
        <f t="shared" si="26"/>
        <v>0</v>
      </c>
      <c r="L32" s="6">
        <f t="shared" si="27"/>
        <v>7</v>
      </c>
      <c r="M32" s="6">
        <f t="shared" si="28"/>
        <v>0</v>
      </c>
      <c r="N32" s="6">
        <f t="shared" si="29"/>
        <v>0</v>
      </c>
      <c r="O32" s="7">
        <f t="shared" si="30"/>
        <v>3</v>
      </c>
      <c r="P32" s="7">
        <f t="shared" si="31"/>
        <v>1</v>
      </c>
      <c r="Q32" s="7">
        <v>0.83</v>
      </c>
      <c r="R32" s="11">
        <v>8</v>
      </c>
      <c r="S32" s="10" t="s">
        <v>59</v>
      </c>
      <c r="T32" s="11"/>
      <c r="U32" s="10"/>
      <c r="V32" s="11"/>
      <c r="W32" s="10"/>
      <c r="X32" s="7">
        <v>2</v>
      </c>
      <c r="Y32" s="11">
        <v>7</v>
      </c>
      <c r="Z32" s="10" t="s">
        <v>59</v>
      </c>
      <c r="AA32" s="11"/>
      <c r="AB32" s="10"/>
      <c r="AC32" s="11"/>
      <c r="AD32" s="10"/>
      <c r="AE32" s="7">
        <v>1</v>
      </c>
      <c r="AF32" s="7">
        <f t="shared" si="32"/>
        <v>3</v>
      </c>
      <c r="AG32" s="11"/>
      <c r="AH32" s="10"/>
      <c r="AI32" s="11"/>
      <c r="AJ32" s="10"/>
      <c r="AK32" s="11"/>
      <c r="AL32" s="10"/>
      <c r="AM32" s="7"/>
      <c r="AN32" s="11"/>
      <c r="AO32" s="10"/>
      <c r="AP32" s="11"/>
      <c r="AQ32" s="10"/>
      <c r="AR32" s="11"/>
      <c r="AS32" s="10"/>
      <c r="AT32" s="7"/>
      <c r="AU32" s="7">
        <f t="shared" si="33"/>
        <v>0</v>
      </c>
      <c r="AV32" s="11"/>
      <c r="AW32" s="10"/>
      <c r="AX32" s="11"/>
      <c r="AY32" s="10"/>
      <c r="AZ32" s="11"/>
      <c r="BA32" s="10"/>
      <c r="BB32" s="7"/>
      <c r="BC32" s="11"/>
      <c r="BD32" s="10"/>
      <c r="BE32" s="11"/>
      <c r="BF32" s="10"/>
      <c r="BG32" s="11"/>
      <c r="BH32" s="10"/>
      <c r="BI32" s="7"/>
      <c r="BJ32" s="7">
        <f t="shared" si="34"/>
        <v>0</v>
      </c>
      <c r="BK32" s="11"/>
      <c r="BL32" s="10"/>
      <c r="BM32" s="11"/>
      <c r="BN32" s="10"/>
      <c r="BO32" s="11"/>
      <c r="BP32" s="10"/>
      <c r="BQ32" s="7"/>
      <c r="BR32" s="11"/>
      <c r="BS32" s="10"/>
      <c r="BT32" s="11"/>
      <c r="BU32" s="10"/>
      <c r="BV32" s="11"/>
      <c r="BW32" s="10"/>
      <c r="BX32" s="7"/>
      <c r="BY32" s="7">
        <f t="shared" si="35"/>
        <v>0</v>
      </c>
      <c r="BZ32" s="11"/>
      <c r="CA32" s="10"/>
      <c r="CB32" s="11"/>
      <c r="CC32" s="10"/>
      <c r="CD32" s="11"/>
      <c r="CE32" s="10"/>
      <c r="CF32" s="7"/>
      <c r="CG32" s="11"/>
      <c r="CH32" s="10"/>
      <c r="CI32" s="11"/>
      <c r="CJ32" s="10"/>
      <c r="CK32" s="11"/>
      <c r="CL32" s="10"/>
      <c r="CM32" s="7"/>
      <c r="CN32" s="7">
        <f t="shared" si="36"/>
        <v>0</v>
      </c>
      <c r="CO32" s="11"/>
      <c r="CP32" s="10"/>
      <c r="CQ32" s="11"/>
      <c r="CR32" s="10"/>
      <c r="CS32" s="11"/>
      <c r="CT32" s="10"/>
      <c r="CU32" s="7"/>
      <c r="CV32" s="11"/>
      <c r="CW32" s="10"/>
      <c r="CX32" s="11"/>
      <c r="CY32" s="10"/>
      <c r="CZ32" s="11"/>
      <c r="DA32" s="10"/>
      <c r="DB32" s="7"/>
      <c r="DC32" s="7">
        <f t="shared" si="37"/>
        <v>0</v>
      </c>
      <c r="DD32" s="11"/>
      <c r="DE32" s="10"/>
      <c r="DF32" s="11"/>
      <c r="DG32" s="10"/>
      <c r="DH32" s="11"/>
      <c r="DI32" s="10"/>
      <c r="DJ32" s="7"/>
      <c r="DK32" s="11"/>
      <c r="DL32" s="10"/>
      <c r="DM32" s="11"/>
      <c r="DN32" s="10"/>
      <c r="DO32" s="11"/>
      <c r="DP32" s="10"/>
      <c r="DQ32" s="7"/>
      <c r="DR32" s="7">
        <f t="shared" si="38"/>
        <v>0</v>
      </c>
      <c r="DS32" s="11"/>
      <c r="DT32" s="10"/>
      <c r="DU32" s="11"/>
      <c r="DV32" s="10"/>
      <c r="DW32" s="11"/>
      <c r="DX32" s="10"/>
      <c r="DY32" s="7"/>
      <c r="DZ32" s="11"/>
      <c r="EA32" s="10"/>
      <c r="EB32" s="11"/>
      <c r="EC32" s="10"/>
      <c r="ED32" s="11"/>
      <c r="EE32" s="10"/>
      <c r="EF32" s="7"/>
      <c r="EG32" s="7">
        <f t="shared" si="39"/>
        <v>0</v>
      </c>
    </row>
    <row r="33" spans="1:137" x14ac:dyDescent="0.25">
      <c r="A33" s="6"/>
      <c r="B33" s="6"/>
      <c r="C33" s="6"/>
      <c r="D33" s="6" t="s">
        <v>85</v>
      </c>
      <c r="E33" s="3" t="s">
        <v>86</v>
      </c>
      <c r="F33" s="6">
        <f t="shared" si="21"/>
        <v>0</v>
      </c>
      <c r="G33" s="6">
        <f t="shared" si="22"/>
        <v>2</v>
      </c>
      <c r="H33" s="6">
        <f t="shared" si="23"/>
        <v>22</v>
      </c>
      <c r="I33" s="6">
        <f t="shared" si="24"/>
        <v>10</v>
      </c>
      <c r="J33" s="6">
        <f t="shared" si="25"/>
        <v>0</v>
      </c>
      <c r="K33" s="6">
        <f t="shared" si="26"/>
        <v>0</v>
      </c>
      <c r="L33" s="6">
        <f t="shared" si="27"/>
        <v>12</v>
      </c>
      <c r="M33" s="6">
        <f t="shared" si="28"/>
        <v>0</v>
      </c>
      <c r="N33" s="6">
        <f t="shared" si="29"/>
        <v>0</v>
      </c>
      <c r="O33" s="7">
        <f t="shared" si="30"/>
        <v>5</v>
      </c>
      <c r="P33" s="7">
        <f t="shared" si="31"/>
        <v>3</v>
      </c>
      <c r="Q33" s="7">
        <v>1.27</v>
      </c>
      <c r="R33" s="11">
        <v>10</v>
      </c>
      <c r="S33" s="10" t="s">
        <v>59</v>
      </c>
      <c r="T33" s="11"/>
      <c r="U33" s="10"/>
      <c r="V33" s="11"/>
      <c r="W33" s="10"/>
      <c r="X33" s="7">
        <v>2</v>
      </c>
      <c r="Y33" s="11">
        <v>12</v>
      </c>
      <c r="Z33" s="10" t="s">
        <v>59</v>
      </c>
      <c r="AA33" s="11"/>
      <c r="AB33" s="10"/>
      <c r="AC33" s="11"/>
      <c r="AD33" s="10"/>
      <c r="AE33" s="7">
        <v>3</v>
      </c>
      <c r="AF33" s="7">
        <f t="shared" si="32"/>
        <v>5</v>
      </c>
      <c r="AG33" s="11"/>
      <c r="AH33" s="10"/>
      <c r="AI33" s="11"/>
      <c r="AJ33" s="10"/>
      <c r="AK33" s="11"/>
      <c r="AL33" s="10"/>
      <c r="AM33" s="7"/>
      <c r="AN33" s="11"/>
      <c r="AO33" s="10"/>
      <c r="AP33" s="11"/>
      <c r="AQ33" s="10"/>
      <c r="AR33" s="11"/>
      <c r="AS33" s="10"/>
      <c r="AT33" s="7"/>
      <c r="AU33" s="7">
        <f t="shared" si="33"/>
        <v>0</v>
      </c>
      <c r="AV33" s="11"/>
      <c r="AW33" s="10"/>
      <c r="AX33" s="11"/>
      <c r="AY33" s="10"/>
      <c r="AZ33" s="11"/>
      <c r="BA33" s="10"/>
      <c r="BB33" s="7"/>
      <c r="BC33" s="11"/>
      <c r="BD33" s="10"/>
      <c r="BE33" s="11"/>
      <c r="BF33" s="10"/>
      <c r="BG33" s="11"/>
      <c r="BH33" s="10"/>
      <c r="BI33" s="7"/>
      <c r="BJ33" s="7">
        <f t="shared" si="34"/>
        <v>0</v>
      </c>
      <c r="BK33" s="11"/>
      <c r="BL33" s="10"/>
      <c r="BM33" s="11"/>
      <c r="BN33" s="10"/>
      <c r="BO33" s="11"/>
      <c r="BP33" s="10"/>
      <c r="BQ33" s="7"/>
      <c r="BR33" s="11"/>
      <c r="BS33" s="10"/>
      <c r="BT33" s="11"/>
      <c r="BU33" s="10"/>
      <c r="BV33" s="11"/>
      <c r="BW33" s="10"/>
      <c r="BX33" s="7"/>
      <c r="BY33" s="7">
        <f t="shared" si="35"/>
        <v>0</v>
      </c>
      <c r="BZ33" s="11"/>
      <c r="CA33" s="10"/>
      <c r="CB33" s="11"/>
      <c r="CC33" s="10"/>
      <c r="CD33" s="11"/>
      <c r="CE33" s="10"/>
      <c r="CF33" s="7"/>
      <c r="CG33" s="11"/>
      <c r="CH33" s="10"/>
      <c r="CI33" s="11"/>
      <c r="CJ33" s="10"/>
      <c r="CK33" s="11"/>
      <c r="CL33" s="10"/>
      <c r="CM33" s="7"/>
      <c r="CN33" s="7">
        <f t="shared" si="36"/>
        <v>0</v>
      </c>
      <c r="CO33" s="11"/>
      <c r="CP33" s="10"/>
      <c r="CQ33" s="11"/>
      <c r="CR33" s="10"/>
      <c r="CS33" s="11"/>
      <c r="CT33" s="10"/>
      <c r="CU33" s="7"/>
      <c r="CV33" s="11"/>
      <c r="CW33" s="10"/>
      <c r="CX33" s="11"/>
      <c r="CY33" s="10"/>
      <c r="CZ33" s="11"/>
      <c r="DA33" s="10"/>
      <c r="DB33" s="7"/>
      <c r="DC33" s="7">
        <f t="shared" si="37"/>
        <v>0</v>
      </c>
      <c r="DD33" s="11"/>
      <c r="DE33" s="10"/>
      <c r="DF33" s="11"/>
      <c r="DG33" s="10"/>
      <c r="DH33" s="11"/>
      <c r="DI33" s="10"/>
      <c r="DJ33" s="7"/>
      <c r="DK33" s="11"/>
      <c r="DL33" s="10"/>
      <c r="DM33" s="11"/>
      <c r="DN33" s="10"/>
      <c r="DO33" s="11"/>
      <c r="DP33" s="10"/>
      <c r="DQ33" s="7"/>
      <c r="DR33" s="7">
        <f t="shared" si="38"/>
        <v>0</v>
      </c>
      <c r="DS33" s="11"/>
      <c r="DT33" s="10"/>
      <c r="DU33" s="11"/>
      <c r="DV33" s="10"/>
      <c r="DW33" s="11"/>
      <c r="DX33" s="10"/>
      <c r="DY33" s="7"/>
      <c r="DZ33" s="11"/>
      <c r="EA33" s="10"/>
      <c r="EB33" s="11"/>
      <c r="EC33" s="10"/>
      <c r="ED33" s="11"/>
      <c r="EE33" s="10"/>
      <c r="EF33" s="7"/>
      <c r="EG33" s="7">
        <f t="shared" si="39"/>
        <v>0</v>
      </c>
    </row>
    <row r="34" spans="1:137" x14ac:dyDescent="0.25">
      <c r="A34" s="6"/>
      <c r="B34" s="6"/>
      <c r="C34" s="6"/>
      <c r="D34" s="6" t="s">
        <v>87</v>
      </c>
      <c r="E34" s="3" t="s">
        <v>88</v>
      </c>
      <c r="F34" s="6">
        <f t="shared" si="21"/>
        <v>0</v>
      </c>
      <c r="G34" s="6">
        <f t="shared" si="22"/>
        <v>3</v>
      </c>
      <c r="H34" s="6">
        <f t="shared" si="23"/>
        <v>15</v>
      </c>
      <c r="I34" s="6">
        <f t="shared" si="24"/>
        <v>5</v>
      </c>
      <c r="J34" s="6">
        <f t="shared" si="25"/>
        <v>5</v>
      </c>
      <c r="K34" s="6">
        <f t="shared" si="26"/>
        <v>0</v>
      </c>
      <c r="L34" s="6">
        <f t="shared" si="27"/>
        <v>5</v>
      </c>
      <c r="M34" s="6">
        <f t="shared" si="28"/>
        <v>0</v>
      </c>
      <c r="N34" s="6">
        <f t="shared" si="29"/>
        <v>0</v>
      </c>
      <c r="O34" s="7">
        <f t="shared" si="30"/>
        <v>3</v>
      </c>
      <c r="P34" s="7">
        <f t="shared" si="31"/>
        <v>1</v>
      </c>
      <c r="Q34" s="7">
        <v>0.94</v>
      </c>
      <c r="R34" s="11">
        <v>5</v>
      </c>
      <c r="S34" s="10" t="s">
        <v>59</v>
      </c>
      <c r="T34" s="11">
        <v>5</v>
      </c>
      <c r="U34" s="10" t="s">
        <v>59</v>
      </c>
      <c r="V34" s="11"/>
      <c r="W34" s="10"/>
      <c r="X34" s="7">
        <v>2</v>
      </c>
      <c r="Y34" s="11">
        <v>5</v>
      </c>
      <c r="Z34" s="10" t="s">
        <v>59</v>
      </c>
      <c r="AA34" s="11"/>
      <c r="AB34" s="10"/>
      <c r="AC34" s="11"/>
      <c r="AD34" s="10"/>
      <c r="AE34" s="7">
        <v>1</v>
      </c>
      <c r="AF34" s="7">
        <f t="shared" si="32"/>
        <v>3</v>
      </c>
      <c r="AG34" s="11"/>
      <c r="AH34" s="10"/>
      <c r="AI34" s="11"/>
      <c r="AJ34" s="10"/>
      <c r="AK34" s="11"/>
      <c r="AL34" s="10"/>
      <c r="AM34" s="7"/>
      <c r="AN34" s="11"/>
      <c r="AO34" s="10"/>
      <c r="AP34" s="11"/>
      <c r="AQ34" s="10"/>
      <c r="AR34" s="11"/>
      <c r="AS34" s="10"/>
      <c r="AT34" s="7"/>
      <c r="AU34" s="7">
        <f t="shared" si="33"/>
        <v>0</v>
      </c>
      <c r="AV34" s="11"/>
      <c r="AW34" s="10"/>
      <c r="AX34" s="11"/>
      <c r="AY34" s="10"/>
      <c r="AZ34" s="11"/>
      <c r="BA34" s="10"/>
      <c r="BB34" s="7"/>
      <c r="BC34" s="11"/>
      <c r="BD34" s="10"/>
      <c r="BE34" s="11"/>
      <c r="BF34" s="10"/>
      <c r="BG34" s="11"/>
      <c r="BH34" s="10"/>
      <c r="BI34" s="7"/>
      <c r="BJ34" s="7">
        <f t="shared" si="34"/>
        <v>0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7"/>
      <c r="BY34" s="7">
        <f t="shared" si="35"/>
        <v>0</v>
      </c>
      <c r="BZ34" s="11"/>
      <c r="CA34" s="10"/>
      <c r="CB34" s="11"/>
      <c r="CC34" s="10"/>
      <c r="CD34" s="11"/>
      <c r="CE34" s="10"/>
      <c r="CF34" s="7"/>
      <c r="CG34" s="11"/>
      <c r="CH34" s="10"/>
      <c r="CI34" s="11"/>
      <c r="CJ34" s="10"/>
      <c r="CK34" s="11"/>
      <c r="CL34" s="10"/>
      <c r="CM34" s="7"/>
      <c r="CN34" s="7">
        <f t="shared" si="36"/>
        <v>0</v>
      </c>
      <c r="CO34" s="11"/>
      <c r="CP34" s="10"/>
      <c r="CQ34" s="11"/>
      <c r="CR34" s="10"/>
      <c r="CS34" s="11"/>
      <c r="CT34" s="10"/>
      <c r="CU34" s="7"/>
      <c r="CV34" s="11"/>
      <c r="CW34" s="10"/>
      <c r="CX34" s="11"/>
      <c r="CY34" s="10"/>
      <c r="CZ34" s="11"/>
      <c r="DA34" s="10"/>
      <c r="DB34" s="7"/>
      <c r="DC34" s="7">
        <f t="shared" si="37"/>
        <v>0</v>
      </c>
      <c r="DD34" s="11"/>
      <c r="DE34" s="10"/>
      <c r="DF34" s="11"/>
      <c r="DG34" s="10"/>
      <c r="DH34" s="11"/>
      <c r="DI34" s="10"/>
      <c r="DJ34" s="7"/>
      <c r="DK34" s="11"/>
      <c r="DL34" s="10"/>
      <c r="DM34" s="11"/>
      <c r="DN34" s="10"/>
      <c r="DO34" s="11"/>
      <c r="DP34" s="10"/>
      <c r="DQ34" s="7"/>
      <c r="DR34" s="7">
        <f t="shared" si="38"/>
        <v>0</v>
      </c>
      <c r="DS34" s="11"/>
      <c r="DT34" s="10"/>
      <c r="DU34" s="11"/>
      <c r="DV34" s="10"/>
      <c r="DW34" s="11"/>
      <c r="DX34" s="10"/>
      <c r="DY34" s="7"/>
      <c r="DZ34" s="11"/>
      <c r="EA34" s="10"/>
      <c r="EB34" s="11"/>
      <c r="EC34" s="10"/>
      <c r="ED34" s="11"/>
      <c r="EE34" s="10"/>
      <c r="EF34" s="7"/>
      <c r="EG34" s="7">
        <f t="shared" si="39"/>
        <v>0</v>
      </c>
    </row>
    <row r="35" spans="1:137" x14ac:dyDescent="0.25">
      <c r="A35" s="6"/>
      <c r="B35" s="6"/>
      <c r="C35" s="6"/>
      <c r="D35" s="6" t="s">
        <v>89</v>
      </c>
      <c r="E35" s="3" t="s">
        <v>90</v>
      </c>
      <c r="F35" s="6">
        <f t="shared" si="21"/>
        <v>0</v>
      </c>
      <c r="G35" s="6">
        <f t="shared" si="22"/>
        <v>1</v>
      </c>
      <c r="H35" s="6">
        <f t="shared" si="23"/>
        <v>10</v>
      </c>
      <c r="I35" s="6">
        <f t="shared" si="24"/>
        <v>10</v>
      </c>
      <c r="J35" s="6">
        <f t="shared" si="25"/>
        <v>0</v>
      </c>
      <c r="K35" s="6">
        <f t="shared" si="26"/>
        <v>0</v>
      </c>
      <c r="L35" s="6">
        <f t="shared" si="27"/>
        <v>0</v>
      </c>
      <c r="M35" s="6">
        <f t="shared" si="28"/>
        <v>0</v>
      </c>
      <c r="N35" s="6">
        <f t="shared" si="29"/>
        <v>0</v>
      </c>
      <c r="O35" s="7">
        <f t="shared" si="30"/>
        <v>1</v>
      </c>
      <c r="P35" s="7">
        <f t="shared" si="31"/>
        <v>0</v>
      </c>
      <c r="Q35" s="7">
        <v>0.33</v>
      </c>
      <c r="R35" s="11">
        <v>10</v>
      </c>
      <c r="S35" s="10" t="s">
        <v>59</v>
      </c>
      <c r="T35" s="11"/>
      <c r="U35" s="10"/>
      <c r="V35" s="11"/>
      <c r="W35" s="10"/>
      <c r="X35" s="7">
        <v>1</v>
      </c>
      <c r="Y35" s="11"/>
      <c r="Z35" s="10"/>
      <c r="AA35" s="11"/>
      <c r="AB35" s="10"/>
      <c r="AC35" s="11"/>
      <c r="AD35" s="10"/>
      <c r="AE35" s="7"/>
      <c r="AF35" s="7">
        <f t="shared" si="32"/>
        <v>1</v>
      </c>
      <c r="AG35" s="11"/>
      <c r="AH35" s="10"/>
      <c r="AI35" s="11"/>
      <c r="AJ35" s="10"/>
      <c r="AK35" s="11"/>
      <c r="AL35" s="10"/>
      <c r="AM35" s="7"/>
      <c r="AN35" s="11"/>
      <c r="AO35" s="10"/>
      <c r="AP35" s="11"/>
      <c r="AQ35" s="10"/>
      <c r="AR35" s="11"/>
      <c r="AS35" s="10"/>
      <c r="AT35" s="7"/>
      <c r="AU35" s="7">
        <f t="shared" si="33"/>
        <v>0</v>
      </c>
      <c r="AV35" s="11"/>
      <c r="AW35" s="10"/>
      <c r="AX35" s="11"/>
      <c r="AY35" s="10"/>
      <c r="AZ35" s="11"/>
      <c r="BA35" s="10"/>
      <c r="BB35" s="7"/>
      <c r="BC35" s="11"/>
      <c r="BD35" s="10"/>
      <c r="BE35" s="11"/>
      <c r="BF35" s="10"/>
      <c r="BG35" s="11"/>
      <c r="BH35" s="10"/>
      <c r="BI35" s="7"/>
      <c r="BJ35" s="7">
        <f t="shared" si="34"/>
        <v>0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7"/>
      <c r="BY35" s="7">
        <f t="shared" si="35"/>
        <v>0</v>
      </c>
      <c r="BZ35" s="11"/>
      <c r="CA35" s="10"/>
      <c r="CB35" s="11"/>
      <c r="CC35" s="10"/>
      <c r="CD35" s="11"/>
      <c r="CE35" s="10"/>
      <c r="CF35" s="7"/>
      <c r="CG35" s="11"/>
      <c r="CH35" s="10"/>
      <c r="CI35" s="11"/>
      <c r="CJ35" s="10"/>
      <c r="CK35" s="11"/>
      <c r="CL35" s="10"/>
      <c r="CM35" s="7"/>
      <c r="CN35" s="7">
        <f t="shared" si="36"/>
        <v>0</v>
      </c>
      <c r="CO35" s="11"/>
      <c r="CP35" s="10"/>
      <c r="CQ35" s="11"/>
      <c r="CR35" s="10"/>
      <c r="CS35" s="11"/>
      <c r="CT35" s="10"/>
      <c r="CU35" s="7"/>
      <c r="CV35" s="11"/>
      <c r="CW35" s="10"/>
      <c r="CX35" s="11"/>
      <c r="CY35" s="10"/>
      <c r="CZ35" s="11"/>
      <c r="DA35" s="10"/>
      <c r="DB35" s="7"/>
      <c r="DC35" s="7">
        <f t="shared" si="37"/>
        <v>0</v>
      </c>
      <c r="DD35" s="11"/>
      <c r="DE35" s="10"/>
      <c r="DF35" s="11"/>
      <c r="DG35" s="10"/>
      <c r="DH35" s="11"/>
      <c r="DI35" s="10"/>
      <c r="DJ35" s="7"/>
      <c r="DK35" s="11"/>
      <c r="DL35" s="10"/>
      <c r="DM35" s="11"/>
      <c r="DN35" s="10"/>
      <c r="DO35" s="11"/>
      <c r="DP35" s="10"/>
      <c r="DQ35" s="7"/>
      <c r="DR35" s="7">
        <f t="shared" si="38"/>
        <v>0</v>
      </c>
      <c r="DS35" s="11"/>
      <c r="DT35" s="10"/>
      <c r="DU35" s="11"/>
      <c r="DV35" s="10"/>
      <c r="DW35" s="11"/>
      <c r="DX35" s="10"/>
      <c r="DY35" s="7"/>
      <c r="DZ35" s="11"/>
      <c r="EA35" s="10"/>
      <c r="EB35" s="11"/>
      <c r="EC35" s="10"/>
      <c r="ED35" s="11"/>
      <c r="EE35" s="10"/>
      <c r="EF35" s="7"/>
      <c r="EG35" s="7">
        <f t="shared" si="39"/>
        <v>0</v>
      </c>
    </row>
    <row r="36" spans="1:137" x14ac:dyDescent="0.25">
      <c r="A36" s="6"/>
      <c r="B36" s="6"/>
      <c r="C36" s="6"/>
      <c r="D36" s="6" t="s">
        <v>91</v>
      </c>
      <c r="E36" s="3" t="s">
        <v>92</v>
      </c>
      <c r="F36" s="6">
        <f t="shared" si="21"/>
        <v>0</v>
      </c>
      <c r="G36" s="6">
        <f t="shared" si="22"/>
        <v>2</v>
      </c>
      <c r="H36" s="6">
        <f t="shared" si="23"/>
        <v>27</v>
      </c>
      <c r="I36" s="6">
        <f t="shared" si="24"/>
        <v>12</v>
      </c>
      <c r="J36" s="6">
        <f t="shared" si="25"/>
        <v>0</v>
      </c>
      <c r="K36" s="6">
        <f t="shared" si="26"/>
        <v>0</v>
      </c>
      <c r="L36" s="6">
        <f t="shared" si="27"/>
        <v>15</v>
      </c>
      <c r="M36" s="6">
        <f t="shared" si="28"/>
        <v>0</v>
      </c>
      <c r="N36" s="6">
        <f t="shared" si="29"/>
        <v>0</v>
      </c>
      <c r="O36" s="7">
        <f t="shared" si="30"/>
        <v>6</v>
      </c>
      <c r="P36" s="7">
        <f t="shared" si="31"/>
        <v>2</v>
      </c>
      <c r="Q36" s="7">
        <v>1.27</v>
      </c>
      <c r="R36" s="11"/>
      <c r="S36" s="10"/>
      <c r="T36" s="11"/>
      <c r="U36" s="10"/>
      <c r="V36" s="11"/>
      <c r="W36" s="10"/>
      <c r="X36" s="7"/>
      <c r="Y36" s="11"/>
      <c r="Z36" s="10"/>
      <c r="AA36" s="11"/>
      <c r="AB36" s="10"/>
      <c r="AC36" s="11"/>
      <c r="AD36" s="10"/>
      <c r="AE36" s="7"/>
      <c r="AF36" s="7">
        <f t="shared" si="32"/>
        <v>0</v>
      </c>
      <c r="AG36" s="11">
        <v>12</v>
      </c>
      <c r="AH36" s="10" t="s">
        <v>59</v>
      </c>
      <c r="AI36" s="11"/>
      <c r="AJ36" s="10"/>
      <c r="AK36" s="11"/>
      <c r="AL36" s="10"/>
      <c r="AM36" s="7">
        <v>4</v>
      </c>
      <c r="AN36" s="11">
        <v>15</v>
      </c>
      <c r="AO36" s="10" t="s">
        <v>59</v>
      </c>
      <c r="AP36" s="11"/>
      <c r="AQ36" s="10"/>
      <c r="AR36" s="11"/>
      <c r="AS36" s="10"/>
      <c r="AT36" s="7">
        <v>2</v>
      </c>
      <c r="AU36" s="7">
        <f t="shared" si="33"/>
        <v>6</v>
      </c>
      <c r="AV36" s="11"/>
      <c r="AW36" s="10"/>
      <c r="AX36" s="11"/>
      <c r="AY36" s="10"/>
      <c r="AZ36" s="11"/>
      <c r="BA36" s="10"/>
      <c r="BB36" s="7"/>
      <c r="BC36" s="11"/>
      <c r="BD36" s="10"/>
      <c r="BE36" s="11"/>
      <c r="BF36" s="10"/>
      <c r="BG36" s="11"/>
      <c r="BH36" s="10"/>
      <c r="BI36" s="7"/>
      <c r="BJ36" s="7">
        <f t="shared" si="34"/>
        <v>0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7"/>
      <c r="BY36" s="7">
        <f t="shared" si="35"/>
        <v>0</v>
      </c>
      <c r="BZ36" s="11"/>
      <c r="CA36" s="10"/>
      <c r="CB36" s="11"/>
      <c r="CC36" s="10"/>
      <c r="CD36" s="11"/>
      <c r="CE36" s="10"/>
      <c r="CF36" s="7"/>
      <c r="CG36" s="11"/>
      <c r="CH36" s="10"/>
      <c r="CI36" s="11"/>
      <c r="CJ36" s="10"/>
      <c r="CK36" s="11"/>
      <c r="CL36" s="10"/>
      <c r="CM36" s="7"/>
      <c r="CN36" s="7">
        <f t="shared" si="36"/>
        <v>0</v>
      </c>
      <c r="CO36" s="11"/>
      <c r="CP36" s="10"/>
      <c r="CQ36" s="11"/>
      <c r="CR36" s="10"/>
      <c r="CS36" s="11"/>
      <c r="CT36" s="10"/>
      <c r="CU36" s="7"/>
      <c r="CV36" s="11"/>
      <c r="CW36" s="10"/>
      <c r="CX36" s="11"/>
      <c r="CY36" s="10"/>
      <c r="CZ36" s="11"/>
      <c r="DA36" s="10"/>
      <c r="DB36" s="7"/>
      <c r="DC36" s="7">
        <f t="shared" si="37"/>
        <v>0</v>
      </c>
      <c r="DD36" s="11"/>
      <c r="DE36" s="10"/>
      <c r="DF36" s="11"/>
      <c r="DG36" s="10"/>
      <c r="DH36" s="11"/>
      <c r="DI36" s="10"/>
      <c r="DJ36" s="7"/>
      <c r="DK36" s="11"/>
      <c r="DL36" s="10"/>
      <c r="DM36" s="11"/>
      <c r="DN36" s="10"/>
      <c r="DO36" s="11"/>
      <c r="DP36" s="10"/>
      <c r="DQ36" s="7"/>
      <c r="DR36" s="7">
        <f t="shared" si="38"/>
        <v>0</v>
      </c>
      <c r="DS36" s="11"/>
      <c r="DT36" s="10"/>
      <c r="DU36" s="11"/>
      <c r="DV36" s="10"/>
      <c r="DW36" s="11"/>
      <c r="DX36" s="10"/>
      <c r="DY36" s="7"/>
      <c r="DZ36" s="11"/>
      <c r="EA36" s="10"/>
      <c r="EB36" s="11"/>
      <c r="EC36" s="10"/>
      <c r="ED36" s="11"/>
      <c r="EE36" s="10"/>
      <c r="EF36" s="7"/>
      <c r="EG36" s="7">
        <f t="shared" si="39"/>
        <v>0</v>
      </c>
    </row>
    <row r="37" spans="1:137" x14ac:dyDescent="0.25">
      <c r="A37" s="6"/>
      <c r="B37" s="6"/>
      <c r="C37" s="6"/>
      <c r="D37" s="6" t="s">
        <v>93</v>
      </c>
      <c r="E37" s="3" t="s">
        <v>94</v>
      </c>
      <c r="F37" s="6">
        <f t="shared" si="21"/>
        <v>0</v>
      </c>
      <c r="G37" s="6">
        <f t="shared" si="22"/>
        <v>2</v>
      </c>
      <c r="H37" s="6">
        <f t="shared" si="23"/>
        <v>12</v>
      </c>
      <c r="I37" s="6">
        <f t="shared" si="24"/>
        <v>6</v>
      </c>
      <c r="J37" s="6">
        <f t="shared" si="25"/>
        <v>0</v>
      </c>
      <c r="K37" s="6">
        <f t="shared" si="26"/>
        <v>0</v>
      </c>
      <c r="L37" s="6">
        <f t="shared" si="27"/>
        <v>6</v>
      </c>
      <c r="M37" s="6">
        <f t="shared" si="28"/>
        <v>0</v>
      </c>
      <c r="N37" s="6">
        <f t="shared" si="29"/>
        <v>0</v>
      </c>
      <c r="O37" s="7">
        <f t="shared" si="30"/>
        <v>2</v>
      </c>
      <c r="P37" s="7">
        <f t="shared" si="31"/>
        <v>1</v>
      </c>
      <c r="Q37" s="7">
        <v>0.67</v>
      </c>
      <c r="R37" s="11"/>
      <c r="S37" s="10"/>
      <c r="T37" s="11"/>
      <c r="U37" s="10"/>
      <c r="V37" s="11"/>
      <c r="W37" s="10"/>
      <c r="X37" s="7"/>
      <c r="Y37" s="11"/>
      <c r="Z37" s="10"/>
      <c r="AA37" s="11"/>
      <c r="AB37" s="10"/>
      <c r="AC37" s="11"/>
      <c r="AD37" s="10"/>
      <c r="AE37" s="7"/>
      <c r="AF37" s="7">
        <f t="shared" si="32"/>
        <v>0</v>
      </c>
      <c r="AG37" s="11">
        <v>6</v>
      </c>
      <c r="AH37" s="10" t="s">
        <v>59</v>
      </c>
      <c r="AI37" s="11"/>
      <c r="AJ37" s="10"/>
      <c r="AK37" s="11"/>
      <c r="AL37" s="10"/>
      <c r="AM37" s="7">
        <v>1</v>
      </c>
      <c r="AN37" s="11">
        <v>6</v>
      </c>
      <c r="AO37" s="10" t="s">
        <v>59</v>
      </c>
      <c r="AP37" s="11"/>
      <c r="AQ37" s="10"/>
      <c r="AR37" s="11"/>
      <c r="AS37" s="10"/>
      <c r="AT37" s="7">
        <v>1</v>
      </c>
      <c r="AU37" s="7">
        <f t="shared" si="33"/>
        <v>2</v>
      </c>
      <c r="AV37" s="11"/>
      <c r="AW37" s="10"/>
      <c r="AX37" s="11"/>
      <c r="AY37" s="10"/>
      <c r="AZ37" s="11"/>
      <c r="BA37" s="10"/>
      <c r="BB37" s="7"/>
      <c r="BC37" s="11"/>
      <c r="BD37" s="10"/>
      <c r="BE37" s="11"/>
      <c r="BF37" s="10"/>
      <c r="BG37" s="11"/>
      <c r="BH37" s="10"/>
      <c r="BI37" s="7"/>
      <c r="BJ37" s="7">
        <f t="shared" si="34"/>
        <v>0</v>
      </c>
      <c r="BK37" s="11"/>
      <c r="BL37" s="10"/>
      <c r="BM37" s="11"/>
      <c r="BN37" s="10"/>
      <c r="BO37" s="11"/>
      <c r="BP37" s="10"/>
      <c r="BQ37" s="7"/>
      <c r="BR37" s="11"/>
      <c r="BS37" s="10"/>
      <c r="BT37" s="11"/>
      <c r="BU37" s="10"/>
      <c r="BV37" s="11"/>
      <c r="BW37" s="10"/>
      <c r="BX37" s="7"/>
      <c r="BY37" s="7">
        <f t="shared" si="35"/>
        <v>0</v>
      </c>
      <c r="BZ37" s="11"/>
      <c r="CA37" s="10"/>
      <c r="CB37" s="11"/>
      <c r="CC37" s="10"/>
      <c r="CD37" s="11"/>
      <c r="CE37" s="10"/>
      <c r="CF37" s="7"/>
      <c r="CG37" s="11"/>
      <c r="CH37" s="10"/>
      <c r="CI37" s="11"/>
      <c r="CJ37" s="10"/>
      <c r="CK37" s="11"/>
      <c r="CL37" s="10"/>
      <c r="CM37" s="7"/>
      <c r="CN37" s="7">
        <f t="shared" si="36"/>
        <v>0</v>
      </c>
      <c r="CO37" s="11"/>
      <c r="CP37" s="10"/>
      <c r="CQ37" s="11"/>
      <c r="CR37" s="10"/>
      <c r="CS37" s="11"/>
      <c r="CT37" s="10"/>
      <c r="CU37" s="7"/>
      <c r="CV37" s="11"/>
      <c r="CW37" s="10"/>
      <c r="CX37" s="11"/>
      <c r="CY37" s="10"/>
      <c r="CZ37" s="11"/>
      <c r="DA37" s="10"/>
      <c r="DB37" s="7"/>
      <c r="DC37" s="7">
        <f t="shared" si="37"/>
        <v>0</v>
      </c>
      <c r="DD37" s="11"/>
      <c r="DE37" s="10"/>
      <c r="DF37" s="11"/>
      <c r="DG37" s="10"/>
      <c r="DH37" s="11"/>
      <c r="DI37" s="10"/>
      <c r="DJ37" s="7"/>
      <c r="DK37" s="11"/>
      <c r="DL37" s="10"/>
      <c r="DM37" s="11"/>
      <c r="DN37" s="10"/>
      <c r="DO37" s="11"/>
      <c r="DP37" s="10"/>
      <c r="DQ37" s="7"/>
      <c r="DR37" s="7">
        <f t="shared" si="38"/>
        <v>0</v>
      </c>
      <c r="DS37" s="11"/>
      <c r="DT37" s="10"/>
      <c r="DU37" s="11"/>
      <c r="DV37" s="10"/>
      <c r="DW37" s="11"/>
      <c r="DX37" s="10"/>
      <c r="DY37" s="7"/>
      <c r="DZ37" s="11"/>
      <c r="EA37" s="10"/>
      <c r="EB37" s="11"/>
      <c r="EC37" s="10"/>
      <c r="ED37" s="11"/>
      <c r="EE37" s="10"/>
      <c r="EF37" s="7"/>
      <c r="EG37" s="7">
        <f t="shared" si="39"/>
        <v>0</v>
      </c>
    </row>
    <row r="38" spans="1:137" x14ac:dyDescent="0.25">
      <c r="A38" s="6"/>
      <c r="B38" s="6"/>
      <c r="C38" s="6"/>
      <c r="D38" s="6" t="s">
        <v>95</v>
      </c>
      <c r="E38" s="3" t="s">
        <v>96</v>
      </c>
      <c r="F38" s="6">
        <f t="shared" si="21"/>
        <v>0</v>
      </c>
      <c r="G38" s="6">
        <f t="shared" si="22"/>
        <v>2</v>
      </c>
      <c r="H38" s="6">
        <f t="shared" si="23"/>
        <v>27</v>
      </c>
      <c r="I38" s="6">
        <f t="shared" si="24"/>
        <v>10</v>
      </c>
      <c r="J38" s="6">
        <f t="shared" si="25"/>
        <v>0</v>
      </c>
      <c r="K38" s="6">
        <f t="shared" si="26"/>
        <v>0</v>
      </c>
      <c r="L38" s="6">
        <f t="shared" si="27"/>
        <v>17</v>
      </c>
      <c r="M38" s="6">
        <f t="shared" si="28"/>
        <v>0</v>
      </c>
      <c r="N38" s="6">
        <f t="shared" si="29"/>
        <v>0</v>
      </c>
      <c r="O38" s="7">
        <f t="shared" si="30"/>
        <v>6</v>
      </c>
      <c r="P38" s="7">
        <f t="shared" si="31"/>
        <v>4</v>
      </c>
      <c r="Q38" s="7">
        <v>1.57</v>
      </c>
      <c r="R38" s="11"/>
      <c r="S38" s="10"/>
      <c r="T38" s="11"/>
      <c r="U38" s="10"/>
      <c r="V38" s="11"/>
      <c r="W38" s="10"/>
      <c r="X38" s="7"/>
      <c r="Y38" s="11"/>
      <c r="Z38" s="10"/>
      <c r="AA38" s="11"/>
      <c r="AB38" s="10"/>
      <c r="AC38" s="11"/>
      <c r="AD38" s="10"/>
      <c r="AE38" s="7"/>
      <c r="AF38" s="7">
        <f t="shared" si="32"/>
        <v>0</v>
      </c>
      <c r="AG38" s="11">
        <v>10</v>
      </c>
      <c r="AH38" s="10" t="s">
        <v>59</v>
      </c>
      <c r="AI38" s="11"/>
      <c r="AJ38" s="10"/>
      <c r="AK38" s="11"/>
      <c r="AL38" s="10"/>
      <c r="AM38" s="7">
        <v>2</v>
      </c>
      <c r="AN38" s="11">
        <v>17</v>
      </c>
      <c r="AO38" s="10" t="s">
        <v>59</v>
      </c>
      <c r="AP38" s="11"/>
      <c r="AQ38" s="10"/>
      <c r="AR38" s="11"/>
      <c r="AS38" s="10"/>
      <c r="AT38" s="7">
        <v>4</v>
      </c>
      <c r="AU38" s="7">
        <f t="shared" si="33"/>
        <v>6</v>
      </c>
      <c r="AV38" s="11"/>
      <c r="AW38" s="10"/>
      <c r="AX38" s="11"/>
      <c r="AY38" s="10"/>
      <c r="AZ38" s="11"/>
      <c r="BA38" s="10"/>
      <c r="BB38" s="7"/>
      <c r="BC38" s="11"/>
      <c r="BD38" s="10"/>
      <c r="BE38" s="11"/>
      <c r="BF38" s="10"/>
      <c r="BG38" s="11"/>
      <c r="BH38" s="10"/>
      <c r="BI38" s="7"/>
      <c r="BJ38" s="7">
        <f t="shared" si="34"/>
        <v>0</v>
      </c>
      <c r="BK38" s="11"/>
      <c r="BL38" s="10"/>
      <c r="BM38" s="11"/>
      <c r="BN38" s="10"/>
      <c r="BO38" s="11"/>
      <c r="BP38" s="10"/>
      <c r="BQ38" s="7"/>
      <c r="BR38" s="11"/>
      <c r="BS38" s="10"/>
      <c r="BT38" s="11"/>
      <c r="BU38" s="10"/>
      <c r="BV38" s="11"/>
      <c r="BW38" s="10"/>
      <c r="BX38" s="7"/>
      <c r="BY38" s="7">
        <f t="shared" si="35"/>
        <v>0</v>
      </c>
      <c r="BZ38" s="11"/>
      <c r="CA38" s="10"/>
      <c r="CB38" s="11"/>
      <c r="CC38" s="10"/>
      <c r="CD38" s="11"/>
      <c r="CE38" s="10"/>
      <c r="CF38" s="7"/>
      <c r="CG38" s="11"/>
      <c r="CH38" s="10"/>
      <c r="CI38" s="11"/>
      <c r="CJ38" s="10"/>
      <c r="CK38" s="11"/>
      <c r="CL38" s="10"/>
      <c r="CM38" s="7"/>
      <c r="CN38" s="7">
        <f t="shared" si="36"/>
        <v>0</v>
      </c>
      <c r="CO38" s="11"/>
      <c r="CP38" s="10"/>
      <c r="CQ38" s="11"/>
      <c r="CR38" s="10"/>
      <c r="CS38" s="11"/>
      <c r="CT38" s="10"/>
      <c r="CU38" s="7"/>
      <c r="CV38" s="11"/>
      <c r="CW38" s="10"/>
      <c r="CX38" s="11"/>
      <c r="CY38" s="10"/>
      <c r="CZ38" s="11"/>
      <c r="DA38" s="10"/>
      <c r="DB38" s="7"/>
      <c r="DC38" s="7">
        <f t="shared" si="37"/>
        <v>0</v>
      </c>
      <c r="DD38" s="11"/>
      <c r="DE38" s="10"/>
      <c r="DF38" s="11"/>
      <c r="DG38" s="10"/>
      <c r="DH38" s="11"/>
      <c r="DI38" s="10"/>
      <c r="DJ38" s="7"/>
      <c r="DK38" s="11"/>
      <c r="DL38" s="10"/>
      <c r="DM38" s="11"/>
      <c r="DN38" s="10"/>
      <c r="DO38" s="11"/>
      <c r="DP38" s="10"/>
      <c r="DQ38" s="7"/>
      <c r="DR38" s="7">
        <f t="shared" si="38"/>
        <v>0</v>
      </c>
      <c r="DS38" s="11"/>
      <c r="DT38" s="10"/>
      <c r="DU38" s="11"/>
      <c r="DV38" s="10"/>
      <c r="DW38" s="11"/>
      <c r="DX38" s="10"/>
      <c r="DY38" s="7"/>
      <c r="DZ38" s="11"/>
      <c r="EA38" s="10"/>
      <c r="EB38" s="11"/>
      <c r="EC38" s="10"/>
      <c r="ED38" s="11"/>
      <c r="EE38" s="10"/>
      <c r="EF38" s="7"/>
      <c r="EG38" s="7">
        <f t="shared" si="39"/>
        <v>0</v>
      </c>
    </row>
    <row r="39" spans="1:137" x14ac:dyDescent="0.25">
      <c r="A39" s="6"/>
      <c r="B39" s="6"/>
      <c r="C39" s="6"/>
      <c r="D39" s="6" t="s">
        <v>97</v>
      </c>
      <c r="E39" s="3" t="s">
        <v>98</v>
      </c>
      <c r="F39" s="6">
        <f t="shared" si="21"/>
        <v>0</v>
      </c>
      <c r="G39" s="6">
        <f t="shared" si="22"/>
        <v>2</v>
      </c>
      <c r="H39" s="6">
        <f t="shared" si="23"/>
        <v>23</v>
      </c>
      <c r="I39" s="6">
        <f t="shared" si="24"/>
        <v>8</v>
      </c>
      <c r="J39" s="6">
        <f t="shared" si="25"/>
        <v>0</v>
      </c>
      <c r="K39" s="6">
        <f t="shared" si="26"/>
        <v>0</v>
      </c>
      <c r="L39" s="6">
        <f t="shared" si="27"/>
        <v>15</v>
      </c>
      <c r="M39" s="6">
        <f t="shared" si="28"/>
        <v>0</v>
      </c>
      <c r="N39" s="6">
        <f t="shared" si="29"/>
        <v>0</v>
      </c>
      <c r="O39" s="7">
        <f t="shared" si="30"/>
        <v>5</v>
      </c>
      <c r="P39" s="7">
        <f t="shared" si="31"/>
        <v>3</v>
      </c>
      <c r="Q39" s="7">
        <v>1.6</v>
      </c>
      <c r="R39" s="11"/>
      <c r="S39" s="10"/>
      <c r="T39" s="11"/>
      <c r="U39" s="10"/>
      <c r="V39" s="11"/>
      <c r="W39" s="10"/>
      <c r="X39" s="7"/>
      <c r="Y39" s="11"/>
      <c r="Z39" s="10"/>
      <c r="AA39" s="11"/>
      <c r="AB39" s="10"/>
      <c r="AC39" s="11"/>
      <c r="AD39" s="10"/>
      <c r="AE39" s="7"/>
      <c r="AF39" s="7">
        <f t="shared" si="32"/>
        <v>0</v>
      </c>
      <c r="AG39" s="11">
        <v>8</v>
      </c>
      <c r="AH39" s="10" t="s">
        <v>59</v>
      </c>
      <c r="AI39" s="11"/>
      <c r="AJ39" s="10"/>
      <c r="AK39" s="11"/>
      <c r="AL39" s="10"/>
      <c r="AM39" s="7">
        <v>2</v>
      </c>
      <c r="AN39" s="11">
        <v>15</v>
      </c>
      <c r="AO39" s="10" t="s">
        <v>59</v>
      </c>
      <c r="AP39" s="11"/>
      <c r="AQ39" s="10"/>
      <c r="AR39" s="11"/>
      <c r="AS39" s="10"/>
      <c r="AT39" s="7">
        <v>3</v>
      </c>
      <c r="AU39" s="7">
        <f t="shared" si="33"/>
        <v>5</v>
      </c>
      <c r="AV39" s="11"/>
      <c r="AW39" s="10"/>
      <c r="AX39" s="11"/>
      <c r="AY39" s="10"/>
      <c r="AZ39" s="11"/>
      <c r="BA39" s="10"/>
      <c r="BB39" s="7"/>
      <c r="BC39" s="11"/>
      <c r="BD39" s="10"/>
      <c r="BE39" s="11"/>
      <c r="BF39" s="10"/>
      <c r="BG39" s="11"/>
      <c r="BH39" s="10"/>
      <c r="BI39" s="7"/>
      <c r="BJ39" s="7">
        <f t="shared" si="34"/>
        <v>0</v>
      </c>
      <c r="BK39" s="11"/>
      <c r="BL39" s="10"/>
      <c r="BM39" s="11"/>
      <c r="BN39" s="10"/>
      <c r="BO39" s="11"/>
      <c r="BP39" s="10"/>
      <c r="BQ39" s="7"/>
      <c r="BR39" s="11"/>
      <c r="BS39" s="10"/>
      <c r="BT39" s="11"/>
      <c r="BU39" s="10"/>
      <c r="BV39" s="11"/>
      <c r="BW39" s="10"/>
      <c r="BX39" s="7"/>
      <c r="BY39" s="7">
        <f t="shared" si="35"/>
        <v>0</v>
      </c>
      <c r="BZ39" s="11"/>
      <c r="CA39" s="10"/>
      <c r="CB39" s="11"/>
      <c r="CC39" s="10"/>
      <c r="CD39" s="11"/>
      <c r="CE39" s="10"/>
      <c r="CF39" s="7"/>
      <c r="CG39" s="11"/>
      <c r="CH39" s="10"/>
      <c r="CI39" s="11"/>
      <c r="CJ39" s="10"/>
      <c r="CK39" s="11"/>
      <c r="CL39" s="10"/>
      <c r="CM39" s="7"/>
      <c r="CN39" s="7">
        <f t="shared" si="36"/>
        <v>0</v>
      </c>
      <c r="CO39" s="11"/>
      <c r="CP39" s="10"/>
      <c r="CQ39" s="11"/>
      <c r="CR39" s="10"/>
      <c r="CS39" s="11"/>
      <c r="CT39" s="10"/>
      <c r="CU39" s="7"/>
      <c r="CV39" s="11"/>
      <c r="CW39" s="10"/>
      <c r="CX39" s="11"/>
      <c r="CY39" s="10"/>
      <c r="CZ39" s="11"/>
      <c r="DA39" s="10"/>
      <c r="DB39" s="7"/>
      <c r="DC39" s="7">
        <f t="shared" si="37"/>
        <v>0</v>
      </c>
      <c r="DD39" s="11"/>
      <c r="DE39" s="10"/>
      <c r="DF39" s="11"/>
      <c r="DG39" s="10"/>
      <c r="DH39" s="11"/>
      <c r="DI39" s="10"/>
      <c r="DJ39" s="7"/>
      <c r="DK39" s="11"/>
      <c r="DL39" s="10"/>
      <c r="DM39" s="11"/>
      <c r="DN39" s="10"/>
      <c r="DO39" s="11"/>
      <c r="DP39" s="10"/>
      <c r="DQ39" s="7"/>
      <c r="DR39" s="7">
        <f t="shared" si="38"/>
        <v>0</v>
      </c>
      <c r="DS39" s="11"/>
      <c r="DT39" s="10"/>
      <c r="DU39" s="11"/>
      <c r="DV39" s="10"/>
      <c r="DW39" s="11"/>
      <c r="DX39" s="10"/>
      <c r="DY39" s="7"/>
      <c r="DZ39" s="11"/>
      <c r="EA39" s="10"/>
      <c r="EB39" s="11"/>
      <c r="EC39" s="10"/>
      <c r="ED39" s="11"/>
      <c r="EE39" s="10"/>
      <c r="EF39" s="7"/>
      <c r="EG39" s="7">
        <f t="shared" si="39"/>
        <v>0</v>
      </c>
    </row>
    <row r="40" spans="1:137" x14ac:dyDescent="0.25">
      <c r="A40" s="6">
        <v>4</v>
      </c>
      <c r="B40" s="6">
        <v>2</v>
      </c>
      <c r="C40" s="6"/>
      <c r="D40" s="6"/>
      <c r="E40" s="3" t="s">
        <v>99</v>
      </c>
      <c r="F40" s="6">
        <f>$B$40*COUNTIF(R40:EE40,"e")</f>
        <v>0</v>
      </c>
      <c r="G40" s="6">
        <f>$B$40*COUNTIF(R40:EE40,"z")</f>
        <v>4</v>
      </c>
      <c r="H40" s="6">
        <f t="shared" si="23"/>
        <v>30</v>
      </c>
      <c r="I40" s="6">
        <f t="shared" si="24"/>
        <v>16</v>
      </c>
      <c r="J40" s="6">
        <f t="shared" si="25"/>
        <v>14</v>
      </c>
      <c r="K40" s="6">
        <f t="shared" si="26"/>
        <v>0</v>
      </c>
      <c r="L40" s="6">
        <f t="shared" si="27"/>
        <v>0</v>
      </c>
      <c r="M40" s="6">
        <f t="shared" si="28"/>
        <v>0</v>
      </c>
      <c r="N40" s="6">
        <f t="shared" si="29"/>
        <v>0</v>
      </c>
      <c r="O40" s="7">
        <f t="shared" si="30"/>
        <v>4</v>
      </c>
      <c r="P40" s="7">
        <f t="shared" si="31"/>
        <v>0</v>
      </c>
      <c r="Q40" s="7">
        <f>$B$40*0.83</f>
        <v>1.66</v>
      </c>
      <c r="R40" s="11"/>
      <c r="S40" s="10"/>
      <c r="T40" s="11"/>
      <c r="U40" s="10"/>
      <c r="V40" s="11"/>
      <c r="W40" s="10"/>
      <c r="X40" s="7"/>
      <c r="Y40" s="11"/>
      <c r="Z40" s="10"/>
      <c r="AA40" s="11"/>
      <c r="AB40" s="10"/>
      <c r="AC40" s="11"/>
      <c r="AD40" s="10"/>
      <c r="AE40" s="7"/>
      <c r="AF40" s="7">
        <f t="shared" si="32"/>
        <v>0</v>
      </c>
      <c r="AG40" s="11">
        <f>$B$40*8</f>
        <v>16</v>
      </c>
      <c r="AH40" s="10" t="s">
        <v>59</v>
      </c>
      <c r="AI40" s="11">
        <f>$B$40*7</f>
        <v>14</v>
      </c>
      <c r="AJ40" s="10" t="s">
        <v>59</v>
      </c>
      <c r="AK40" s="11"/>
      <c r="AL40" s="10"/>
      <c r="AM40" s="7">
        <f>$B$40*2</f>
        <v>4</v>
      </c>
      <c r="AN40" s="11"/>
      <c r="AO40" s="10"/>
      <c r="AP40" s="11"/>
      <c r="AQ40" s="10"/>
      <c r="AR40" s="11"/>
      <c r="AS40" s="10"/>
      <c r="AT40" s="7"/>
      <c r="AU40" s="7">
        <f t="shared" si="33"/>
        <v>4</v>
      </c>
      <c r="AV40" s="11"/>
      <c r="AW40" s="10"/>
      <c r="AX40" s="11"/>
      <c r="AY40" s="10"/>
      <c r="AZ40" s="11"/>
      <c r="BA40" s="10"/>
      <c r="BB40" s="7"/>
      <c r="BC40" s="11"/>
      <c r="BD40" s="10"/>
      <c r="BE40" s="11"/>
      <c r="BF40" s="10"/>
      <c r="BG40" s="11"/>
      <c r="BH40" s="10"/>
      <c r="BI40" s="7"/>
      <c r="BJ40" s="7">
        <f t="shared" si="34"/>
        <v>0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7"/>
      <c r="BY40" s="7">
        <f t="shared" si="35"/>
        <v>0</v>
      </c>
      <c r="BZ40" s="11"/>
      <c r="CA40" s="10"/>
      <c r="CB40" s="11"/>
      <c r="CC40" s="10"/>
      <c r="CD40" s="11"/>
      <c r="CE40" s="10"/>
      <c r="CF40" s="7"/>
      <c r="CG40" s="11"/>
      <c r="CH40" s="10"/>
      <c r="CI40" s="11"/>
      <c r="CJ40" s="10"/>
      <c r="CK40" s="11"/>
      <c r="CL40" s="10"/>
      <c r="CM40" s="7"/>
      <c r="CN40" s="7">
        <f t="shared" si="36"/>
        <v>0</v>
      </c>
      <c r="CO40" s="11"/>
      <c r="CP40" s="10"/>
      <c r="CQ40" s="11"/>
      <c r="CR40" s="10"/>
      <c r="CS40" s="11"/>
      <c r="CT40" s="10"/>
      <c r="CU40" s="7"/>
      <c r="CV40" s="11"/>
      <c r="CW40" s="10"/>
      <c r="CX40" s="11"/>
      <c r="CY40" s="10"/>
      <c r="CZ40" s="11"/>
      <c r="DA40" s="10"/>
      <c r="DB40" s="7"/>
      <c r="DC40" s="7">
        <f t="shared" si="37"/>
        <v>0</v>
      </c>
      <c r="DD40" s="11"/>
      <c r="DE40" s="10"/>
      <c r="DF40" s="11"/>
      <c r="DG40" s="10"/>
      <c r="DH40" s="11"/>
      <c r="DI40" s="10"/>
      <c r="DJ40" s="7"/>
      <c r="DK40" s="11"/>
      <c r="DL40" s="10"/>
      <c r="DM40" s="11"/>
      <c r="DN40" s="10"/>
      <c r="DO40" s="11"/>
      <c r="DP40" s="10"/>
      <c r="DQ40" s="7"/>
      <c r="DR40" s="7">
        <f t="shared" si="38"/>
        <v>0</v>
      </c>
      <c r="DS40" s="11"/>
      <c r="DT40" s="10"/>
      <c r="DU40" s="11"/>
      <c r="DV40" s="10"/>
      <c r="DW40" s="11"/>
      <c r="DX40" s="10"/>
      <c r="DY40" s="7"/>
      <c r="DZ40" s="11"/>
      <c r="EA40" s="10"/>
      <c r="EB40" s="11"/>
      <c r="EC40" s="10"/>
      <c r="ED40" s="11"/>
      <c r="EE40" s="10"/>
      <c r="EF40" s="7"/>
      <c r="EG40" s="7">
        <f t="shared" si="39"/>
        <v>0</v>
      </c>
    </row>
    <row r="41" spans="1:137" x14ac:dyDescent="0.25">
      <c r="A41" s="6">
        <v>2</v>
      </c>
      <c r="B41" s="6">
        <v>1</v>
      </c>
      <c r="C41" s="6"/>
      <c r="D41" s="6"/>
      <c r="E41" s="3" t="s">
        <v>100</v>
      </c>
      <c r="F41" s="6">
        <f>$B$41*COUNTIF(R41:EE41,"e")</f>
        <v>0</v>
      </c>
      <c r="G41" s="6">
        <f>$B$41*COUNTIF(R41:EE41,"z")</f>
        <v>2</v>
      </c>
      <c r="H41" s="6">
        <f t="shared" si="23"/>
        <v>15</v>
      </c>
      <c r="I41" s="6">
        <f t="shared" si="24"/>
        <v>8</v>
      </c>
      <c r="J41" s="6">
        <f t="shared" si="25"/>
        <v>7</v>
      </c>
      <c r="K41" s="6">
        <f t="shared" si="26"/>
        <v>0</v>
      </c>
      <c r="L41" s="6">
        <f t="shared" si="27"/>
        <v>0</v>
      </c>
      <c r="M41" s="6">
        <f t="shared" si="28"/>
        <v>0</v>
      </c>
      <c r="N41" s="6">
        <f t="shared" si="29"/>
        <v>0</v>
      </c>
      <c r="O41" s="7">
        <f t="shared" si="30"/>
        <v>3</v>
      </c>
      <c r="P41" s="7">
        <f t="shared" si="31"/>
        <v>0</v>
      </c>
      <c r="Q41" s="7">
        <f>$B$41*0.8</f>
        <v>0.8</v>
      </c>
      <c r="R41" s="11">
        <f>$B$41*8</f>
        <v>8</v>
      </c>
      <c r="S41" s="10" t="s">
        <v>59</v>
      </c>
      <c r="T41" s="11">
        <f>$B$41*7</f>
        <v>7</v>
      </c>
      <c r="U41" s="10" t="s">
        <v>59</v>
      </c>
      <c r="V41" s="11"/>
      <c r="W41" s="10"/>
      <c r="X41" s="7">
        <f>$B$41*3</f>
        <v>3</v>
      </c>
      <c r="Y41" s="11"/>
      <c r="Z41" s="10"/>
      <c r="AA41" s="11"/>
      <c r="AB41" s="10"/>
      <c r="AC41" s="11"/>
      <c r="AD41" s="10"/>
      <c r="AE41" s="7"/>
      <c r="AF41" s="7">
        <f t="shared" si="32"/>
        <v>3</v>
      </c>
      <c r="AG41" s="11"/>
      <c r="AH41" s="10"/>
      <c r="AI41" s="11"/>
      <c r="AJ41" s="10"/>
      <c r="AK41" s="11"/>
      <c r="AL41" s="10"/>
      <c r="AM41" s="7"/>
      <c r="AN41" s="11"/>
      <c r="AO41" s="10"/>
      <c r="AP41" s="11"/>
      <c r="AQ41" s="10"/>
      <c r="AR41" s="11"/>
      <c r="AS41" s="10"/>
      <c r="AT41" s="7"/>
      <c r="AU41" s="7">
        <f t="shared" si="33"/>
        <v>0</v>
      </c>
      <c r="AV41" s="11"/>
      <c r="AW41" s="10"/>
      <c r="AX41" s="11"/>
      <c r="AY41" s="10"/>
      <c r="AZ41" s="11"/>
      <c r="BA41" s="10"/>
      <c r="BB41" s="7"/>
      <c r="BC41" s="11"/>
      <c r="BD41" s="10"/>
      <c r="BE41" s="11"/>
      <c r="BF41" s="10"/>
      <c r="BG41" s="11"/>
      <c r="BH41" s="10"/>
      <c r="BI41" s="7"/>
      <c r="BJ41" s="7">
        <f t="shared" si="34"/>
        <v>0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7"/>
      <c r="BY41" s="7">
        <f t="shared" si="35"/>
        <v>0</v>
      </c>
      <c r="BZ41" s="11"/>
      <c r="CA41" s="10"/>
      <c r="CB41" s="11"/>
      <c r="CC41" s="10"/>
      <c r="CD41" s="11"/>
      <c r="CE41" s="10"/>
      <c r="CF41" s="7"/>
      <c r="CG41" s="11"/>
      <c r="CH41" s="10"/>
      <c r="CI41" s="11"/>
      <c r="CJ41" s="10"/>
      <c r="CK41" s="11"/>
      <c r="CL41" s="10"/>
      <c r="CM41" s="7"/>
      <c r="CN41" s="7">
        <f t="shared" si="36"/>
        <v>0</v>
      </c>
      <c r="CO41" s="11"/>
      <c r="CP41" s="10"/>
      <c r="CQ41" s="11"/>
      <c r="CR41" s="10"/>
      <c r="CS41" s="11"/>
      <c r="CT41" s="10"/>
      <c r="CU41" s="7"/>
      <c r="CV41" s="11"/>
      <c r="CW41" s="10"/>
      <c r="CX41" s="11"/>
      <c r="CY41" s="10"/>
      <c r="CZ41" s="11"/>
      <c r="DA41" s="10"/>
      <c r="DB41" s="7"/>
      <c r="DC41" s="7">
        <f t="shared" si="37"/>
        <v>0</v>
      </c>
      <c r="DD41" s="11"/>
      <c r="DE41" s="10"/>
      <c r="DF41" s="11"/>
      <c r="DG41" s="10"/>
      <c r="DH41" s="11"/>
      <c r="DI41" s="10"/>
      <c r="DJ41" s="7"/>
      <c r="DK41" s="11"/>
      <c r="DL41" s="10"/>
      <c r="DM41" s="11"/>
      <c r="DN41" s="10"/>
      <c r="DO41" s="11"/>
      <c r="DP41" s="10"/>
      <c r="DQ41" s="7"/>
      <c r="DR41" s="7">
        <f t="shared" si="38"/>
        <v>0</v>
      </c>
      <c r="DS41" s="11"/>
      <c r="DT41" s="10"/>
      <c r="DU41" s="11"/>
      <c r="DV41" s="10"/>
      <c r="DW41" s="11"/>
      <c r="DX41" s="10"/>
      <c r="DY41" s="7"/>
      <c r="DZ41" s="11"/>
      <c r="EA41" s="10"/>
      <c r="EB41" s="11"/>
      <c r="EC41" s="10"/>
      <c r="ED41" s="11"/>
      <c r="EE41" s="10"/>
      <c r="EF41" s="7"/>
      <c r="EG41" s="7">
        <f t="shared" si="39"/>
        <v>0</v>
      </c>
    </row>
    <row r="42" spans="1:137" x14ac:dyDescent="0.25">
      <c r="A42" s="6">
        <v>7</v>
      </c>
      <c r="B42" s="6">
        <v>1</v>
      </c>
      <c r="C42" s="6"/>
      <c r="D42" s="6"/>
      <c r="E42" s="3" t="s">
        <v>101</v>
      </c>
      <c r="F42" s="6">
        <f>$B$42*COUNTIF(R42:EE42,"e")</f>
        <v>0</v>
      </c>
      <c r="G42" s="6">
        <f>$B$42*COUNTIF(R42:EE42,"z")</f>
        <v>2</v>
      </c>
      <c r="H42" s="6">
        <f t="shared" si="23"/>
        <v>15</v>
      </c>
      <c r="I42" s="6">
        <f t="shared" si="24"/>
        <v>8</v>
      </c>
      <c r="J42" s="6">
        <f t="shared" si="25"/>
        <v>7</v>
      </c>
      <c r="K42" s="6">
        <f t="shared" si="26"/>
        <v>0</v>
      </c>
      <c r="L42" s="6">
        <f t="shared" si="27"/>
        <v>0</v>
      </c>
      <c r="M42" s="6">
        <f t="shared" si="28"/>
        <v>0</v>
      </c>
      <c r="N42" s="6">
        <f t="shared" si="29"/>
        <v>0</v>
      </c>
      <c r="O42" s="7">
        <f t="shared" si="30"/>
        <v>3</v>
      </c>
      <c r="P42" s="7">
        <f t="shared" si="31"/>
        <v>0</v>
      </c>
      <c r="Q42" s="7">
        <f>$B$42*1.1</f>
        <v>1.1000000000000001</v>
      </c>
      <c r="R42" s="11"/>
      <c r="S42" s="10"/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7"/>
      <c r="AF42" s="7">
        <f t="shared" si="32"/>
        <v>0</v>
      </c>
      <c r="AG42" s="11"/>
      <c r="AH42" s="10"/>
      <c r="AI42" s="11"/>
      <c r="AJ42" s="10"/>
      <c r="AK42" s="11"/>
      <c r="AL42" s="10"/>
      <c r="AM42" s="7"/>
      <c r="AN42" s="11"/>
      <c r="AO42" s="10"/>
      <c r="AP42" s="11"/>
      <c r="AQ42" s="10"/>
      <c r="AR42" s="11"/>
      <c r="AS42" s="10"/>
      <c r="AT42" s="7"/>
      <c r="AU42" s="7">
        <f t="shared" si="33"/>
        <v>0</v>
      </c>
      <c r="AV42" s="11">
        <f>$B$42*8</f>
        <v>8</v>
      </c>
      <c r="AW42" s="10" t="s">
        <v>59</v>
      </c>
      <c r="AX42" s="11">
        <f>$B$42*7</f>
        <v>7</v>
      </c>
      <c r="AY42" s="10" t="s">
        <v>59</v>
      </c>
      <c r="AZ42" s="11"/>
      <c r="BA42" s="10"/>
      <c r="BB42" s="7">
        <f>$B$42*3</f>
        <v>3</v>
      </c>
      <c r="BC42" s="11"/>
      <c r="BD42" s="10"/>
      <c r="BE42" s="11"/>
      <c r="BF42" s="10"/>
      <c r="BG42" s="11"/>
      <c r="BH42" s="10"/>
      <c r="BI42" s="7"/>
      <c r="BJ42" s="7">
        <f t="shared" si="34"/>
        <v>3</v>
      </c>
      <c r="BK42" s="11"/>
      <c r="BL42" s="10"/>
      <c r="BM42" s="11"/>
      <c r="BN42" s="10"/>
      <c r="BO42" s="11"/>
      <c r="BP42" s="10"/>
      <c r="BQ42" s="7"/>
      <c r="BR42" s="11"/>
      <c r="BS42" s="10"/>
      <c r="BT42" s="11"/>
      <c r="BU42" s="10"/>
      <c r="BV42" s="11"/>
      <c r="BW42" s="10"/>
      <c r="BX42" s="7"/>
      <c r="BY42" s="7">
        <f t="shared" si="35"/>
        <v>0</v>
      </c>
      <c r="BZ42" s="11"/>
      <c r="CA42" s="10"/>
      <c r="CB42" s="11"/>
      <c r="CC42" s="10"/>
      <c r="CD42" s="11"/>
      <c r="CE42" s="10"/>
      <c r="CF42" s="7"/>
      <c r="CG42" s="11"/>
      <c r="CH42" s="10"/>
      <c r="CI42" s="11"/>
      <c r="CJ42" s="10"/>
      <c r="CK42" s="11"/>
      <c r="CL42" s="10"/>
      <c r="CM42" s="7"/>
      <c r="CN42" s="7">
        <f t="shared" si="36"/>
        <v>0</v>
      </c>
      <c r="CO42" s="11"/>
      <c r="CP42" s="10"/>
      <c r="CQ42" s="11"/>
      <c r="CR42" s="10"/>
      <c r="CS42" s="11"/>
      <c r="CT42" s="10"/>
      <c r="CU42" s="7"/>
      <c r="CV42" s="11"/>
      <c r="CW42" s="10"/>
      <c r="CX42" s="11"/>
      <c r="CY42" s="10"/>
      <c r="CZ42" s="11"/>
      <c r="DA42" s="10"/>
      <c r="DB42" s="7"/>
      <c r="DC42" s="7">
        <f t="shared" si="37"/>
        <v>0</v>
      </c>
      <c r="DD42" s="11"/>
      <c r="DE42" s="10"/>
      <c r="DF42" s="11"/>
      <c r="DG42" s="10"/>
      <c r="DH42" s="11"/>
      <c r="DI42" s="10"/>
      <c r="DJ42" s="7"/>
      <c r="DK42" s="11"/>
      <c r="DL42" s="10"/>
      <c r="DM42" s="11"/>
      <c r="DN42" s="10"/>
      <c r="DO42" s="11"/>
      <c r="DP42" s="10"/>
      <c r="DQ42" s="7"/>
      <c r="DR42" s="7">
        <f t="shared" si="38"/>
        <v>0</v>
      </c>
      <c r="DS42" s="11"/>
      <c r="DT42" s="10"/>
      <c r="DU42" s="11"/>
      <c r="DV42" s="10"/>
      <c r="DW42" s="11"/>
      <c r="DX42" s="10"/>
      <c r="DY42" s="7"/>
      <c r="DZ42" s="11"/>
      <c r="EA42" s="10"/>
      <c r="EB42" s="11"/>
      <c r="EC42" s="10"/>
      <c r="ED42" s="11"/>
      <c r="EE42" s="10"/>
      <c r="EF42" s="7"/>
      <c r="EG42" s="7">
        <f t="shared" si="39"/>
        <v>0</v>
      </c>
    </row>
    <row r="43" spans="1:137" ht="15.9" customHeight="1" x14ac:dyDescent="0.25">
      <c r="A43" s="6"/>
      <c r="B43" s="6"/>
      <c r="C43" s="6"/>
      <c r="D43" s="6"/>
      <c r="E43" s="6" t="s">
        <v>75</v>
      </c>
      <c r="F43" s="6">
        <f t="shared" ref="F43:AK43" si="40">SUM(F29:F42)</f>
        <v>0</v>
      </c>
      <c r="G43" s="6">
        <f t="shared" si="40"/>
        <v>30</v>
      </c>
      <c r="H43" s="6">
        <f t="shared" si="40"/>
        <v>283</v>
      </c>
      <c r="I43" s="6">
        <f t="shared" si="40"/>
        <v>125</v>
      </c>
      <c r="J43" s="6">
        <f t="shared" si="40"/>
        <v>41</v>
      </c>
      <c r="K43" s="6">
        <f t="shared" si="40"/>
        <v>0</v>
      </c>
      <c r="L43" s="6">
        <f t="shared" si="40"/>
        <v>117</v>
      </c>
      <c r="M43" s="6">
        <f t="shared" si="40"/>
        <v>0</v>
      </c>
      <c r="N43" s="6">
        <f t="shared" si="40"/>
        <v>0</v>
      </c>
      <c r="O43" s="7">
        <f t="shared" si="40"/>
        <v>54</v>
      </c>
      <c r="P43" s="7">
        <f t="shared" si="40"/>
        <v>22</v>
      </c>
      <c r="Q43" s="7">
        <f t="shared" si="40"/>
        <v>16.310000000000002</v>
      </c>
      <c r="R43" s="11">
        <f t="shared" si="40"/>
        <v>53</v>
      </c>
      <c r="S43" s="10">
        <f t="shared" si="40"/>
        <v>0</v>
      </c>
      <c r="T43" s="11">
        <f t="shared" si="40"/>
        <v>20</v>
      </c>
      <c r="U43" s="10">
        <f t="shared" si="40"/>
        <v>0</v>
      </c>
      <c r="V43" s="11">
        <f t="shared" si="40"/>
        <v>0</v>
      </c>
      <c r="W43" s="10">
        <f t="shared" si="40"/>
        <v>0</v>
      </c>
      <c r="X43" s="7">
        <f t="shared" si="40"/>
        <v>14</v>
      </c>
      <c r="Y43" s="11">
        <f t="shared" si="40"/>
        <v>39</v>
      </c>
      <c r="Z43" s="10">
        <f t="shared" si="40"/>
        <v>0</v>
      </c>
      <c r="AA43" s="11">
        <f t="shared" si="40"/>
        <v>0</v>
      </c>
      <c r="AB43" s="10">
        <f t="shared" si="40"/>
        <v>0</v>
      </c>
      <c r="AC43" s="11">
        <f t="shared" si="40"/>
        <v>0</v>
      </c>
      <c r="AD43" s="10">
        <f t="shared" si="40"/>
        <v>0</v>
      </c>
      <c r="AE43" s="7">
        <f t="shared" si="40"/>
        <v>8</v>
      </c>
      <c r="AF43" s="7">
        <f t="shared" si="40"/>
        <v>22</v>
      </c>
      <c r="AG43" s="11">
        <f t="shared" si="40"/>
        <v>52</v>
      </c>
      <c r="AH43" s="10">
        <f t="shared" si="40"/>
        <v>0</v>
      </c>
      <c r="AI43" s="11">
        <f t="shared" si="40"/>
        <v>14</v>
      </c>
      <c r="AJ43" s="10">
        <f t="shared" si="40"/>
        <v>0</v>
      </c>
      <c r="AK43" s="11">
        <f t="shared" si="40"/>
        <v>0</v>
      </c>
      <c r="AL43" s="10">
        <f t="shared" ref="AL43:BQ43" si="41">SUM(AL29:AL42)</f>
        <v>0</v>
      </c>
      <c r="AM43" s="7">
        <f t="shared" si="41"/>
        <v>13</v>
      </c>
      <c r="AN43" s="11">
        <f t="shared" si="41"/>
        <v>53</v>
      </c>
      <c r="AO43" s="10">
        <f t="shared" si="41"/>
        <v>0</v>
      </c>
      <c r="AP43" s="11">
        <f t="shared" si="41"/>
        <v>0</v>
      </c>
      <c r="AQ43" s="10">
        <f t="shared" si="41"/>
        <v>0</v>
      </c>
      <c r="AR43" s="11">
        <f t="shared" si="41"/>
        <v>0</v>
      </c>
      <c r="AS43" s="10">
        <f t="shared" si="41"/>
        <v>0</v>
      </c>
      <c r="AT43" s="7">
        <f t="shared" si="41"/>
        <v>10</v>
      </c>
      <c r="AU43" s="7">
        <f t="shared" si="41"/>
        <v>23</v>
      </c>
      <c r="AV43" s="11">
        <f t="shared" si="41"/>
        <v>20</v>
      </c>
      <c r="AW43" s="10">
        <f t="shared" si="41"/>
        <v>0</v>
      </c>
      <c r="AX43" s="11">
        <f t="shared" si="41"/>
        <v>7</v>
      </c>
      <c r="AY43" s="10">
        <f t="shared" si="41"/>
        <v>0</v>
      </c>
      <c r="AZ43" s="11">
        <f t="shared" si="41"/>
        <v>0</v>
      </c>
      <c r="BA43" s="10">
        <f t="shared" si="41"/>
        <v>0</v>
      </c>
      <c r="BB43" s="7">
        <f t="shared" si="41"/>
        <v>5</v>
      </c>
      <c r="BC43" s="11">
        <f t="shared" si="41"/>
        <v>25</v>
      </c>
      <c r="BD43" s="10">
        <f t="shared" si="41"/>
        <v>0</v>
      </c>
      <c r="BE43" s="11">
        <f t="shared" si="41"/>
        <v>0</v>
      </c>
      <c r="BF43" s="10">
        <f t="shared" si="41"/>
        <v>0</v>
      </c>
      <c r="BG43" s="11">
        <f t="shared" si="41"/>
        <v>0</v>
      </c>
      <c r="BH43" s="10">
        <f t="shared" si="41"/>
        <v>0</v>
      </c>
      <c r="BI43" s="7">
        <f t="shared" si="41"/>
        <v>4</v>
      </c>
      <c r="BJ43" s="7">
        <f t="shared" si="41"/>
        <v>9</v>
      </c>
      <c r="BK43" s="11">
        <f t="shared" si="41"/>
        <v>0</v>
      </c>
      <c r="BL43" s="10">
        <f t="shared" si="41"/>
        <v>0</v>
      </c>
      <c r="BM43" s="11">
        <f t="shared" si="41"/>
        <v>0</v>
      </c>
      <c r="BN43" s="10">
        <f t="shared" si="41"/>
        <v>0</v>
      </c>
      <c r="BO43" s="11">
        <f t="shared" si="41"/>
        <v>0</v>
      </c>
      <c r="BP43" s="10">
        <f t="shared" si="41"/>
        <v>0</v>
      </c>
      <c r="BQ43" s="7">
        <f t="shared" si="41"/>
        <v>0</v>
      </c>
      <c r="BR43" s="11">
        <f t="shared" ref="BR43:CW43" si="42">SUM(BR29:BR42)</f>
        <v>0</v>
      </c>
      <c r="BS43" s="10">
        <f t="shared" si="42"/>
        <v>0</v>
      </c>
      <c r="BT43" s="11">
        <f t="shared" si="42"/>
        <v>0</v>
      </c>
      <c r="BU43" s="10">
        <f t="shared" si="42"/>
        <v>0</v>
      </c>
      <c r="BV43" s="11">
        <f t="shared" si="42"/>
        <v>0</v>
      </c>
      <c r="BW43" s="10">
        <f t="shared" si="42"/>
        <v>0</v>
      </c>
      <c r="BX43" s="7">
        <f t="shared" si="42"/>
        <v>0</v>
      </c>
      <c r="BY43" s="7">
        <f t="shared" si="42"/>
        <v>0</v>
      </c>
      <c r="BZ43" s="11">
        <f t="shared" si="42"/>
        <v>0</v>
      </c>
      <c r="CA43" s="10">
        <f t="shared" si="42"/>
        <v>0</v>
      </c>
      <c r="CB43" s="11">
        <f t="shared" si="42"/>
        <v>0</v>
      </c>
      <c r="CC43" s="10">
        <f t="shared" si="42"/>
        <v>0</v>
      </c>
      <c r="CD43" s="11">
        <f t="shared" si="42"/>
        <v>0</v>
      </c>
      <c r="CE43" s="10">
        <f t="shared" si="42"/>
        <v>0</v>
      </c>
      <c r="CF43" s="7">
        <f t="shared" si="42"/>
        <v>0</v>
      </c>
      <c r="CG43" s="11">
        <f t="shared" si="42"/>
        <v>0</v>
      </c>
      <c r="CH43" s="10">
        <f t="shared" si="42"/>
        <v>0</v>
      </c>
      <c r="CI43" s="11">
        <f t="shared" si="42"/>
        <v>0</v>
      </c>
      <c r="CJ43" s="10">
        <f t="shared" si="42"/>
        <v>0</v>
      </c>
      <c r="CK43" s="11">
        <f t="shared" si="42"/>
        <v>0</v>
      </c>
      <c r="CL43" s="10">
        <f t="shared" si="42"/>
        <v>0</v>
      </c>
      <c r="CM43" s="7">
        <f t="shared" si="42"/>
        <v>0</v>
      </c>
      <c r="CN43" s="7">
        <f t="shared" si="42"/>
        <v>0</v>
      </c>
      <c r="CO43" s="11">
        <f t="shared" si="42"/>
        <v>0</v>
      </c>
      <c r="CP43" s="10">
        <f t="shared" si="42"/>
        <v>0</v>
      </c>
      <c r="CQ43" s="11">
        <f t="shared" si="42"/>
        <v>0</v>
      </c>
      <c r="CR43" s="10">
        <f t="shared" si="42"/>
        <v>0</v>
      </c>
      <c r="CS43" s="11">
        <f t="shared" si="42"/>
        <v>0</v>
      </c>
      <c r="CT43" s="10">
        <f t="shared" si="42"/>
        <v>0</v>
      </c>
      <c r="CU43" s="7">
        <f t="shared" si="42"/>
        <v>0</v>
      </c>
      <c r="CV43" s="11">
        <f t="shared" si="42"/>
        <v>0</v>
      </c>
      <c r="CW43" s="10">
        <f t="shared" si="42"/>
        <v>0</v>
      </c>
      <c r="CX43" s="11">
        <f t="shared" ref="CX43:EC43" si="43">SUM(CX29:CX42)</f>
        <v>0</v>
      </c>
      <c r="CY43" s="10">
        <f t="shared" si="43"/>
        <v>0</v>
      </c>
      <c r="CZ43" s="11">
        <f t="shared" si="43"/>
        <v>0</v>
      </c>
      <c r="DA43" s="10">
        <f t="shared" si="43"/>
        <v>0</v>
      </c>
      <c r="DB43" s="7">
        <f t="shared" si="43"/>
        <v>0</v>
      </c>
      <c r="DC43" s="7">
        <f t="shared" si="43"/>
        <v>0</v>
      </c>
      <c r="DD43" s="11">
        <f t="shared" si="43"/>
        <v>0</v>
      </c>
      <c r="DE43" s="10">
        <f t="shared" si="43"/>
        <v>0</v>
      </c>
      <c r="DF43" s="11">
        <f t="shared" si="43"/>
        <v>0</v>
      </c>
      <c r="DG43" s="10">
        <f t="shared" si="43"/>
        <v>0</v>
      </c>
      <c r="DH43" s="11">
        <f t="shared" si="43"/>
        <v>0</v>
      </c>
      <c r="DI43" s="10">
        <f t="shared" si="43"/>
        <v>0</v>
      </c>
      <c r="DJ43" s="7">
        <f t="shared" si="43"/>
        <v>0</v>
      </c>
      <c r="DK43" s="11">
        <f t="shared" si="43"/>
        <v>0</v>
      </c>
      <c r="DL43" s="10">
        <f t="shared" si="43"/>
        <v>0</v>
      </c>
      <c r="DM43" s="11">
        <f t="shared" si="43"/>
        <v>0</v>
      </c>
      <c r="DN43" s="10">
        <f t="shared" si="43"/>
        <v>0</v>
      </c>
      <c r="DO43" s="11">
        <f t="shared" si="43"/>
        <v>0</v>
      </c>
      <c r="DP43" s="10">
        <f t="shared" si="43"/>
        <v>0</v>
      </c>
      <c r="DQ43" s="7">
        <f t="shared" si="43"/>
        <v>0</v>
      </c>
      <c r="DR43" s="7">
        <f t="shared" si="43"/>
        <v>0</v>
      </c>
      <c r="DS43" s="11">
        <f t="shared" si="43"/>
        <v>0</v>
      </c>
      <c r="DT43" s="10">
        <f t="shared" si="43"/>
        <v>0</v>
      </c>
      <c r="DU43" s="11">
        <f t="shared" si="43"/>
        <v>0</v>
      </c>
      <c r="DV43" s="10">
        <f t="shared" si="43"/>
        <v>0</v>
      </c>
      <c r="DW43" s="11">
        <f t="shared" si="43"/>
        <v>0</v>
      </c>
      <c r="DX43" s="10">
        <f t="shared" si="43"/>
        <v>0</v>
      </c>
      <c r="DY43" s="7">
        <f t="shared" si="43"/>
        <v>0</v>
      </c>
      <c r="DZ43" s="11">
        <f t="shared" si="43"/>
        <v>0</v>
      </c>
      <c r="EA43" s="10">
        <f t="shared" si="43"/>
        <v>0</v>
      </c>
      <c r="EB43" s="11">
        <f t="shared" si="43"/>
        <v>0</v>
      </c>
      <c r="EC43" s="10">
        <f t="shared" si="43"/>
        <v>0</v>
      </c>
      <c r="ED43" s="11">
        <f>SUM(ED29:ED42)</f>
        <v>0</v>
      </c>
      <c r="EE43" s="10">
        <f>SUM(EE29:EE42)</f>
        <v>0</v>
      </c>
      <c r="EF43" s="7">
        <f>SUM(EF29:EF42)</f>
        <v>0</v>
      </c>
      <c r="EG43" s="7">
        <f>SUM(EG29:EG42)</f>
        <v>0</v>
      </c>
    </row>
    <row r="44" spans="1:137" ht="20.100000000000001" customHeight="1" x14ac:dyDescent="0.25">
      <c r="A44" s="12" t="s">
        <v>102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2"/>
      <c r="EG44" s="13"/>
    </row>
    <row r="45" spans="1:137" x14ac:dyDescent="0.25">
      <c r="A45" s="6"/>
      <c r="B45" s="6"/>
      <c r="C45" s="6"/>
      <c r="D45" s="6" t="s">
        <v>103</v>
      </c>
      <c r="E45" s="3" t="s">
        <v>104</v>
      </c>
      <c r="F45" s="6">
        <f t="shared" ref="F45:F57" si="44">COUNTIF(R45:EE45,"e")</f>
        <v>0</v>
      </c>
      <c r="G45" s="6">
        <f t="shared" ref="G45:G57" si="45">COUNTIF(R45:EE45,"z")</f>
        <v>3</v>
      </c>
      <c r="H45" s="6">
        <f t="shared" ref="H45:H60" si="46">SUM(I45:N45)</f>
        <v>32</v>
      </c>
      <c r="I45" s="6">
        <f t="shared" ref="I45:I60" si="47">R45+AG45+AV45+BK45+BZ45+CO45+DD45+DS45</f>
        <v>15</v>
      </c>
      <c r="J45" s="6">
        <f t="shared" ref="J45:J60" si="48">T45+AI45+AX45+BM45+CB45+CQ45+DF45+DU45</f>
        <v>12</v>
      </c>
      <c r="K45" s="6">
        <f t="shared" ref="K45:K60" si="49">V45+AK45+AZ45+BO45+CD45+CS45+DH45+DW45</f>
        <v>0</v>
      </c>
      <c r="L45" s="6">
        <f t="shared" ref="L45:L60" si="50">Y45+AN45+BC45+BR45+CG45+CV45+DK45+DZ45</f>
        <v>5</v>
      </c>
      <c r="M45" s="6">
        <f t="shared" ref="M45:M60" si="51">AA45+AP45+BE45+BT45+CI45+CX45+DM45+EB45</f>
        <v>0</v>
      </c>
      <c r="N45" s="6">
        <f t="shared" ref="N45:N60" si="52">AC45+AR45+BG45+BV45+CK45+CZ45+DO45+ED45</f>
        <v>0</v>
      </c>
      <c r="O45" s="7">
        <f t="shared" ref="O45:O60" si="53">AF45+AU45+BJ45+BY45+CN45+DC45+DR45+EG45</f>
        <v>5</v>
      </c>
      <c r="P45" s="7">
        <f t="shared" ref="P45:P60" si="54">AE45+AT45+BI45+BX45+CM45+DB45+DQ45+EF45</f>
        <v>1</v>
      </c>
      <c r="Q45" s="7">
        <v>1.37</v>
      </c>
      <c r="R45" s="11"/>
      <c r="S45" s="10"/>
      <c r="T45" s="11"/>
      <c r="U45" s="10"/>
      <c r="V45" s="11"/>
      <c r="W45" s="10"/>
      <c r="X45" s="7"/>
      <c r="Y45" s="11"/>
      <c r="Z45" s="10"/>
      <c r="AA45" s="11"/>
      <c r="AB45" s="10"/>
      <c r="AC45" s="11"/>
      <c r="AD45" s="10"/>
      <c r="AE45" s="7"/>
      <c r="AF45" s="7">
        <f t="shared" ref="AF45:AF60" si="55">X45+AE45</f>
        <v>0</v>
      </c>
      <c r="AG45" s="11"/>
      <c r="AH45" s="10"/>
      <c r="AI45" s="11"/>
      <c r="AJ45" s="10"/>
      <c r="AK45" s="11"/>
      <c r="AL45" s="10"/>
      <c r="AM45" s="7"/>
      <c r="AN45" s="11"/>
      <c r="AO45" s="10"/>
      <c r="AP45" s="11"/>
      <c r="AQ45" s="10"/>
      <c r="AR45" s="11"/>
      <c r="AS45" s="10"/>
      <c r="AT45" s="7"/>
      <c r="AU45" s="7">
        <f t="shared" ref="AU45:AU60" si="56">AM45+AT45</f>
        <v>0</v>
      </c>
      <c r="AV45" s="11"/>
      <c r="AW45" s="10"/>
      <c r="AX45" s="11"/>
      <c r="AY45" s="10"/>
      <c r="AZ45" s="11"/>
      <c r="BA45" s="10"/>
      <c r="BB45" s="7"/>
      <c r="BC45" s="11"/>
      <c r="BD45" s="10"/>
      <c r="BE45" s="11"/>
      <c r="BF45" s="10"/>
      <c r="BG45" s="11"/>
      <c r="BH45" s="10"/>
      <c r="BI45" s="7"/>
      <c r="BJ45" s="7">
        <f t="shared" ref="BJ45:BJ60" si="57">BB45+BI45</f>
        <v>0</v>
      </c>
      <c r="BK45" s="11">
        <v>15</v>
      </c>
      <c r="BL45" s="10" t="s">
        <v>59</v>
      </c>
      <c r="BM45" s="11">
        <v>12</v>
      </c>
      <c r="BN45" s="10" t="s">
        <v>59</v>
      </c>
      <c r="BO45" s="11"/>
      <c r="BP45" s="10"/>
      <c r="BQ45" s="7">
        <v>4</v>
      </c>
      <c r="BR45" s="11">
        <v>5</v>
      </c>
      <c r="BS45" s="10" t="s">
        <v>59</v>
      </c>
      <c r="BT45" s="11"/>
      <c r="BU45" s="10"/>
      <c r="BV45" s="11"/>
      <c r="BW45" s="10"/>
      <c r="BX45" s="7">
        <v>1</v>
      </c>
      <c r="BY45" s="7">
        <f t="shared" ref="BY45:BY60" si="58">BQ45+BX45</f>
        <v>5</v>
      </c>
      <c r="BZ45" s="11"/>
      <c r="CA45" s="10"/>
      <c r="CB45" s="11"/>
      <c r="CC45" s="10"/>
      <c r="CD45" s="11"/>
      <c r="CE45" s="10"/>
      <c r="CF45" s="7"/>
      <c r="CG45" s="11"/>
      <c r="CH45" s="10"/>
      <c r="CI45" s="11"/>
      <c r="CJ45" s="10"/>
      <c r="CK45" s="11"/>
      <c r="CL45" s="10"/>
      <c r="CM45" s="7"/>
      <c r="CN45" s="7">
        <f t="shared" ref="CN45:CN60" si="59">CF45+CM45</f>
        <v>0</v>
      </c>
      <c r="CO45" s="11"/>
      <c r="CP45" s="10"/>
      <c r="CQ45" s="11"/>
      <c r="CR45" s="10"/>
      <c r="CS45" s="11"/>
      <c r="CT45" s="10"/>
      <c r="CU45" s="7"/>
      <c r="CV45" s="11"/>
      <c r="CW45" s="10"/>
      <c r="CX45" s="11"/>
      <c r="CY45" s="10"/>
      <c r="CZ45" s="11"/>
      <c r="DA45" s="10"/>
      <c r="DB45" s="7"/>
      <c r="DC45" s="7">
        <f t="shared" ref="DC45:DC60" si="60">CU45+DB45</f>
        <v>0</v>
      </c>
      <c r="DD45" s="11"/>
      <c r="DE45" s="10"/>
      <c r="DF45" s="11"/>
      <c r="DG45" s="10"/>
      <c r="DH45" s="11"/>
      <c r="DI45" s="10"/>
      <c r="DJ45" s="7"/>
      <c r="DK45" s="11"/>
      <c r="DL45" s="10"/>
      <c r="DM45" s="11"/>
      <c r="DN45" s="10"/>
      <c r="DO45" s="11"/>
      <c r="DP45" s="10"/>
      <c r="DQ45" s="7"/>
      <c r="DR45" s="7">
        <f t="shared" ref="DR45:DR60" si="61">DJ45+DQ45</f>
        <v>0</v>
      </c>
      <c r="DS45" s="11"/>
      <c r="DT45" s="10"/>
      <c r="DU45" s="11"/>
      <c r="DV45" s="10"/>
      <c r="DW45" s="11"/>
      <c r="DX45" s="10"/>
      <c r="DY45" s="7"/>
      <c r="DZ45" s="11"/>
      <c r="EA45" s="10"/>
      <c r="EB45" s="11"/>
      <c r="EC45" s="10"/>
      <c r="ED45" s="11"/>
      <c r="EE45" s="10"/>
      <c r="EF45" s="7"/>
      <c r="EG45" s="7">
        <f t="shared" ref="EG45:EG60" si="62">DY45+EF45</f>
        <v>0</v>
      </c>
    </row>
    <row r="46" spans="1:137" x14ac:dyDescent="0.25">
      <c r="A46" s="6"/>
      <c r="B46" s="6"/>
      <c r="C46" s="6"/>
      <c r="D46" s="6" t="s">
        <v>105</v>
      </c>
      <c r="E46" s="3" t="s">
        <v>106</v>
      </c>
      <c r="F46" s="6">
        <f t="shared" si="44"/>
        <v>0</v>
      </c>
      <c r="G46" s="6">
        <f t="shared" si="45"/>
        <v>2</v>
      </c>
      <c r="H46" s="6">
        <f t="shared" si="46"/>
        <v>15</v>
      </c>
      <c r="I46" s="6">
        <f t="shared" si="47"/>
        <v>8</v>
      </c>
      <c r="J46" s="6">
        <f t="shared" si="48"/>
        <v>7</v>
      </c>
      <c r="K46" s="6">
        <f t="shared" si="49"/>
        <v>0</v>
      </c>
      <c r="L46" s="6">
        <f t="shared" si="50"/>
        <v>0</v>
      </c>
      <c r="M46" s="6">
        <f t="shared" si="51"/>
        <v>0</v>
      </c>
      <c r="N46" s="6">
        <f t="shared" si="52"/>
        <v>0</v>
      </c>
      <c r="O46" s="7">
        <f t="shared" si="53"/>
        <v>2</v>
      </c>
      <c r="P46" s="7">
        <f t="shared" si="54"/>
        <v>0</v>
      </c>
      <c r="Q46" s="7">
        <v>0.83</v>
      </c>
      <c r="R46" s="11"/>
      <c r="S46" s="10"/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7"/>
      <c r="AF46" s="7">
        <f t="shared" si="55"/>
        <v>0</v>
      </c>
      <c r="AG46" s="11"/>
      <c r="AH46" s="10"/>
      <c r="AI46" s="11"/>
      <c r="AJ46" s="10"/>
      <c r="AK46" s="11"/>
      <c r="AL46" s="10"/>
      <c r="AM46" s="7"/>
      <c r="AN46" s="11"/>
      <c r="AO46" s="10"/>
      <c r="AP46" s="11"/>
      <c r="AQ46" s="10"/>
      <c r="AR46" s="11"/>
      <c r="AS46" s="10"/>
      <c r="AT46" s="7"/>
      <c r="AU46" s="7">
        <f t="shared" si="56"/>
        <v>0</v>
      </c>
      <c r="AV46" s="11"/>
      <c r="AW46" s="10"/>
      <c r="AX46" s="11"/>
      <c r="AY46" s="10"/>
      <c r="AZ46" s="11"/>
      <c r="BA46" s="10"/>
      <c r="BB46" s="7"/>
      <c r="BC46" s="11"/>
      <c r="BD46" s="10"/>
      <c r="BE46" s="11"/>
      <c r="BF46" s="10"/>
      <c r="BG46" s="11"/>
      <c r="BH46" s="10"/>
      <c r="BI46" s="7"/>
      <c r="BJ46" s="7">
        <f t="shared" si="57"/>
        <v>0</v>
      </c>
      <c r="BK46" s="11"/>
      <c r="BL46" s="10"/>
      <c r="BM46" s="11"/>
      <c r="BN46" s="10"/>
      <c r="BO46" s="11"/>
      <c r="BP46" s="10"/>
      <c r="BQ46" s="7"/>
      <c r="BR46" s="11"/>
      <c r="BS46" s="10"/>
      <c r="BT46" s="11"/>
      <c r="BU46" s="10"/>
      <c r="BV46" s="11"/>
      <c r="BW46" s="10"/>
      <c r="BX46" s="7"/>
      <c r="BY46" s="7">
        <f t="shared" si="58"/>
        <v>0</v>
      </c>
      <c r="BZ46" s="11">
        <v>8</v>
      </c>
      <c r="CA46" s="10" t="s">
        <v>59</v>
      </c>
      <c r="CB46" s="11">
        <v>7</v>
      </c>
      <c r="CC46" s="10" t="s">
        <v>59</v>
      </c>
      <c r="CD46" s="11"/>
      <c r="CE46" s="10"/>
      <c r="CF46" s="7">
        <v>2</v>
      </c>
      <c r="CG46" s="11"/>
      <c r="CH46" s="10"/>
      <c r="CI46" s="11"/>
      <c r="CJ46" s="10"/>
      <c r="CK46" s="11"/>
      <c r="CL46" s="10"/>
      <c r="CM46" s="7"/>
      <c r="CN46" s="7">
        <f t="shared" si="59"/>
        <v>2</v>
      </c>
      <c r="CO46" s="11"/>
      <c r="CP46" s="10"/>
      <c r="CQ46" s="11"/>
      <c r="CR46" s="10"/>
      <c r="CS46" s="11"/>
      <c r="CT46" s="10"/>
      <c r="CU46" s="7"/>
      <c r="CV46" s="11"/>
      <c r="CW46" s="10"/>
      <c r="CX46" s="11"/>
      <c r="CY46" s="10"/>
      <c r="CZ46" s="11"/>
      <c r="DA46" s="10"/>
      <c r="DB46" s="7"/>
      <c r="DC46" s="7">
        <f t="shared" si="60"/>
        <v>0</v>
      </c>
      <c r="DD46" s="11"/>
      <c r="DE46" s="10"/>
      <c r="DF46" s="11"/>
      <c r="DG46" s="10"/>
      <c r="DH46" s="11"/>
      <c r="DI46" s="10"/>
      <c r="DJ46" s="7"/>
      <c r="DK46" s="11"/>
      <c r="DL46" s="10"/>
      <c r="DM46" s="11"/>
      <c r="DN46" s="10"/>
      <c r="DO46" s="11"/>
      <c r="DP46" s="10"/>
      <c r="DQ46" s="7"/>
      <c r="DR46" s="7">
        <f t="shared" si="61"/>
        <v>0</v>
      </c>
      <c r="DS46" s="11"/>
      <c r="DT46" s="10"/>
      <c r="DU46" s="11"/>
      <c r="DV46" s="10"/>
      <c r="DW46" s="11"/>
      <c r="DX46" s="10"/>
      <c r="DY46" s="7"/>
      <c r="DZ46" s="11"/>
      <c r="EA46" s="10"/>
      <c r="EB46" s="11"/>
      <c r="EC46" s="10"/>
      <c r="ED46" s="11"/>
      <c r="EE46" s="10"/>
      <c r="EF46" s="7"/>
      <c r="EG46" s="7">
        <f t="shared" si="62"/>
        <v>0</v>
      </c>
    </row>
    <row r="47" spans="1:137" x14ac:dyDescent="0.25">
      <c r="A47" s="6"/>
      <c r="B47" s="6"/>
      <c r="C47" s="6"/>
      <c r="D47" s="6" t="s">
        <v>107</v>
      </c>
      <c r="E47" s="3" t="s">
        <v>108</v>
      </c>
      <c r="F47" s="6">
        <f t="shared" si="44"/>
        <v>0</v>
      </c>
      <c r="G47" s="6">
        <f t="shared" si="45"/>
        <v>2</v>
      </c>
      <c r="H47" s="6">
        <f t="shared" si="46"/>
        <v>40</v>
      </c>
      <c r="I47" s="6">
        <f t="shared" si="47"/>
        <v>15</v>
      </c>
      <c r="J47" s="6">
        <f t="shared" si="48"/>
        <v>0</v>
      </c>
      <c r="K47" s="6">
        <f t="shared" si="49"/>
        <v>0</v>
      </c>
      <c r="L47" s="6">
        <f t="shared" si="50"/>
        <v>25</v>
      </c>
      <c r="M47" s="6">
        <f t="shared" si="51"/>
        <v>0</v>
      </c>
      <c r="N47" s="6">
        <f t="shared" si="52"/>
        <v>0</v>
      </c>
      <c r="O47" s="7">
        <f t="shared" si="53"/>
        <v>4</v>
      </c>
      <c r="P47" s="7">
        <f t="shared" si="54"/>
        <v>2</v>
      </c>
      <c r="Q47" s="7">
        <v>1.0369999999999999</v>
      </c>
      <c r="R47" s="11"/>
      <c r="S47" s="10"/>
      <c r="T47" s="11"/>
      <c r="U47" s="10"/>
      <c r="V47" s="11"/>
      <c r="W47" s="10"/>
      <c r="X47" s="7"/>
      <c r="Y47" s="11"/>
      <c r="Z47" s="10"/>
      <c r="AA47" s="11"/>
      <c r="AB47" s="10"/>
      <c r="AC47" s="11"/>
      <c r="AD47" s="10"/>
      <c r="AE47" s="7"/>
      <c r="AF47" s="7">
        <f t="shared" si="55"/>
        <v>0</v>
      </c>
      <c r="AG47" s="11"/>
      <c r="AH47" s="10"/>
      <c r="AI47" s="11"/>
      <c r="AJ47" s="10"/>
      <c r="AK47" s="11"/>
      <c r="AL47" s="10"/>
      <c r="AM47" s="7"/>
      <c r="AN47" s="11"/>
      <c r="AO47" s="10"/>
      <c r="AP47" s="11"/>
      <c r="AQ47" s="10"/>
      <c r="AR47" s="11"/>
      <c r="AS47" s="10"/>
      <c r="AT47" s="7"/>
      <c r="AU47" s="7">
        <f t="shared" si="56"/>
        <v>0</v>
      </c>
      <c r="AV47" s="11"/>
      <c r="AW47" s="10"/>
      <c r="AX47" s="11"/>
      <c r="AY47" s="10"/>
      <c r="AZ47" s="11"/>
      <c r="BA47" s="10"/>
      <c r="BB47" s="7"/>
      <c r="BC47" s="11"/>
      <c r="BD47" s="10"/>
      <c r="BE47" s="11"/>
      <c r="BF47" s="10"/>
      <c r="BG47" s="11"/>
      <c r="BH47" s="10"/>
      <c r="BI47" s="7"/>
      <c r="BJ47" s="7">
        <f t="shared" si="57"/>
        <v>0</v>
      </c>
      <c r="BK47" s="11"/>
      <c r="BL47" s="10"/>
      <c r="BM47" s="11"/>
      <c r="BN47" s="10"/>
      <c r="BO47" s="11"/>
      <c r="BP47" s="10"/>
      <c r="BQ47" s="7"/>
      <c r="BR47" s="11"/>
      <c r="BS47" s="10"/>
      <c r="BT47" s="11"/>
      <c r="BU47" s="10"/>
      <c r="BV47" s="11"/>
      <c r="BW47" s="10"/>
      <c r="BX47" s="7"/>
      <c r="BY47" s="7">
        <f t="shared" si="58"/>
        <v>0</v>
      </c>
      <c r="BZ47" s="11"/>
      <c r="CA47" s="10"/>
      <c r="CB47" s="11"/>
      <c r="CC47" s="10"/>
      <c r="CD47" s="11"/>
      <c r="CE47" s="10"/>
      <c r="CF47" s="7"/>
      <c r="CG47" s="11"/>
      <c r="CH47" s="10"/>
      <c r="CI47" s="11"/>
      <c r="CJ47" s="10"/>
      <c r="CK47" s="11"/>
      <c r="CL47" s="10"/>
      <c r="CM47" s="7"/>
      <c r="CN47" s="7">
        <f t="shared" si="59"/>
        <v>0</v>
      </c>
      <c r="CO47" s="11"/>
      <c r="CP47" s="10"/>
      <c r="CQ47" s="11"/>
      <c r="CR47" s="10"/>
      <c r="CS47" s="11"/>
      <c r="CT47" s="10"/>
      <c r="CU47" s="7"/>
      <c r="CV47" s="11"/>
      <c r="CW47" s="10"/>
      <c r="CX47" s="11"/>
      <c r="CY47" s="10"/>
      <c r="CZ47" s="11"/>
      <c r="DA47" s="10"/>
      <c r="DB47" s="7"/>
      <c r="DC47" s="7">
        <f t="shared" si="60"/>
        <v>0</v>
      </c>
      <c r="DD47" s="11">
        <v>15</v>
      </c>
      <c r="DE47" s="10" t="s">
        <v>59</v>
      </c>
      <c r="DF47" s="11"/>
      <c r="DG47" s="10"/>
      <c r="DH47" s="11"/>
      <c r="DI47" s="10"/>
      <c r="DJ47" s="7">
        <v>2</v>
      </c>
      <c r="DK47" s="11">
        <v>25</v>
      </c>
      <c r="DL47" s="10" t="s">
        <v>59</v>
      </c>
      <c r="DM47" s="11"/>
      <c r="DN47" s="10"/>
      <c r="DO47" s="11"/>
      <c r="DP47" s="10"/>
      <c r="DQ47" s="7">
        <v>2</v>
      </c>
      <c r="DR47" s="7">
        <f t="shared" si="61"/>
        <v>4</v>
      </c>
      <c r="DS47" s="11"/>
      <c r="DT47" s="10"/>
      <c r="DU47" s="11"/>
      <c r="DV47" s="10"/>
      <c r="DW47" s="11"/>
      <c r="DX47" s="10"/>
      <c r="DY47" s="7"/>
      <c r="DZ47" s="11"/>
      <c r="EA47" s="10"/>
      <c r="EB47" s="11"/>
      <c r="EC47" s="10"/>
      <c r="ED47" s="11"/>
      <c r="EE47" s="10"/>
      <c r="EF47" s="7"/>
      <c r="EG47" s="7">
        <f t="shared" si="62"/>
        <v>0</v>
      </c>
    </row>
    <row r="48" spans="1:137" x14ac:dyDescent="0.25">
      <c r="A48" s="6"/>
      <c r="B48" s="6"/>
      <c r="C48" s="6"/>
      <c r="D48" s="6" t="s">
        <v>109</v>
      </c>
      <c r="E48" s="3" t="s">
        <v>110</v>
      </c>
      <c r="F48" s="6">
        <f t="shared" si="44"/>
        <v>0</v>
      </c>
      <c r="G48" s="6">
        <f t="shared" si="45"/>
        <v>2</v>
      </c>
      <c r="H48" s="6">
        <f t="shared" si="46"/>
        <v>23</v>
      </c>
      <c r="I48" s="6">
        <f t="shared" si="47"/>
        <v>15</v>
      </c>
      <c r="J48" s="6">
        <f t="shared" si="48"/>
        <v>8</v>
      </c>
      <c r="K48" s="6">
        <f t="shared" si="49"/>
        <v>0</v>
      </c>
      <c r="L48" s="6">
        <f t="shared" si="50"/>
        <v>0</v>
      </c>
      <c r="M48" s="6">
        <f t="shared" si="51"/>
        <v>0</v>
      </c>
      <c r="N48" s="6">
        <f t="shared" si="52"/>
        <v>0</v>
      </c>
      <c r="O48" s="7">
        <f t="shared" si="53"/>
        <v>2</v>
      </c>
      <c r="P48" s="7">
        <f t="shared" si="54"/>
        <v>0</v>
      </c>
      <c r="Q48" s="7">
        <v>1.17</v>
      </c>
      <c r="R48" s="11"/>
      <c r="S48" s="10"/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7"/>
      <c r="AF48" s="7">
        <f t="shared" si="55"/>
        <v>0</v>
      </c>
      <c r="AG48" s="11"/>
      <c r="AH48" s="10"/>
      <c r="AI48" s="11"/>
      <c r="AJ48" s="10"/>
      <c r="AK48" s="11"/>
      <c r="AL48" s="10"/>
      <c r="AM48" s="7"/>
      <c r="AN48" s="11"/>
      <c r="AO48" s="10"/>
      <c r="AP48" s="11"/>
      <c r="AQ48" s="10"/>
      <c r="AR48" s="11"/>
      <c r="AS48" s="10"/>
      <c r="AT48" s="7"/>
      <c r="AU48" s="7">
        <f t="shared" si="56"/>
        <v>0</v>
      </c>
      <c r="AV48" s="11"/>
      <c r="AW48" s="10"/>
      <c r="AX48" s="11"/>
      <c r="AY48" s="10"/>
      <c r="AZ48" s="11"/>
      <c r="BA48" s="10"/>
      <c r="BB48" s="7"/>
      <c r="BC48" s="11"/>
      <c r="BD48" s="10"/>
      <c r="BE48" s="11"/>
      <c r="BF48" s="10"/>
      <c r="BG48" s="11"/>
      <c r="BH48" s="10"/>
      <c r="BI48" s="7"/>
      <c r="BJ48" s="7">
        <f t="shared" si="57"/>
        <v>0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7"/>
      <c r="BY48" s="7">
        <f t="shared" si="58"/>
        <v>0</v>
      </c>
      <c r="BZ48" s="11"/>
      <c r="CA48" s="10"/>
      <c r="CB48" s="11"/>
      <c r="CC48" s="10"/>
      <c r="CD48" s="11"/>
      <c r="CE48" s="10"/>
      <c r="CF48" s="7"/>
      <c r="CG48" s="11"/>
      <c r="CH48" s="10"/>
      <c r="CI48" s="11"/>
      <c r="CJ48" s="10"/>
      <c r="CK48" s="11"/>
      <c r="CL48" s="10"/>
      <c r="CM48" s="7"/>
      <c r="CN48" s="7">
        <f t="shared" si="59"/>
        <v>0</v>
      </c>
      <c r="CO48" s="11"/>
      <c r="CP48" s="10"/>
      <c r="CQ48" s="11"/>
      <c r="CR48" s="10"/>
      <c r="CS48" s="11"/>
      <c r="CT48" s="10"/>
      <c r="CU48" s="7"/>
      <c r="CV48" s="11"/>
      <c r="CW48" s="10"/>
      <c r="CX48" s="11"/>
      <c r="CY48" s="10"/>
      <c r="CZ48" s="11"/>
      <c r="DA48" s="10"/>
      <c r="DB48" s="7"/>
      <c r="DC48" s="7">
        <f t="shared" si="60"/>
        <v>0</v>
      </c>
      <c r="DD48" s="11">
        <v>15</v>
      </c>
      <c r="DE48" s="10" t="s">
        <v>59</v>
      </c>
      <c r="DF48" s="11">
        <v>8</v>
      </c>
      <c r="DG48" s="10" t="s">
        <v>59</v>
      </c>
      <c r="DH48" s="11"/>
      <c r="DI48" s="10"/>
      <c r="DJ48" s="7">
        <v>2</v>
      </c>
      <c r="DK48" s="11"/>
      <c r="DL48" s="10"/>
      <c r="DM48" s="11"/>
      <c r="DN48" s="10"/>
      <c r="DO48" s="11"/>
      <c r="DP48" s="10"/>
      <c r="DQ48" s="7"/>
      <c r="DR48" s="7">
        <f t="shared" si="61"/>
        <v>2</v>
      </c>
      <c r="DS48" s="11"/>
      <c r="DT48" s="10"/>
      <c r="DU48" s="11"/>
      <c r="DV48" s="10"/>
      <c r="DW48" s="11"/>
      <c r="DX48" s="10"/>
      <c r="DY48" s="7"/>
      <c r="DZ48" s="11"/>
      <c r="EA48" s="10"/>
      <c r="EB48" s="11"/>
      <c r="EC48" s="10"/>
      <c r="ED48" s="11"/>
      <c r="EE48" s="10"/>
      <c r="EF48" s="7"/>
      <c r="EG48" s="7">
        <f t="shared" si="62"/>
        <v>0</v>
      </c>
    </row>
    <row r="49" spans="1:137" x14ac:dyDescent="0.25">
      <c r="A49" s="6"/>
      <c r="B49" s="6"/>
      <c r="C49" s="6"/>
      <c r="D49" s="6" t="s">
        <v>111</v>
      </c>
      <c r="E49" s="3" t="s">
        <v>112</v>
      </c>
      <c r="F49" s="6">
        <f t="shared" si="44"/>
        <v>0</v>
      </c>
      <c r="G49" s="6">
        <f t="shared" si="45"/>
        <v>2</v>
      </c>
      <c r="H49" s="6">
        <f t="shared" si="46"/>
        <v>15</v>
      </c>
      <c r="I49" s="6">
        <f t="shared" si="47"/>
        <v>8</v>
      </c>
      <c r="J49" s="6">
        <f t="shared" si="48"/>
        <v>7</v>
      </c>
      <c r="K49" s="6">
        <f t="shared" si="49"/>
        <v>0</v>
      </c>
      <c r="L49" s="6">
        <f t="shared" si="50"/>
        <v>0</v>
      </c>
      <c r="M49" s="6">
        <f t="shared" si="51"/>
        <v>0</v>
      </c>
      <c r="N49" s="6">
        <f t="shared" si="52"/>
        <v>0</v>
      </c>
      <c r="O49" s="7">
        <f t="shared" si="53"/>
        <v>2</v>
      </c>
      <c r="P49" s="7">
        <f t="shared" si="54"/>
        <v>0</v>
      </c>
      <c r="Q49" s="7">
        <v>0.8</v>
      </c>
      <c r="R49" s="11"/>
      <c r="S49" s="10"/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7"/>
      <c r="AF49" s="7">
        <f t="shared" si="55"/>
        <v>0</v>
      </c>
      <c r="AG49" s="11"/>
      <c r="AH49" s="10"/>
      <c r="AI49" s="11"/>
      <c r="AJ49" s="10"/>
      <c r="AK49" s="11"/>
      <c r="AL49" s="10"/>
      <c r="AM49" s="7"/>
      <c r="AN49" s="11"/>
      <c r="AO49" s="10"/>
      <c r="AP49" s="11"/>
      <c r="AQ49" s="10"/>
      <c r="AR49" s="11"/>
      <c r="AS49" s="10"/>
      <c r="AT49" s="7"/>
      <c r="AU49" s="7">
        <f t="shared" si="56"/>
        <v>0</v>
      </c>
      <c r="AV49" s="11"/>
      <c r="AW49" s="10"/>
      <c r="AX49" s="11"/>
      <c r="AY49" s="10"/>
      <c r="AZ49" s="11"/>
      <c r="BA49" s="10"/>
      <c r="BB49" s="7"/>
      <c r="BC49" s="11"/>
      <c r="BD49" s="10"/>
      <c r="BE49" s="11"/>
      <c r="BF49" s="10"/>
      <c r="BG49" s="11"/>
      <c r="BH49" s="10"/>
      <c r="BI49" s="7"/>
      <c r="BJ49" s="7">
        <f t="shared" si="57"/>
        <v>0</v>
      </c>
      <c r="BK49" s="11"/>
      <c r="BL49" s="10"/>
      <c r="BM49" s="11"/>
      <c r="BN49" s="10"/>
      <c r="BO49" s="11"/>
      <c r="BP49" s="10"/>
      <c r="BQ49" s="7"/>
      <c r="BR49" s="11"/>
      <c r="BS49" s="10"/>
      <c r="BT49" s="11"/>
      <c r="BU49" s="10"/>
      <c r="BV49" s="11"/>
      <c r="BW49" s="10"/>
      <c r="BX49" s="7"/>
      <c r="BY49" s="7">
        <f t="shared" si="58"/>
        <v>0</v>
      </c>
      <c r="BZ49" s="11"/>
      <c r="CA49" s="10"/>
      <c r="CB49" s="11"/>
      <c r="CC49" s="10"/>
      <c r="CD49" s="11"/>
      <c r="CE49" s="10"/>
      <c r="CF49" s="7"/>
      <c r="CG49" s="11"/>
      <c r="CH49" s="10"/>
      <c r="CI49" s="11"/>
      <c r="CJ49" s="10"/>
      <c r="CK49" s="11"/>
      <c r="CL49" s="10"/>
      <c r="CM49" s="7"/>
      <c r="CN49" s="7">
        <f t="shared" si="59"/>
        <v>0</v>
      </c>
      <c r="CO49" s="11">
        <v>8</v>
      </c>
      <c r="CP49" s="10" t="s">
        <v>59</v>
      </c>
      <c r="CQ49" s="11">
        <v>7</v>
      </c>
      <c r="CR49" s="10" t="s">
        <v>59</v>
      </c>
      <c r="CS49" s="11"/>
      <c r="CT49" s="10"/>
      <c r="CU49" s="7">
        <v>2</v>
      </c>
      <c r="CV49" s="11"/>
      <c r="CW49" s="10"/>
      <c r="CX49" s="11"/>
      <c r="CY49" s="10"/>
      <c r="CZ49" s="11"/>
      <c r="DA49" s="10"/>
      <c r="DB49" s="7"/>
      <c r="DC49" s="7">
        <f t="shared" si="60"/>
        <v>2</v>
      </c>
      <c r="DD49" s="11"/>
      <c r="DE49" s="10"/>
      <c r="DF49" s="11"/>
      <c r="DG49" s="10"/>
      <c r="DH49" s="11"/>
      <c r="DI49" s="10"/>
      <c r="DJ49" s="7"/>
      <c r="DK49" s="11"/>
      <c r="DL49" s="10"/>
      <c r="DM49" s="11"/>
      <c r="DN49" s="10"/>
      <c r="DO49" s="11"/>
      <c r="DP49" s="10"/>
      <c r="DQ49" s="7"/>
      <c r="DR49" s="7">
        <f t="shared" si="61"/>
        <v>0</v>
      </c>
      <c r="DS49" s="11"/>
      <c r="DT49" s="10"/>
      <c r="DU49" s="11"/>
      <c r="DV49" s="10"/>
      <c r="DW49" s="11"/>
      <c r="DX49" s="10"/>
      <c r="DY49" s="7"/>
      <c r="DZ49" s="11"/>
      <c r="EA49" s="10"/>
      <c r="EB49" s="11"/>
      <c r="EC49" s="10"/>
      <c r="ED49" s="11"/>
      <c r="EE49" s="10"/>
      <c r="EF49" s="7"/>
      <c r="EG49" s="7">
        <f t="shared" si="62"/>
        <v>0</v>
      </c>
    </row>
    <row r="50" spans="1:137" x14ac:dyDescent="0.25">
      <c r="A50" s="6"/>
      <c r="B50" s="6"/>
      <c r="C50" s="6"/>
      <c r="D50" s="6" t="s">
        <v>113</v>
      </c>
      <c r="E50" s="3" t="s">
        <v>114</v>
      </c>
      <c r="F50" s="6">
        <f t="shared" si="44"/>
        <v>0</v>
      </c>
      <c r="G50" s="6">
        <f t="shared" si="45"/>
        <v>1</v>
      </c>
      <c r="H50" s="6">
        <f t="shared" si="46"/>
        <v>10</v>
      </c>
      <c r="I50" s="6">
        <f t="shared" si="47"/>
        <v>10</v>
      </c>
      <c r="J50" s="6">
        <f t="shared" si="48"/>
        <v>0</v>
      </c>
      <c r="K50" s="6">
        <f t="shared" si="49"/>
        <v>0</v>
      </c>
      <c r="L50" s="6">
        <f t="shared" si="50"/>
        <v>0</v>
      </c>
      <c r="M50" s="6">
        <f t="shared" si="51"/>
        <v>0</v>
      </c>
      <c r="N50" s="6">
        <f t="shared" si="52"/>
        <v>0</v>
      </c>
      <c r="O50" s="7">
        <f t="shared" si="53"/>
        <v>1</v>
      </c>
      <c r="P50" s="7">
        <f t="shared" si="54"/>
        <v>0</v>
      </c>
      <c r="Q50" s="7">
        <v>0.37</v>
      </c>
      <c r="R50" s="11"/>
      <c r="S50" s="10"/>
      <c r="T50" s="11"/>
      <c r="U50" s="10"/>
      <c r="V50" s="11"/>
      <c r="W50" s="10"/>
      <c r="X50" s="7"/>
      <c r="Y50" s="11"/>
      <c r="Z50" s="10"/>
      <c r="AA50" s="11"/>
      <c r="AB50" s="10"/>
      <c r="AC50" s="11"/>
      <c r="AD50" s="10"/>
      <c r="AE50" s="7"/>
      <c r="AF50" s="7">
        <f t="shared" si="55"/>
        <v>0</v>
      </c>
      <c r="AG50" s="11"/>
      <c r="AH50" s="10"/>
      <c r="AI50" s="11"/>
      <c r="AJ50" s="10"/>
      <c r="AK50" s="11"/>
      <c r="AL50" s="10"/>
      <c r="AM50" s="7"/>
      <c r="AN50" s="11"/>
      <c r="AO50" s="10"/>
      <c r="AP50" s="11"/>
      <c r="AQ50" s="10"/>
      <c r="AR50" s="11"/>
      <c r="AS50" s="10"/>
      <c r="AT50" s="7"/>
      <c r="AU50" s="7">
        <f t="shared" si="56"/>
        <v>0</v>
      </c>
      <c r="AV50" s="11"/>
      <c r="AW50" s="10"/>
      <c r="AX50" s="11"/>
      <c r="AY50" s="10"/>
      <c r="AZ50" s="11"/>
      <c r="BA50" s="10"/>
      <c r="BB50" s="7"/>
      <c r="BC50" s="11"/>
      <c r="BD50" s="10"/>
      <c r="BE50" s="11"/>
      <c r="BF50" s="10"/>
      <c r="BG50" s="11"/>
      <c r="BH50" s="10"/>
      <c r="BI50" s="7"/>
      <c r="BJ50" s="7">
        <f t="shared" si="57"/>
        <v>0</v>
      </c>
      <c r="BK50" s="11"/>
      <c r="BL50" s="10"/>
      <c r="BM50" s="11"/>
      <c r="BN50" s="10"/>
      <c r="BO50" s="11"/>
      <c r="BP50" s="10"/>
      <c r="BQ50" s="7"/>
      <c r="BR50" s="11"/>
      <c r="BS50" s="10"/>
      <c r="BT50" s="11"/>
      <c r="BU50" s="10"/>
      <c r="BV50" s="11"/>
      <c r="BW50" s="10"/>
      <c r="BX50" s="7"/>
      <c r="BY50" s="7">
        <f t="shared" si="58"/>
        <v>0</v>
      </c>
      <c r="BZ50" s="11"/>
      <c r="CA50" s="10"/>
      <c r="CB50" s="11"/>
      <c r="CC50" s="10"/>
      <c r="CD50" s="11"/>
      <c r="CE50" s="10"/>
      <c r="CF50" s="7"/>
      <c r="CG50" s="11"/>
      <c r="CH50" s="10"/>
      <c r="CI50" s="11"/>
      <c r="CJ50" s="10"/>
      <c r="CK50" s="11"/>
      <c r="CL50" s="10"/>
      <c r="CM50" s="7"/>
      <c r="CN50" s="7">
        <f t="shared" si="59"/>
        <v>0</v>
      </c>
      <c r="CO50" s="11"/>
      <c r="CP50" s="10"/>
      <c r="CQ50" s="11"/>
      <c r="CR50" s="10"/>
      <c r="CS50" s="11"/>
      <c r="CT50" s="10"/>
      <c r="CU50" s="7"/>
      <c r="CV50" s="11"/>
      <c r="CW50" s="10"/>
      <c r="CX50" s="11"/>
      <c r="CY50" s="10"/>
      <c r="CZ50" s="11"/>
      <c r="DA50" s="10"/>
      <c r="DB50" s="7"/>
      <c r="DC50" s="7">
        <f t="shared" si="60"/>
        <v>0</v>
      </c>
      <c r="DD50" s="11">
        <v>10</v>
      </c>
      <c r="DE50" s="10" t="s">
        <v>59</v>
      </c>
      <c r="DF50" s="11"/>
      <c r="DG50" s="10"/>
      <c r="DH50" s="11"/>
      <c r="DI50" s="10"/>
      <c r="DJ50" s="7">
        <v>1</v>
      </c>
      <c r="DK50" s="11"/>
      <c r="DL50" s="10"/>
      <c r="DM50" s="11"/>
      <c r="DN50" s="10"/>
      <c r="DO50" s="11"/>
      <c r="DP50" s="10"/>
      <c r="DQ50" s="7"/>
      <c r="DR50" s="7">
        <f t="shared" si="61"/>
        <v>1</v>
      </c>
      <c r="DS50" s="11"/>
      <c r="DT50" s="10"/>
      <c r="DU50" s="11"/>
      <c r="DV50" s="10"/>
      <c r="DW50" s="11"/>
      <c r="DX50" s="10"/>
      <c r="DY50" s="7"/>
      <c r="DZ50" s="11"/>
      <c r="EA50" s="10"/>
      <c r="EB50" s="11"/>
      <c r="EC50" s="10"/>
      <c r="ED50" s="11"/>
      <c r="EE50" s="10"/>
      <c r="EF50" s="7"/>
      <c r="EG50" s="7">
        <f t="shared" si="62"/>
        <v>0</v>
      </c>
    </row>
    <row r="51" spans="1:137" x14ac:dyDescent="0.25">
      <c r="A51" s="6"/>
      <c r="B51" s="6"/>
      <c r="C51" s="6"/>
      <c r="D51" s="6" t="s">
        <v>115</v>
      </c>
      <c r="E51" s="3" t="s">
        <v>116</v>
      </c>
      <c r="F51" s="6">
        <f t="shared" si="44"/>
        <v>0</v>
      </c>
      <c r="G51" s="6">
        <f t="shared" si="45"/>
        <v>2</v>
      </c>
      <c r="H51" s="6">
        <f t="shared" si="46"/>
        <v>12</v>
      </c>
      <c r="I51" s="6">
        <f t="shared" si="47"/>
        <v>6</v>
      </c>
      <c r="J51" s="6">
        <f t="shared" si="48"/>
        <v>6</v>
      </c>
      <c r="K51" s="6">
        <f t="shared" si="49"/>
        <v>0</v>
      </c>
      <c r="L51" s="6">
        <f t="shared" si="50"/>
        <v>0</v>
      </c>
      <c r="M51" s="6">
        <f t="shared" si="51"/>
        <v>0</v>
      </c>
      <c r="N51" s="6">
        <f t="shared" si="52"/>
        <v>0</v>
      </c>
      <c r="O51" s="7">
        <f t="shared" si="53"/>
        <v>1</v>
      </c>
      <c r="P51" s="7">
        <f t="shared" si="54"/>
        <v>0</v>
      </c>
      <c r="Q51" s="7">
        <v>0.6</v>
      </c>
      <c r="R51" s="11"/>
      <c r="S51" s="10"/>
      <c r="T51" s="11"/>
      <c r="U51" s="10"/>
      <c r="V51" s="11"/>
      <c r="W51" s="10"/>
      <c r="X51" s="7"/>
      <c r="Y51" s="11"/>
      <c r="Z51" s="10"/>
      <c r="AA51" s="11"/>
      <c r="AB51" s="10"/>
      <c r="AC51" s="11"/>
      <c r="AD51" s="10"/>
      <c r="AE51" s="7"/>
      <c r="AF51" s="7">
        <f t="shared" si="55"/>
        <v>0</v>
      </c>
      <c r="AG51" s="11"/>
      <c r="AH51" s="10"/>
      <c r="AI51" s="11"/>
      <c r="AJ51" s="10"/>
      <c r="AK51" s="11"/>
      <c r="AL51" s="10"/>
      <c r="AM51" s="7"/>
      <c r="AN51" s="11"/>
      <c r="AO51" s="10"/>
      <c r="AP51" s="11"/>
      <c r="AQ51" s="10"/>
      <c r="AR51" s="11"/>
      <c r="AS51" s="10"/>
      <c r="AT51" s="7"/>
      <c r="AU51" s="7">
        <f t="shared" si="56"/>
        <v>0</v>
      </c>
      <c r="AV51" s="11">
        <v>6</v>
      </c>
      <c r="AW51" s="10" t="s">
        <v>59</v>
      </c>
      <c r="AX51" s="11">
        <v>6</v>
      </c>
      <c r="AY51" s="10" t="s">
        <v>59</v>
      </c>
      <c r="AZ51" s="11"/>
      <c r="BA51" s="10"/>
      <c r="BB51" s="7">
        <v>1</v>
      </c>
      <c r="BC51" s="11"/>
      <c r="BD51" s="10"/>
      <c r="BE51" s="11"/>
      <c r="BF51" s="10"/>
      <c r="BG51" s="11"/>
      <c r="BH51" s="10"/>
      <c r="BI51" s="7"/>
      <c r="BJ51" s="7">
        <f t="shared" si="57"/>
        <v>1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7"/>
      <c r="BY51" s="7">
        <f t="shared" si="58"/>
        <v>0</v>
      </c>
      <c r="BZ51" s="11"/>
      <c r="CA51" s="10"/>
      <c r="CB51" s="11"/>
      <c r="CC51" s="10"/>
      <c r="CD51" s="11"/>
      <c r="CE51" s="10"/>
      <c r="CF51" s="7"/>
      <c r="CG51" s="11"/>
      <c r="CH51" s="10"/>
      <c r="CI51" s="11"/>
      <c r="CJ51" s="10"/>
      <c r="CK51" s="11"/>
      <c r="CL51" s="10"/>
      <c r="CM51" s="7"/>
      <c r="CN51" s="7">
        <f t="shared" si="59"/>
        <v>0</v>
      </c>
      <c r="CO51" s="11"/>
      <c r="CP51" s="10"/>
      <c r="CQ51" s="11"/>
      <c r="CR51" s="10"/>
      <c r="CS51" s="11"/>
      <c r="CT51" s="10"/>
      <c r="CU51" s="7"/>
      <c r="CV51" s="11"/>
      <c r="CW51" s="10"/>
      <c r="CX51" s="11"/>
      <c r="CY51" s="10"/>
      <c r="CZ51" s="11"/>
      <c r="DA51" s="10"/>
      <c r="DB51" s="7"/>
      <c r="DC51" s="7">
        <f t="shared" si="60"/>
        <v>0</v>
      </c>
      <c r="DD51" s="11"/>
      <c r="DE51" s="10"/>
      <c r="DF51" s="11"/>
      <c r="DG51" s="10"/>
      <c r="DH51" s="11"/>
      <c r="DI51" s="10"/>
      <c r="DJ51" s="7"/>
      <c r="DK51" s="11"/>
      <c r="DL51" s="10"/>
      <c r="DM51" s="11"/>
      <c r="DN51" s="10"/>
      <c r="DO51" s="11"/>
      <c r="DP51" s="10"/>
      <c r="DQ51" s="7"/>
      <c r="DR51" s="7">
        <f t="shared" si="61"/>
        <v>0</v>
      </c>
      <c r="DS51" s="11"/>
      <c r="DT51" s="10"/>
      <c r="DU51" s="11"/>
      <c r="DV51" s="10"/>
      <c r="DW51" s="11"/>
      <c r="DX51" s="10"/>
      <c r="DY51" s="7"/>
      <c r="DZ51" s="11"/>
      <c r="EA51" s="10"/>
      <c r="EB51" s="11"/>
      <c r="EC51" s="10"/>
      <c r="ED51" s="11"/>
      <c r="EE51" s="10"/>
      <c r="EF51" s="7"/>
      <c r="EG51" s="7">
        <f t="shared" si="62"/>
        <v>0</v>
      </c>
    </row>
    <row r="52" spans="1:137" x14ac:dyDescent="0.25">
      <c r="A52" s="6"/>
      <c r="B52" s="6"/>
      <c r="C52" s="6"/>
      <c r="D52" s="6" t="s">
        <v>117</v>
      </c>
      <c r="E52" s="3" t="s">
        <v>118</v>
      </c>
      <c r="F52" s="6">
        <f t="shared" si="44"/>
        <v>0</v>
      </c>
      <c r="G52" s="6">
        <f t="shared" si="45"/>
        <v>3</v>
      </c>
      <c r="H52" s="6">
        <f t="shared" si="46"/>
        <v>22</v>
      </c>
      <c r="I52" s="6">
        <f t="shared" si="47"/>
        <v>8</v>
      </c>
      <c r="J52" s="6">
        <f t="shared" si="48"/>
        <v>7</v>
      </c>
      <c r="K52" s="6">
        <f t="shared" si="49"/>
        <v>0</v>
      </c>
      <c r="L52" s="6">
        <f t="shared" si="50"/>
        <v>7</v>
      </c>
      <c r="M52" s="6">
        <f t="shared" si="51"/>
        <v>0</v>
      </c>
      <c r="N52" s="6">
        <f t="shared" si="52"/>
        <v>0</v>
      </c>
      <c r="O52" s="7">
        <f t="shared" si="53"/>
        <v>5</v>
      </c>
      <c r="P52" s="7">
        <f t="shared" si="54"/>
        <v>1.5</v>
      </c>
      <c r="Q52" s="7">
        <v>2.2999999999999998</v>
      </c>
      <c r="R52" s="11"/>
      <c r="S52" s="10"/>
      <c r="T52" s="11"/>
      <c r="U52" s="10"/>
      <c r="V52" s="11"/>
      <c r="W52" s="10"/>
      <c r="X52" s="7"/>
      <c r="Y52" s="11"/>
      <c r="Z52" s="10"/>
      <c r="AA52" s="11"/>
      <c r="AB52" s="10"/>
      <c r="AC52" s="11"/>
      <c r="AD52" s="10"/>
      <c r="AE52" s="7"/>
      <c r="AF52" s="7">
        <f t="shared" si="55"/>
        <v>0</v>
      </c>
      <c r="AG52" s="11">
        <v>8</v>
      </c>
      <c r="AH52" s="10" t="s">
        <v>59</v>
      </c>
      <c r="AI52" s="11">
        <v>7</v>
      </c>
      <c r="AJ52" s="10" t="s">
        <v>59</v>
      </c>
      <c r="AK52" s="11"/>
      <c r="AL52" s="10"/>
      <c r="AM52" s="7">
        <v>3.5</v>
      </c>
      <c r="AN52" s="11">
        <v>7</v>
      </c>
      <c r="AO52" s="10" t="s">
        <v>59</v>
      </c>
      <c r="AP52" s="11"/>
      <c r="AQ52" s="10"/>
      <c r="AR52" s="11"/>
      <c r="AS52" s="10"/>
      <c r="AT52" s="7">
        <v>1.5</v>
      </c>
      <c r="AU52" s="7">
        <f t="shared" si="56"/>
        <v>5</v>
      </c>
      <c r="AV52" s="11"/>
      <c r="AW52" s="10"/>
      <c r="AX52" s="11"/>
      <c r="AY52" s="10"/>
      <c r="AZ52" s="11"/>
      <c r="BA52" s="10"/>
      <c r="BB52" s="7"/>
      <c r="BC52" s="11"/>
      <c r="BD52" s="10"/>
      <c r="BE52" s="11"/>
      <c r="BF52" s="10"/>
      <c r="BG52" s="11"/>
      <c r="BH52" s="10"/>
      <c r="BI52" s="7"/>
      <c r="BJ52" s="7">
        <f t="shared" si="57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7"/>
      <c r="BY52" s="7">
        <f t="shared" si="58"/>
        <v>0</v>
      </c>
      <c r="BZ52" s="11"/>
      <c r="CA52" s="10"/>
      <c r="CB52" s="11"/>
      <c r="CC52" s="10"/>
      <c r="CD52" s="11"/>
      <c r="CE52" s="10"/>
      <c r="CF52" s="7"/>
      <c r="CG52" s="11"/>
      <c r="CH52" s="10"/>
      <c r="CI52" s="11"/>
      <c r="CJ52" s="10"/>
      <c r="CK52" s="11"/>
      <c r="CL52" s="10"/>
      <c r="CM52" s="7"/>
      <c r="CN52" s="7">
        <f t="shared" si="59"/>
        <v>0</v>
      </c>
      <c r="CO52" s="11"/>
      <c r="CP52" s="10"/>
      <c r="CQ52" s="11"/>
      <c r="CR52" s="10"/>
      <c r="CS52" s="11"/>
      <c r="CT52" s="10"/>
      <c r="CU52" s="7"/>
      <c r="CV52" s="11"/>
      <c r="CW52" s="10"/>
      <c r="CX52" s="11"/>
      <c r="CY52" s="10"/>
      <c r="CZ52" s="11"/>
      <c r="DA52" s="10"/>
      <c r="DB52" s="7"/>
      <c r="DC52" s="7">
        <f t="shared" si="60"/>
        <v>0</v>
      </c>
      <c r="DD52" s="11"/>
      <c r="DE52" s="10"/>
      <c r="DF52" s="11"/>
      <c r="DG52" s="10"/>
      <c r="DH52" s="11"/>
      <c r="DI52" s="10"/>
      <c r="DJ52" s="7"/>
      <c r="DK52" s="11"/>
      <c r="DL52" s="10"/>
      <c r="DM52" s="11"/>
      <c r="DN52" s="10"/>
      <c r="DO52" s="11"/>
      <c r="DP52" s="10"/>
      <c r="DQ52" s="7"/>
      <c r="DR52" s="7">
        <f t="shared" si="61"/>
        <v>0</v>
      </c>
      <c r="DS52" s="11"/>
      <c r="DT52" s="10"/>
      <c r="DU52" s="11"/>
      <c r="DV52" s="10"/>
      <c r="DW52" s="11"/>
      <c r="DX52" s="10"/>
      <c r="DY52" s="7"/>
      <c r="DZ52" s="11"/>
      <c r="EA52" s="10"/>
      <c r="EB52" s="11"/>
      <c r="EC52" s="10"/>
      <c r="ED52" s="11"/>
      <c r="EE52" s="10"/>
      <c r="EF52" s="7"/>
      <c r="EG52" s="7">
        <f t="shared" si="62"/>
        <v>0</v>
      </c>
    </row>
    <row r="53" spans="1:137" x14ac:dyDescent="0.25">
      <c r="A53" s="6"/>
      <c r="B53" s="6"/>
      <c r="C53" s="6"/>
      <c r="D53" s="6" t="s">
        <v>119</v>
      </c>
      <c r="E53" s="3" t="s">
        <v>120</v>
      </c>
      <c r="F53" s="6">
        <f t="shared" si="44"/>
        <v>0</v>
      </c>
      <c r="G53" s="6">
        <f t="shared" si="45"/>
        <v>2</v>
      </c>
      <c r="H53" s="6">
        <f t="shared" si="46"/>
        <v>12</v>
      </c>
      <c r="I53" s="6">
        <f t="shared" si="47"/>
        <v>6</v>
      </c>
      <c r="J53" s="6">
        <f t="shared" si="48"/>
        <v>6</v>
      </c>
      <c r="K53" s="6">
        <f t="shared" si="49"/>
        <v>0</v>
      </c>
      <c r="L53" s="6">
        <f t="shared" si="50"/>
        <v>0</v>
      </c>
      <c r="M53" s="6">
        <f t="shared" si="51"/>
        <v>0</v>
      </c>
      <c r="N53" s="6">
        <f t="shared" si="52"/>
        <v>0</v>
      </c>
      <c r="O53" s="7">
        <f t="shared" si="53"/>
        <v>2</v>
      </c>
      <c r="P53" s="7">
        <f t="shared" si="54"/>
        <v>0</v>
      </c>
      <c r="Q53" s="7">
        <v>0.8</v>
      </c>
      <c r="R53" s="11"/>
      <c r="S53" s="10"/>
      <c r="T53" s="11"/>
      <c r="U53" s="10"/>
      <c r="V53" s="11"/>
      <c r="W53" s="10"/>
      <c r="X53" s="7"/>
      <c r="Y53" s="11"/>
      <c r="Z53" s="10"/>
      <c r="AA53" s="11"/>
      <c r="AB53" s="10"/>
      <c r="AC53" s="11"/>
      <c r="AD53" s="10"/>
      <c r="AE53" s="7"/>
      <c r="AF53" s="7">
        <f t="shared" si="55"/>
        <v>0</v>
      </c>
      <c r="AG53" s="11"/>
      <c r="AH53" s="10"/>
      <c r="AI53" s="11"/>
      <c r="AJ53" s="10"/>
      <c r="AK53" s="11"/>
      <c r="AL53" s="10"/>
      <c r="AM53" s="7"/>
      <c r="AN53" s="11"/>
      <c r="AO53" s="10"/>
      <c r="AP53" s="11"/>
      <c r="AQ53" s="10"/>
      <c r="AR53" s="11"/>
      <c r="AS53" s="10"/>
      <c r="AT53" s="7"/>
      <c r="AU53" s="7">
        <f t="shared" si="56"/>
        <v>0</v>
      </c>
      <c r="AV53" s="11">
        <v>6</v>
      </c>
      <c r="AW53" s="10" t="s">
        <v>59</v>
      </c>
      <c r="AX53" s="11">
        <v>6</v>
      </c>
      <c r="AY53" s="10" t="s">
        <v>59</v>
      </c>
      <c r="AZ53" s="11"/>
      <c r="BA53" s="10"/>
      <c r="BB53" s="7">
        <v>2</v>
      </c>
      <c r="BC53" s="11"/>
      <c r="BD53" s="10"/>
      <c r="BE53" s="11"/>
      <c r="BF53" s="10"/>
      <c r="BG53" s="11"/>
      <c r="BH53" s="10"/>
      <c r="BI53" s="7"/>
      <c r="BJ53" s="7">
        <f t="shared" si="57"/>
        <v>2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7"/>
      <c r="BY53" s="7">
        <f t="shared" si="58"/>
        <v>0</v>
      </c>
      <c r="BZ53" s="11"/>
      <c r="CA53" s="10"/>
      <c r="CB53" s="11"/>
      <c r="CC53" s="10"/>
      <c r="CD53" s="11"/>
      <c r="CE53" s="10"/>
      <c r="CF53" s="7"/>
      <c r="CG53" s="11"/>
      <c r="CH53" s="10"/>
      <c r="CI53" s="11"/>
      <c r="CJ53" s="10"/>
      <c r="CK53" s="11"/>
      <c r="CL53" s="10"/>
      <c r="CM53" s="7"/>
      <c r="CN53" s="7">
        <f t="shared" si="59"/>
        <v>0</v>
      </c>
      <c r="CO53" s="11"/>
      <c r="CP53" s="10"/>
      <c r="CQ53" s="11"/>
      <c r="CR53" s="10"/>
      <c r="CS53" s="11"/>
      <c r="CT53" s="10"/>
      <c r="CU53" s="7"/>
      <c r="CV53" s="11"/>
      <c r="CW53" s="10"/>
      <c r="CX53" s="11"/>
      <c r="CY53" s="10"/>
      <c r="CZ53" s="11"/>
      <c r="DA53" s="10"/>
      <c r="DB53" s="7"/>
      <c r="DC53" s="7">
        <f t="shared" si="60"/>
        <v>0</v>
      </c>
      <c r="DD53" s="11"/>
      <c r="DE53" s="10"/>
      <c r="DF53" s="11"/>
      <c r="DG53" s="10"/>
      <c r="DH53" s="11"/>
      <c r="DI53" s="10"/>
      <c r="DJ53" s="7"/>
      <c r="DK53" s="11"/>
      <c r="DL53" s="10"/>
      <c r="DM53" s="11"/>
      <c r="DN53" s="10"/>
      <c r="DO53" s="11"/>
      <c r="DP53" s="10"/>
      <c r="DQ53" s="7"/>
      <c r="DR53" s="7">
        <f t="shared" si="61"/>
        <v>0</v>
      </c>
      <c r="DS53" s="11"/>
      <c r="DT53" s="10"/>
      <c r="DU53" s="11"/>
      <c r="DV53" s="10"/>
      <c r="DW53" s="11"/>
      <c r="DX53" s="10"/>
      <c r="DY53" s="7"/>
      <c r="DZ53" s="11"/>
      <c r="EA53" s="10"/>
      <c r="EB53" s="11"/>
      <c r="EC53" s="10"/>
      <c r="ED53" s="11"/>
      <c r="EE53" s="10"/>
      <c r="EF53" s="7"/>
      <c r="EG53" s="7">
        <f t="shared" si="62"/>
        <v>0</v>
      </c>
    </row>
    <row r="54" spans="1:137" x14ac:dyDescent="0.25">
      <c r="A54" s="6"/>
      <c r="B54" s="6"/>
      <c r="C54" s="6"/>
      <c r="D54" s="6" t="s">
        <v>121</v>
      </c>
      <c r="E54" s="3" t="s">
        <v>122</v>
      </c>
      <c r="F54" s="6">
        <f t="shared" si="44"/>
        <v>0</v>
      </c>
      <c r="G54" s="6">
        <f t="shared" si="45"/>
        <v>2</v>
      </c>
      <c r="H54" s="6">
        <f t="shared" si="46"/>
        <v>15</v>
      </c>
      <c r="I54" s="6">
        <f t="shared" si="47"/>
        <v>8</v>
      </c>
      <c r="J54" s="6">
        <f t="shared" si="48"/>
        <v>0</v>
      </c>
      <c r="K54" s="6">
        <f t="shared" si="49"/>
        <v>0</v>
      </c>
      <c r="L54" s="6">
        <f t="shared" si="50"/>
        <v>7</v>
      </c>
      <c r="M54" s="6">
        <f t="shared" si="51"/>
        <v>0</v>
      </c>
      <c r="N54" s="6">
        <f t="shared" si="52"/>
        <v>0</v>
      </c>
      <c r="O54" s="7">
        <f t="shared" si="53"/>
        <v>3</v>
      </c>
      <c r="P54" s="7">
        <f t="shared" si="54"/>
        <v>2</v>
      </c>
      <c r="Q54" s="7">
        <v>1.03</v>
      </c>
      <c r="R54" s="11"/>
      <c r="S54" s="10"/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7"/>
      <c r="AF54" s="7">
        <f t="shared" si="55"/>
        <v>0</v>
      </c>
      <c r="AG54" s="11"/>
      <c r="AH54" s="10"/>
      <c r="AI54" s="11"/>
      <c r="AJ54" s="10"/>
      <c r="AK54" s="11"/>
      <c r="AL54" s="10"/>
      <c r="AM54" s="7"/>
      <c r="AN54" s="11"/>
      <c r="AO54" s="10"/>
      <c r="AP54" s="11"/>
      <c r="AQ54" s="10"/>
      <c r="AR54" s="11"/>
      <c r="AS54" s="10"/>
      <c r="AT54" s="7"/>
      <c r="AU54" s="7">
        <f t="shared" si="56"/>
        <v>0</v>
      </c>
      <c r="AV54" s="11"/>
      <c r="AW54" s="10"/>
      <c r="AX54" s="11"/>
      <c r="AY54" s="10"/>
      <c r="AZ54" s="11"/>
      <c r="BA54" s="10"/>
      <c r="BB54" s="7"/>
      <c r="BC54" s="11"/>
      <c r="BD54" s="10"/>
      <c r="BE54" s="11"/>
      <c r="BF54" s="10"/>
      <c r="BG54" s="11"/>
      <c r="BH54" s="10"/>
      <c r="BI54" s="7"/>
      <c r="BJ54" s="7">
        <f t="shared" si="57"/>
        <v>0</v>
      </c>
      <c r="BK54" s="11">
        <v>8</v>
      </c>
      <c r="BL54" s="10" t="s">
        <v>59</v>
      </c>
      <c r="BM54" s="11"/>
      <c r="BN54" s="10"/>
      <c r="BO54" s="11"/>
      <c r="BP54" s="10"/>
      <c r="BQ54" s="7">
        <v>1</v>
      </c>
      <c r="BR54" s="11">
        <v>7</v>
      </c>
      <c r="BS54" s="10" t="s">
        <v>59</v>
      </c>
      <c r="BT54" s="11"/>
      <c r="BU54" s="10"/>
      <c r="BV54" s="11"/>
      <c r="BW54" s="10"/>
      <c r="BX54" s="7">
        <v>2</v>
      </c>
      <c r="BY54" s="7">
        <f t="shared" si="58"/>
        <v>3</v>
      </c>
      <c r="BZ54" s="11"/>
      <c r="CA54" s="10"/>
      <c r="CB54" s="11"/>
      <c r="CC54" s="10"/>
      <c r="CD54" s="11"/>
      <c r="CE54" s="10"/>
      <c r="CF54" s="7"/>
      <c r="CG54" s="11"/>
      <c r="CH54" s="10"/>
      <c r="CI54" s="11"/>
      <c r="CJ54" s="10"/>
      <c r="CK54" s="11"/>
      <c r="CL54" s="10"/>
      <c r="CM54" s="7"/>
      <c r="CN54" s="7">
        <f t="shared" si="59"/>
        <v>0</v>
      </c>
      <c r="CO54" s="11"/>
      <c r="CP54" s="10"/>
      <c r="CQ54" s="11"/>
      <c r="CR54" s="10"/>
      <c r="CS54" s="11"/>
      <c r="CT54" s="10"/>
      <c r="CU54" s="7"/>
      <c r="CV54" s="11"/>
      <c r="CW54" s="10"/>
      <c r="CX54" s="11"/>
      <c r="CY54" s="10"/>
      <c r="CZ54" s="11"/>
      <c r="DA54" s="10"/>
      <c r="DB54" s="7"/>
      <c r="DC54" s="7">
        <f t="shared" si="60"/>
        <v>0</v>
      </c>
      <c r="DD54" s="11"/>
      <c r="DE54" s="10"/>
      <c r="DF54" s="11"/>
      <c r="DG54" s="10"/>
      <c r="DH54" s="11"/>
      <c r="DI54" s="10"/>
      <c r="DJ54" s="7"/>
      <c r="DK54" s="11"/>
      <c r="DL54" s="10"/>
      <c r="DM54" s="11"/>
      <c r="DN54" s="10"/>
      <c r="DO54" s="11"/>
      <c r="DP54" s="10"/>
      <c r="DQ54" s="7"/>
      <c r="DR54" s="7">
        <f t="shared" si="61"/>
        <v>0</v>
      </c>
      <c r="DS54" s="11"/>
      <c r="DT54" s="10"/>
      <c r="DU54" s="11"/>
      <c r="DV54" s="10"/>
      <c r="DW54" s="11"/>
      <c r="DX54" s="10"/>
      <c r="DY54" s="7"/>
      <c r="DZ54" s="11"/>
      <c r="EA54" s="10"/>
      <c r="EB54" s="11"/>
      <c r="EC54" s="10"/>
      <c r="ED54" s="11"/>
      <c r="EE54" s="10"/>
      <c r="EF54" s="7"/>
      <c r="EG54" s="7">
        <f t="shared" si="62"/>
        <v>0</v>
      </c>
    </row>
    <row r="55" spans="1:137" x14ac:dyDescent="0.25">
      <c r="A55" s="6"/>
      <c r="B55" s="6"/>
      <c r="C55" s="6"/>
      <c r="D55" s="6" t="s">
        <v>123</v>
      </c>
      <c r="E55" s="3" t="s">
        <v>124</v>
      </c>
      <c r="F55" s="6">
        <f t="shared" si="44"/>
        <v>0</v>
      </c>
      <c r="G55" s="6">
        <f t="shared" si="45"/>
        <v>2</v>
      </c>
      <c r="H55" s="6">
        <f t="shared" si="46"/>
        <v>35</v>
      </c>
      <c r="I55" s="6">
        <f t="shared" si="47"/>
        <v>12</v>
      </c>
      <c r="J55" s="6">
        <f t="shared" si="48"/>
        <v>0</v>
      </c>
      <c r="K55" s="6">
        <f t="shared" si="49"/>
        <v>0</v>
      </c>
      <c r="L55" s="6">
        <f t="shared" si="50"/>
        <v>23</v>
      </c>
      <c r="M55" s="6">
        <f t="shared" si="51"/>
        <v>0</v>
      </c>
      <c r="N55" s="6">
        <f t="shared" si="52"/>
        <v>0</v>
      </c>
      <c r="O55" s="7">
        <f t="shared" si="53"/>
        <v>5</v>
      </c>
      <c r="P55" s="7">
        <f t="shared" si="54"/>
        <v>3</v>
      </c>
      <c r="Q55" s="7">
        <v>1.63</v>
      </c>
      <c r="R55" s="11"/>
      <c r="S55" s="10"/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7"/>
      <c r="AF55" s="7">
        <f t="shared" si="55"/>
        <v>0</v>
      </c>
      <c r="AG55" s="11"/>
      <c r="AH55" s="10"/>
      <c r="AI55" s="11"/>
      <c r="AJ55" s="10"/>
      <c r="AK55" s="11"/>
      <c r="AL55" s="10"/>
      <c r="AM55" s="7"/>
      <c r="AN55" s="11"/>
      <c r="AO55" s="10"/>
      <c r="AP55" s="11"/>
      <c r="AQ55" s="10"/>
      <c r="AR55" s="11"/>
      <c r="AS55" s="10"/>
      <c r="AT55" s="7"/>
      <c r="AU55" s="7">
        <f t="shared" si="56"/>
        <v>0</v>
      </c>
      <c r="AV55" s="11"/>
      <c r="AW55" s="10"/>
      <c r="AX55" s="11"/>
      <c r="AY55" s="10"/>
      <c r="AZ55" s="11"/>
      <c r="BA55" s="10"/>
      <c r="BB55" s="7"/>
      <c r="BC55" s="11"/>
      <c r="BD55" s="10"/>
      <c r="BE55" s="11"/>
      <c r="BF55" s="10"/>
      <c r="BG55" s="11"/>
      <c r="BH55" s="10"/>
      <c r="BI55" s="7"/>
      <c r="BJ55" s="7">
        <f t="shared" si="57"/>
        <v>0</v>
      </c>
      <c r="BK55" s="11">
        <v>12</v>
      </c>
      <c r="BL55" s="10" t="s">
        <v>59</v>
      </c>
      <c r="BM55" s="11"/>
      <c r="BN55" s="10"/>
      <c r="BO55" s="11"/>
      <c r="BP55" s="10"/>
      <c r="BQ55" s="7">
        <v>2</v>
      </c>
      <c r="BR55" s="11">
        <v>23</v>
      </c>
      <c r="BS55" s="10" t="s">
        <v>59</v>
      </c>
      <c r="BT55" s="11"/>
      <c r="BU55" s="10"/>
      <c r="BV55" s="11"/>
      <c r="BW55" s="10"/>
      <c r="BX55" s="7">
        <v>3</v>
      </c>
      <c r="BY55" s="7">
        <f t="shared" si="58"/>
        <v>5</v>
      </c>
      <c r="BZ55" s="11"/>
      <c r="CA55" s="10"/>
      <c r="CB55" s="11"/>
      <c r="CC55" s="10"/>
      <c r="CD55" s="11"/>
      <c r="CE55" s="10"/>
      <c r="CF55" s="7"/>
      <c r="CG55" s="11"/>
      <c r="CH55" s="10"/>
      <c r="CI55" s="11"/>
      <c r="CJ55" s="10"/>
      <c r="CK55" s="11"/>
      <c r="CL55" s="10"/>
      <c r="CM55" s="7"/>
      <c r="CN55" s="7">
        <f t="shared" si="59"/>
        <v>0</v>
      </c>
      <c r="CO55" s="11"/>
      <c r="CP55" s="10"/>
      <c r="CQ55" s="11"/>
      <c r="CR55" s="10"/>
      <c r="CS55" s="11"/>
      <c r="CT55" s="10"/>
      <c r="CU55" s="7"/>
      <c r="CV55" s="11"/>
      <c r="CW55" s="10"/>
      <c r="CX55" s="11"/>
      <c r="CY55" s="10"/>
      <c r="CZ55" s="11"/>
      <c r="DA55" s="10"/>
      <c r="DB55" s="7"/>
      <c r="DC55" s="7">
        <f t="shared" si="60"/>
        <v>0</v>
      </c>
      <c r="DD55" s="11"/>
      <c r="DE55" s="10"/>
      <c r="DF55" s="11"/>
      <c r="DG55" s="10"/>
      <c r="DH55" s="11"/>
      <c r="DI55" s="10"/>
      <c r="DJ55" s="7"/>
      <c r="DK55" s="11"/>
      <c r="DL55" s="10"/>
      <c r="DM55" s="11"/>
      <c r="DN55" s="10"/>
      <c r="DO55" s="11"/>
      <c r="DP55" s="10"/>
      <c r="DQ55" s="7"/>
      <c r="DR55" s="7">
        <f t="shared" si="61"/>
        <v>0</v>
      </c>
      <c r="DS55" s="11"/>
      <c r="DT55" s="10"/>
      <c r="DU55" s="11"/>
      <c r="DV55" s="10"/>
      <c r="DW55" s="11"/>
      <c r="DX55" s="10"/>
      <c r="DY55" s="7"/>
      <c r="DZ55" s="11"/>
      <c r="EA55" s="10"/>
      <c r="EB55" s="11"/>
      <c r="EC55" s="10"/>
      <c r="ED55" s="11"/>
      <c r="EE55" s="10"/>
      <c r="EF55" s="7"/>
      <c r="EG55" s="7">
        <f t="shared" si="62"/>
        <v>0</v>
      </c>
    </row>
    <row r="56" spans="1:137" x14ac:dyDescent="0.25">
      <c r="A56" s="6"/>
      <c r="B56" s="6"/>
      <c r="C56" s="6"/>
      <c r="D56" s="6" t="s">
        <v>125</v>
      </c>
      <c r="E56" s="3" t="s">
        <v>126</v>
      </c>
      <c r="F56" s="6">
        <f t="shared" si="44"/>
        <v>0</v>
      </c>
      <c r="G56" s="6">
        <f t="shared" si="45"/>
        <v>2</v>
      </c>
      <c r="H56" s="6">
        <f t="shared" si="46"/>
        <v>22</v>
      </c>
      <c r="I56" s="6">
        <f t="shared" si="47"/>
        <v>14</v>
      </c>
      <c r="J56" s="6">
        <f t="shared" si="48"/>
        <v>0</v>
      </c>
      <c r="K56" s="6">
        <f t="shared" si="49"/>
        <v>0</v>
      </c>
      <c r="L56" s="6">
        <f t="shared" si="50"/>
        <v>8</v>
      </c>
      <c r="M56" s="6">
        <f t="shared" si="51"/>
        <v>0</v>
      </c>
      <c r="N56" s="6">
        <f t="shared" si="52"/>
        <v>0</v>
      </c>
      <c r="O56" s="7">
        <f t="shared" si="53"/>
        <v>1</v>
      </c>
      <c r="P56" s="7">
        <f t="shared" si="54"/>
        <v>0.5</v>
      </c>
      <c r="Q56" s="7">
        <v>0.2</v>
      </c>
      <c r="R56" s="11">
        <v>14</v>
      </c>
      <c r="S56" s="10" t="s">
        <v>59</v>
      </c>
      <c r="T56" s="11"/>
      <c r="U56" s="10"/>
      <c r="V56" s="11"/>
      <c r="W56" s="10"/>
      <c r="X56" s="7">
        <v>0.5</v>
      </c>
      <c r="Y56" s="11">
        <v>8</v>
      </c>
      <c r="Z56" s="10" t="s">
        <v>59</v>
      </c>
      <c r="AA56" s="11"/>
      <c r="AB56" s="10"/>
      <c r="AC56" s="11"/>
      <c r="AD56" s="10"/>
      <c r="AE56" s="7">
        <v>0.5</v>
      </c>
      <c r="AF56" s="7">
        <f t="shared" si="55"/>
        <v>1</v>
      </c>
      <c r="AG56" s="11"/>
      <c r="AH56" s="10"/>
      <c r="AI56" s="11"/>
      <c r="AJ56" s="10"/>
      <c r="AK56" s="11"/>
      <c r="AL56" s="10"/>
      <c r="AM56" s="7"/>
      <c r="AN56" s="11"/>
      <c r="AO56" s="10"/>
      <c r="AP56" s="11"/>
      <c r="AQ56" s="10"/>
      <c r="AR56" s="11"/>
      <c r="AS56" s="10"/>
      <c r="AT56" s="7"/>
      <c r="AU56" s="7">
        <f t="shared" si="56"/>
        <v>0</v>
      </c>
      <c r="AV56" s="11"/>
      <c r="AW56" s="10"/>
      <c r="AX56" s="11"/>
      <c r="AY56" s="10"/>
      <c r="AZ56" s="11"/>
      <c r="BA56" s="10"/>
      <c r="BB56" s="7"/>
      <c r="BC56" s="11"/>
      <c r="BD56" s="10"/>
      <c r="BE56" s="11"/>
      <c r="BF56" s="10"/>
      <c r="BG56" s="11"/>
      <c r="BH56" s="10"/>
      <c r="BI56" s="7"/>
      <c r="BJ56" s="7">
        <f t="shared" si="57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7"/>
      <c r="BY56" s="7">
        <f t="shared" si="58"/>
        <v>0</v>
      </c>
      <c r="BZ56" s="11"/>
      <c r="CA56" s="10"/>
      <c r="CB56" s="11"/>
      <c r="CC56" s="10"/>
      <c r="CD56" s="11"/>
      <c r="CE56" s="10"/>
      <c r="CF56" s="7"/>
      <c r="CG56" s="11"/>
      <c r="CH56" s="10"/>
      <c r="CI56" s="11"/>
      <c r="CJ56" s="10"/>
      <c r="CK56" s="11"/>
      <c r="CL56" s="10"/>
      <c r="CM56" s="7"/>
      <c r="CN56" s="7">
        <f t="shared" si="59"/>
        <v>0</v>
      </c>
      <c r="CO56" s="11"/>
      <c r="CP56" s="10"/>
      <c r="CQ56" s="11"/>
      <c r="CR56" s="10"/>
      <c r="CS56" s="11"/>
      <c r="CT56" s="10"/>
      <c r="CU56" s="7"/>
      <c r="CV56" s="11"/>
      <c r="CW56" s="10"/>
      <c r="CX56" s="11"/>
      <c r="CY56" s="10"/>
      <c r="CZ56" s="11"/>
      <c r="DA56" s="10"/>
      <c r="DB56" s="7"/>
      <c r="DC56" s="7">
        <f t="shared" si="60"/>
        <v>0</v>
      </c>
      <c r="DD56" s="11"/>
      <c r="DE56" s="10"/>
      <c r="DF56" s="11"/>
      <c r="DG56" s="10"/>
      <c r="DH56" s="11"/>
      <c r="DI56" s="10"/>
      <c r="DJ56" s="7"/>
      <c r="DK56" s="11"/>
      <c r="DL56" s="10"/>
      <c r="DM56" s="11"/>
      <c r="DN56" s="10"/>
      <c r="DO56" s="11"/>
      <c r="DP56" s="10"/>
      <c r="DQ56" s="7"/>
      <c r="DR56" s="7">
        <f t="shared" si="61"/>
        <v>0</v>
      </c>
      <c r="DS56" s="11"/>
      <c r="DT56" s="10"/>
      <c r="DU56" s="11"/>
      <c r="DV56" s="10"/>
      <c r="DW56" s="11"/>
      <c r="DX56" s="10"/>
      <c r="DY56" s="7"/>
      <c r="DZ56" s="11"/>
      <c r="EA56" s="10"/>
      <c r="EB56" s="11"/>
      <c r="EC56" s="10"/>
      <c r="ED56" s="11"/>
      <c r="EE56" s="10"/>
      <c r="EF56" s="7"/>
      <c r="EG56" s="7">
        <f t="shared" si="62"/>
        <v>0</v>
      </c>
    </row>
    <row r="57" spans="1:137" x14ac:dyDescent="0.25">
      <c r="A57" s="6"/>
      <c r="B57" s="6"/>
      <c r="C57" s="6"/>
      <c r="D57" s="6" t="s">
        <v>128</v>
      </c>
      <c r="E57" s="3" t="s">
        <v>129</v>
      </c>
      <c r="F57" s="6">
        <f t="shared" si="44"/>
        <v>1</v>
      </c>
      <c r="G57" s="6">
        <f t="shared" si="45"/>
        <v>1</v>
      </c>
      <c r="H57" s="6">
        <f t="shared" si="46"/>
        <v>20</v>
      </c>
      <c r="I57" s="6">
        <f t="shared" si="47"/>
        <v>15</v>
      </c>
      <c r="J57" s="6">
        <f t="shared" si="48"/>
        <v>0</v>
      </c>
      <c r="K57" s="6">
        <f t="shared" si="49"/>
        <v>0</v>
      </c>
      <c r="L57" s="6">
        <f t="shared" si="50"/>
        <v>5</v>
      </c>
      <c r="M57" s="6">
        <f t="shared" si="51"/>
        <v>0</v>
      </c>
      <c r="N57" s="6">
        <f t="shared" si="52"/>
        <v>0</v>
      </c>
      <c r="O57" s="7">
        <f t="shared" si="53"/>
        <v>4</v>
      </c>
      <c r="P57" s="7">
        <f t="shared" si="54"/>
        <v>1.5</v>
      </c>
      <c r="Q57" s="7">
        <v>1.3</v>
      </c>
      <c r="R57" s="11"/>
      <c r="S57" s="10"/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7"/>
      <c r="AF57" s="7">
        <f t="shared" si="55"/>
        <v>0</v>
      </c>
      <c r="AG57" s="11"/>
      <c r="AH57" s="10"/>
      <c r="AI57" s="11"/>
      <c r="AJ57" s="10"/>
      <c r="AK57" s="11"/>
      <c r="AL57" s="10"/>
      <c r="AM57" s="7"/>
      <c r="AN57" s="11"/>
      <c r="AO57" s="10"/>
      <c r="AP57" s="11"/>
      <c r="AQ57" s="10"/>
      <c r="AR57" s="11"/>
      <c r="AS57" s="10"/>
      <c r="AT57" s="7"/>
      <c r="AU57" s="7">
        <f t="shared" si="56"/>
        <v>0</v>
      </c>
      <c r="AV57" s="11">
        <v>15</v>
      </c>
      <c r="AW57" s="10" t="s">
        <v>127</v>
      </c>
      <c r="AX57" s="11"/>
      <c r="AY57" s="10"/>
      <c r="AZ57" s="11"/>
      <c r="BA57" s="10"/>
      <c r="BB57" s="7">
        <v>2.5</v>
      </c>
      <c r="BC57" s="11">
        <v>5</v>
      </c>
      <c r="BD57" s="10" t="s">
        <v>59</v>
      </c>
      <c r="BE57" s="11"/>
      <c r="BF57" s="10"/>
      <c r="BG57" s="11"/>
      <c r="BH57" s="10"/>
      <c r="BI57" s="7">
        <v>1.5</v>
      </c>
      <c r="BJ57" s="7">
        <f t="shared" si="57"/>
        <v>4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7"/>
      <c r="BY57" s="7">
        <f t="shared" si="58"/>
        <v>0</v>
      </c>
      <c r="BZ57" s="11"/>
      <c r="CA57" s="10"/>
      <c r="CB57" s="11"/>
      <c r="CC57" s="10"/>
      <c r="CD57" s="11"/>
      <c r="CE57" s="10"/>
      <c r="CF57" s="7"/>
      <c r="CG57" s="11"/>
      <c r="CH57" s="10"/>
      <c r="CI57" s="11"/>
      <c r="CJ57" s="10"/>
      <c r="CK57" s="11"/>
      <c r="CL57" s="10"/>
      <c r="CM57" s="7"/>
      <c r="CN57" s="7">
        <f t="shared" si="59"/>
        <v>0</v>
      </c>
      <c r="CO57" s="11"/>
      <c r="CP57" s="10"/>
      <c r="CQ57" s="11"/>
      <c r="CR57" s="10"/>
      <c r="CS57" s="11"/>
      <c r="CT57" s="10"/>
      <c r="CU57" s="7"/>
      <c r="CV57" s="11"/>
      <c r="CW57" s="10"/>
      <c r="CX57" s="11"/>
      <c r="CY57" s="10"/>
      <c r="CZ57" s="11"/>
      <c r="DA57" s="10"/>
      <c r="DB57" s="7"/>
      <c r="DC57" s="7">
        <f t="shared" si="60"/>
        <v>0</v>
      </c>
      <c r="DD57" s="11"/>
      <c r="DE57" s="10"/>
      <c r="DF57" s="11"/>
      <c r="DG57" s="10"/>
      <c r="DH57" s="11"/>
      <c r="DI57" s="10"/>
      <c r="DJ57" s="7"/>
      <c r="DK57" s="11"/>
      <c r="DL57" s="10"/>
      <c r="DM57" s="11"/>
      <c r="DN57" s="10"/>
      <c r="DO57" s="11"/>
      <c r="DP57" s="10"/>
      <c r="DQ57" s="7"/>
      <c r="DR57" s="7">
        <f t="shared" si="61"/>
        <v>0</v>
      </c>
      <c r="DS57" s="11"/>
      <c r="DT57" s="10"/>
      <c r="DU57" s="11"/>
      <c r="DV57" s="10"/>
      <c r="DW57" s="11"/>
      <c r="DX57" s="10"/>
      <c r="DY57" s="7"/>
      <c r="DZ57" s="11"/>
      <c r="EA57" s="10"/>
      <c r="EB57" s="11"/>
      <c r="EC57" s="10"/>
      <c r="ED57" s="11"/>
      <c r="EE57" s="10"/>
      <c r="EF57" s="7"/>
      <c r="EG57" s="7">
        <f t="shared" si="62"/>
        <v>0</v>
      </c>
    </row>
    <row r="58" spans="1:137" x14ac:dyDescent="0.25">
      <c r="A58" s="6">
        <v>3</v>
      </c>
      <c r="B58" s="6">
        <v>1</v>
      </c>
      <c r="C58" s="6"/>
      <c r="D58" s="6"/>
      <c r="E58" s="3" t="s">
        <v>130</v>
      </c>
      <c r="F58" s="6">
        <f>$B$58*COUNTIF(R58:EE58,"e")</f>
        <v>0</v>
      </c>
      <c r="G58" s="6">
        <f>$B$58*COUNTIF(R58:EE58,"z")</f>
        <v>2</v>
      </c>
      <c r="H58" s="6">
        <f t="shared" si="46"/>
        <v>15</v>
      </c>
      <c r="I58" s="6">
        <f t="shared" si="47"/>
        <v>8</v>
      </c>
      <c r="J58" s="6">
        <f t="shared" si="48"/>
        <v>7</v>
      </c>
      <c r="K58" s="6">
        <f t="shared" si="49"/>
        <v>0</v>
      </c>
      <c r="L58" s="6">
        <f t="shared" si="50"/>
        <v>0</v>
      </c>
      <c r="M58" s="6">
        <f t="shared" si="51"/>
        <v>0</v>
      </c>
      <c r="N58" s="6">
        <f t="shared" si="52"/>
        <v>0</v>
      </c>
      <c r="O58" s="7">
        <f t="shared" si="53"/>
        <v>2</v>
      </c>
      <c r="P58" s="7">
        <f t="shared" si="54"/>
        <v>0</v>
      </c>
      <c r="Q58" s="7">
        <f>$B$58*0.93</f>
        <v>0.93</v>
      </c>
      <c r="R58" s="11">
        <f>$B$58*8</f>
        <v>8</v>
      </c>
      <c r="S58" s="10" t="s">
        <v>59</v>
      </c>
      <c r="T58" s="11">
        <f>$B$58*7</f>
        <v>7</v>
      </c>
      <c r="U58" s="10" t="s">
        <v>59</v>
      </c>
      <c r="V58" s="11"/>
      <c r="W58" s="10"/>
      <c r="X58" s="7">
        <f>$B$58*2</f>
        <v>2</v>
      </c>
      <c r="Y58" s="11"/>
      <c r="Z58" s="10"/>
      <c r="AA58" s="11"/>
      <c r="AB58" s="10"/>
      <c r="AC58" s="11"/>
      <c r="AD58" s="10"/>
      <c r="AE58" s="7"/>
      <c r="AF58" s="7">
        <f t="shared" si="55"/>
        <v>2</v>
      </c>
      <c r="AG58" s="11"/>
      <c r="AH58" s="10"/>
      <c r="AI58" s="11"/>
      <c r="AJ58" s="10"/>
      <c r="AK58" s="11"/>
      <c r="AL58" s="10"/>
      <c r="AM58" s="7"/>
      <c r="AN58" s="11"/>
      <c r="AO58" s="10"/>
      <c r="AP58" s="11"/>
      <c r="AQ58" s="10"/>
      <c r="AR58" s="11"/>
      <c r="AS58" s="10"/>
      <c r="AT58" s="7"/>
      <c r="AU58" s="7">
        <f t="shared" si="56"/>
        <v>0</v>
      </c>
      <c r="AV58" s="11"/>
      <c r="AW58" s="10"/>
      <c r="AX58" s="11"/>
      <c r="AY58" s="10"/>
      <c r="AZ58" s="11"/>
      <c r="BA58" s="10"/>
      <c r="BB58" s="7"/>
      <c r="BC58" s="11"/>
      <c r="BD58" s="10"/>
      <c r="BE58" s="11"/>
      <c r="BF58" s="10"/>
      <c r="BG58" s="11"/>
      <c r="BH58" s="10"/>
      <c r="BI58" s="7"/>
      <c r="BJ58" s="7">
        <f t="shared" si="57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7"/>
      <c r="BY58" s="7">
        <f t="shared" si="58"/>
        <v>0</v>
      </c>
      <c r="BZ58" s="11"/>
      <c r="CA58" s="10"/>
      <c r="CB58" s="11"/>
      <c r="CC58" s="10"/>
      <c r="CD58" s="11"/>
      <c r="CE58" s="10"/>
      <c r="CF58" s="7"/>
      <c r="CG58" s="11"/>
      <c r="CH58" s="10"/>
      <c r="CI58" s="11"/>
      <c r="CJ58" s="10"/>
      <c r="CK58" s="11"/>
      <c r="CL58" s="10"/>
      <c r="CM58" s="7"/>
      <c r="CN58" s="7">
        <f t="shared" si="59"/>
        <v>0</v>
      </c>
      <c r="CO58" s="11"/>
      <c r="CP58" s="10"/>
      <c r="CQ58" s="11"/>
      <c r="CR58" s="10"/>
      <c r="CS58" s="11"/>
      <c r="CT58" s="10"/>
      <c r="CU58" s="7"/>
      <c r="CV58" s="11"/>
      <c r="CW58" s="10"/>
      <c r="CX58" s="11"/>
      <c r="CY58" s="10"/>
      <c r="CZ58" s="11"/>
      <c r="DA58" s="10"/>
      <c r="DB58" s="7"/>
      <c r="DC58" s="7">
        <f t="shared" si="60"/>
        <v>0</v>
      </c>
      <c r="DD58" s="11"/>
      <c r="DE58" s="10"/>
      <c r="DF58" s="11"/>
      <c r="DG58" s="10"/>
      <c r="DH58" s="11"/>
      <c r="DI58" s="10"/>
      <c r="DJ58" s="7"/>
      <c r="DK58" s="11"/>
      <c r="DL58" s="10"/>
      <c r="DM58" s="11"/>
      <c r="DN58" s="10"/>
      <c r="DO58" s="11"/>
      <c r="DP58" s="10"/>
      <c r="DQ58" s="7"/>
      <c r="DR58" s="7">
        <f t="shared" si="61"/>
        <v>0</v>
      </c>
      <c r="DS58" s="11"/>
      <c r="DT58" s="10"/>
      <c r="DU58" s="11"/>
      <c r="DV58" s="10"/>
      <c r="DW58" s="11"/>
      <c r="DX58" s="10"/>
      <c r="DY58" s="7"/>
      <c r="DZ58" s="11"/>
      <c r="EA58" s="10"/>
      <c r="EB58" s="11"/>
      <c r="EC58" s="10"/>
      <c r="ED58" s="11"/>
      <c r="EE58" s="10"/>
      <c r="EF58" s="7"/>
      <c r="EG58" s="7">
        <f t="shared" si="62"/>
        <v>0</v>
      </c>
    </row>
    <row r="59" spans="1:137" x14ac:dyDescent="0.25">
      <c r="A59" s="6"/>
      <c r="B59" s="6"/>
      <c r="C59" s="6"/>
      <c r="D59" s="6" t="s">
        <v>131</v>
      </c>
      <c r="E59" s="3" t="s">
        <v>132</v>
      </c>
      <c r="F59" s="6">
        <f>COUNTIF(R59:EE59,"e")</f>
        <v>1</v>
      </c>
      <c r="G59" s="6">
        <f>COUNTIF(R59:EE59,"z")</f>
        <v>0</v>
      </c>
      <c r="H59" s="6">
        <f t="shared" si="46"/>
        <v>0</v>
      </c>
      <c r="I59" s="6">
        <f t="shared" si="47"/>
        <v>0</v>
      </c>
      <c r="J59" s="6">
        <f t="shared" si="48"/>
        <v>0</v>
      </c>
      <c r="K59" s="6">
        <f t="shared" si="49"/>
        <v>0</v>
      </c>
      <c r="L59" s="6">
        <f t="shared" si="50"/>
        <v>0</v>
      </c>
      <c r="M59" s="6">
        <f t="shared" si="51"/>
        <v>0</v>
      </c>
      <c r="N59" s="6">
        <f t="shared" si="52"/>
        <v>0</v>
      </c>
      <c r="O59" s="7">
        <f t="shared" si="53"/>
        <v>15</v>
      </c>
      <c r="P59" s="7">
        <f t="shared" si="54"/>
        <v>15</v>
      </c>
      <c r="Q59" s="7">
        <v>2</v>
      </c>
      <c r="R59" s="11"/>
      <c r="S59" s="10"/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7"/>
      <c r="AF59" s="7">
        <f t="shared" si="55"/>
        <v>0</v>
      </c>
      <c r="AG59" s="11"/>
      <c r="AH59" s="10"/>
      <c r="AI59" s="11"/>
      <c r="AJ59" s="10"/>
      <c r="AK59" s="11"/>
      <c r="AL59" s="10"/>
      <c r="AM59" s="7"/>
      <c r="AN59" s="11"/>
      <c r="AO59" s="10"/>
      <c r="AP59" s="11"/>
      <c r="AQ59" s="10"/>
      <c r="AR59" s="11"/>
      <c r="AS59" s="10"/>
      <c r="AT59" s="7"/>
      <c r="AU59" s="7">
        <f t="shared" si="56"/>
        <v>0</v>
      </c>
      <c r="AV59" s="11"/>
      <c r="AW59" s="10"/>
      <c r="AX59" s="11"/>
      <c r="AY59" s="10"/>
      <c r="AZ59" s="11"/>
      <c r="BA59" s="10"/>
      <c r="BB59" s="7"/>
      <c r="BC59" s="11"/>
      <c r="BD59" s="10"/>
      <c r="BE59" s="11"/>
      <c r="BF59" s="10"/>
      <c r="BG59" s="11"/>
      <c r="BH59" s="10"/>
      <c r="BI59" s="7"/>
      <c r="BJ59" s="7">
        <f t="shared" si="57"/>
        <v>0</v>
      </c>
      <c r="BK59" s="11"/>
      <c r="BL59" s="10"/>
      <c r="BM59" s="11"/>
      <c r="BN59" s="10"/>
      <c r="BO59" s="11"/>
      <c r="BP59" s="10"/>
      <c r="BQ59" s="7"/>
      <c r="BR59" s="11"/>
      <c r="BS59" s="10"/>
      <c r="BT59" s="11"/>
      <c r="BU59" s="10"/>
      <c r="BV59" s="11"/>
      <c r="BW59" s="10"/>
      <c r="BX59" s="7"/>
      <c r="BY59" s="7">
        <f t="shared" si="58"/>
        <v>0</v>
      </c>
      <c r="BZ59" s="11"/>
      <c r="CA59" s="10"/>
      <c r="CB59" s="11"/>
      <c r="CC59" s="10"/>
      <c r="CD59" s="11"/>
      <c r="CE59" s="10"/>
      <c r="CF59" s="7"/>
      <c r="CG59" s="11"/>
      <c r="CH59" s="10"/>
      <c r="CI59" s="11"/>
      <c r="CJ59" s="10"/>
      <c r="CK59" s="11"/>
      <c r="CL59" s="10"/>
      <c r="CM59" s="7"/>
      <c r="CN59" s="7">
        <f t="shared" si="59"/>
        <v>0</v>
      </c>
      <c r="CO59" s="11"/>
      <c r="CP59" s="10"/>
      <c r="CQ59" s="11"/>
      <c r="CR59" s="10"/>
      <c r="CS59" s="11"/>
      <c r="CT59" s="10"/>
      <c r="CU59" s="7"/>
      <c r="CV59" s="11"/>
      <c r="CW59" s="10"/>
      <c r="CX59" s="11"/>
      <c r="CY59" s="10"/>
      <c r="CZ59" s="11"/>
      <c r="DA59" s="10"/>
      <c r="DB59" s="7"/>
      <c r="DC59" s="7">
        <f t="shared" si="60"/>
        <v>0</v>
      </c>
      <c r="DD59" s="11"/>
      <c r="DE59" s="10"/>
      <c r="DF59" s="11"/>
      <c r="DG59" s="10"/>
      <c r="DH59" s="11"/>
      <c r="DI59" s="10"/>
      <c r="DJ59" s="7"/>
      <c r="DK59" s="11"/>
      <c r="DL59" s="10"/>
      <c r="DM59" s="11">
        <v>0</v>
      </c>
      <c r="DN59" s="10" t="s">
        <v>127</v>
      </c>
      <c r="DO59" s="11"/>
      <c r="DP59" s="10"/>
      <c r="DQ59" s="7">
        <v>15</v>
      </c>
      <c r="DR59" s="7">
        <f t="shared" si="61"/>
        <v>15</v>
      </c>
      <c r="DS59" s="11"/>
      <c r="DT59" s="10"/>
      <c r="DU59" s="11"/>
      <c r="DV59" s="10"/>
      <c r="DW59" s="11"/>
      <c r="DX59" s="10"/>
      <c r="DY59" s="7"/>
      <c r="DZ59" s="11"/>
      <c r="EA59" s="10"/>
      <c r="EB59" s="11"/>
      <c r="EC59" s="10"/>
      <c r="ED59" s="11"/>
      <c r="EE59" s="10"/>
      <c r="EF59" s="7"/>
      <c r="EG59" s="7">
        <f t="shared" si="62"/>
        <v>0</v>
      </c>
    </row>
    <row r="60" spans="1:137" x14ac:dyDescent="0.25">
      <c r="A60" s="6">
        <v>5</v>
      </c>
      <c r="B60" s="6">
        <v>1</v>
      </c>
      <c r="C60" s="6"/>
      <c r="D60" s="6"/>
      <c r="E60" s="3" t="s">
        <v>133</v>
      </c>
      <c r="F60" s="6">
        <f>$B$60*COUNTIF(R60:EE60,"e")</f>
        <v>0</v>
      </c>
      <c r="G60" s="6">
        <f>$B$60*COUNTIF(R60:EE60,"z")</f>
        <v>2</v>
      </c>
      <c r="H60" s="6">
        <f t="shared" si="46"/>
        <v>15</v>
      </c>
      <c r="I60" s="6">
        <f t="shared" si="47"/>
        <v>8</v>
      </c>
      <c r="J60" s="6">
        <f t="shared" si="48"/>
        <v>7</v>
      </c>
      <c r="K60" s="6">
        <f t="shared" si="49"/>
        <v>0</v>
      </c>
      <c r="L60" s="6">
        <f t="shared" si="50"/>
        <v>0</v>
      </c>
      <c r="M60" s="6">
        <f t="shared" si="51"/>
        <v>0</v>
      </c>
      <c r="N60" s="6">
        <f t="shared" si="52"/>
        <v>0</v>
      </c>
      <c r="O60" s="7">
        <f t="shared" si="53"/>
        <v>2</v>
      </c>
      <c r="P60" s="7">
        <f t="shared" si="54"/>
        <v>0</v>
      </c>
      <c r="Q60" s="7">
        <f>$B$60*0.94</f>
        <v>0.94</v>
      </c>
      <c r="R60" s="11"/>
      <c r="S60" s="10"/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7"/>
      <c r="AF60" s="7">
        <f t="shared" si="55"/>
        <v>0</v>
      </c>
      <c r="AG60" s="11">
        <f>$B$60*8</f>
        <v>8</v>
      </c>
      <c r="AH60" s="10" t="s">
        <v>59</v>
      </c>
      <c r="AI60" s="11">
        <f>$B$60*7</f>
        <v>7</v>
      </c>
      <c r="AJ60" s="10" t="s">
        <v>59</v>
      </c>
      <c r="AK60" s="11"/>
      <c r="AL60" s="10"/>
      <c r="AM60" s="7">
        <f>$B$60*2</f>
        <v>2</v>
      </c>
      <c r="AN60" s="11"/>
      <c r="AO60" s="10"/>
      <c r="AP60" s="11"/>
      <c r="AQ60" s="10"/>
      <c r="AR60" s="11"/>
      <c r="AS60" s="10"/>
      <c r="AT60" s="7"/>
      <c r="AU60" s="7">
        <f t="shared" si="56"/>
        <v>2</v>
      </c>
      <c r="AV60" s="11"/>
      <c r="AW60" s="10"/>
      <c r="AX60" s="11"/>
      <c r="AY60" s="10"/>
      <c r="AZ60" s="11"/>
      <c r="BA60" s="10"/>
      <c r="BB60" s="7"/>
      <c r="BC60" s="11"/>
      <c r="BD60" s="10"/>
      <c r="BE60" s="11"/>
      <c r="BF60" s="10"/>
      <c r="BG60" s="11"/>
      <c r="BH60" s="10"/>
      <c r="BI60" s="7"/>
      <c r="BJ60" s="7">
        <f t="shared" si="57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7"/>
      <c r="BY60" s="7">
        <f t="shared" si="58"/>
        <v>0</v>
      </c>
      <c r="BZ60" s="11"/>
      <c r="CA60" s="10"/>
      <c r="CB60" s="11"/>
      <c r="CC60" s="10"/>
      <c r="CD60" s="11"/>
      <c r="CE60" s="10"/>
      <c r="CF60" s="7"/>
      <c r="CG60" s="11"/>
      <c r="CH60" s="10"/>
      <c r="CI60" s="11"/>
      <c r="CJ60" s="10"/>
      <c r="CK60" s="11"/>
      <c r="CL60" s="10"/>
      <c r="CM60" s="7"/>
      <c r="CN60" s="7">
        <f t="shared" si="59"/>
        <v>0</v>
      </c>
      <c r="CO60" s="11"/>
      <c r="CP60" s="10"/>
      <c r="CQ60" s="11"/>
      <c r="CR60" s="10"/>
      <c r="CS60" s="11"/>
      <c r="CT60" s="10"/>
      <c r="CU60" s="7"/>
      <c r="CV60" s="11"/>
      <c r="CW60" s="10"/>
      <c r="CX60" s="11"/>
      <c r="CY60" s="10"/>
      <c r="CZ60" s="11"/>
      <c r="DA60" s="10"/>
      <c r="DB60" s="7"/>
      <c r="DC60" s="7">
        <f t="shared" si="60"/>
        <v>0</v>
      </c>
      <c r="DD60" s="11"/>
      <c r="DE60" s="10"/>
      <c r="DF60" s="11"/>
      <c r="DG60" s="10"/>
      <c r="DH60" s="11"/>
      <c r="DI60" s="10"/>
      <c r="DJ60" s="7"/>
      <c r="DK60" s="11"/>
      <c r="DL60" s="10"/>
      <c r="DM60" s="11"/>
      <c r="DN60" s="10"/>
      <c r="DO60" s="11"/>
      <c r="DP60" s="10"/>
      <c r="DQ60" s="7"/>
      <c r="DR60" s="7">
        <f t="shared" si="61"/>
        <v>0</v>
      </c>
      <c r="DS60" s="11"/>
      <c r="DT60" s="10"/>
      <c r="DU60" s="11"/>
      <c r="DV60" s="10"/>
      <c r="DW60" s="11"/>
      <c r="DX60" s="10"/>
      <c r="DY60" s="7"/>
      <c r="DZ60" s="11"/>
      <c r="EA60" s="10"/>
      <c r="EB60" s="11"/>
      <c r="EC60" s="10"/>
      <c r="ED60" s="11"/>
      <c r="EE60" s="10"/>
      <c r="EF60" s="7"/>
      <c r="EG60" s="7">
        <f t="shared" si="62"/>
        <v>0</v>
      </c>
    </row>
    <row r="61" spans="1:137" ht="15.9" customHeight="1" x14ac:dyDescent="0.25">
      <c r="A61" s="6"/>
      <c r="B61" s="6"/>
      <c r="C61" s="6"/>
      <c r="D61" s="6"/>
      <c r="E61" s="6" t="s">
        <v>75</v>
      </c>
      <c r="F61" s="6">
        <f t="shared" ref="F61:AK61" si="63">SUM(F45:F60)</f>
        <v>2</v>
      </c>
      <c r="G61" s="6">
        <f t="shared" si="63"/>
        <v>30</v>
      </c>
      <c r="H61" s="6">
        <f t="shared" si="63"/>
        <v>303</v>
      </c>
      <c r="I61" s="6">
        <f t="shared" si="63"/>
        <v>156</v>
      </c>
      <c r="J61" s="6">
        <f t="shared" si="63"/>
        <v>67</v>
      </c>
      <c r="K61" s="6">
        <f t="shared" si="63"/>
        <v>0</v>
      </c>
      <c r="L61" s="6">
        <f t="shared" si="63"/>
        <v>80</v>
      </c>
      <c r="M61" s="6">
        <f t="shared" si="63"/>
        <v>0</v>
      </c>
      <c r="N61" s="6">
        <f t="shared" si="63"/>
        <v>0</v>
      </c>
      <c r="O61" s="7">
        <f t="shared" si="63"/>
        <v>56</v>
      </c>
      <c r="P61" s="7">
        <f t="shared" si="63"/>
        <v>26.5</v>
      </c>
      <c r="Q61" s="7">
        <f t="shared" si="63"/>
        <v>17.307000000000002</v>
      </c>
      <c r="R61" s="11">
        <f t="shared" si="63"/>
        <v>22</v>
      </c>
      <c r="S61" s="10">
        <f t="shared" si="63"/>
        <v>0</v>
      </c>
      <c r="T61" s="11">
        <f t="shared" si="63"/>
        <v>7</v>
      </c>
      <c r="U61" s="10">
        <f t="shared" si="63"/>
        <v>0</v>
      </c>
      <c r="V61" s="11">
        <f t="shared" si="63"/>
        <v>0</v>
      </c>
      <c r="W61" s="10">
        <f t="shared" si="63"/>
        <v>0</v>
      </c>
      <c r="X61" s="7">
        <f t="shared" si="63"/>
        <v>2.5</v>
      </c>
      <c r="Y61" s="11">
        <f t="shared" si="63"/>
        <v>8</v>
      </c>
      <c r="Z61" s="10">
        <f t="shared" si="63"/>
        <v>0</v>
      </c>
      <c r="AA61" s="11">
        <f t="shared" si="63"/>
        <v>0</v>
      </c>
      <c r="AB61" s="10">
        <f t="shared" si="63"/>
        <v>0</v>
      </c>
      <c r="AC61" s="11">
        <f t="shared" si="63"/>
        <v>0</v>
      </c>
      <c r="AD61" s="10">
        <f t="shared" si="63"/>
        <v>0</v>
      </c>
      <c r="AE61" s="7">
        <f t="shared" si="63"/>
        <v>0.5</v>
      </c>
      <c r="AF61" s="7">
        <f t="shared" si="63"/>
        <v>3</v>
      </c>
      <c r="AG61" s="11">
        <f t="shared" si="63"/>
        <v>16</v>
      </c>
      <c r="AH61" s="10">
        <f t="shared" si="63"/>
        <v>0</v>
      </c>
      <c r="AI61" s="11">
        <f t="shared" si="63"/>
        <v>14</v>
      </c>
      <c r="AJ61" s="10">
        <f t="shared" si="63"/>
        <v>0</v>
      </c>
      <c r="AK61" s="11">
        <f t="shared" si="63"/>
        <v>0</v>
      </c>
      <c r="AL61" s="10">
        <f t="shared" ref="AL61:BQ61" si="64">SUM(AL45:AL60)</f>
        <v>0</v>
      </c>
      <c r="AM61" s="7">
        <f t="shared" si="64"/>
        <v>5.5</v>
      </c>
      <c r="AN61" s="11">
        <f t="shared" si="64"/>
        <v>7</v>
      </c>
      <c r="AO61" s="10">
        <f t="shared" si="64"/>
        <v>0</v>
      </c>
      <c r="AP61" s="11">
        <f t="shared" si="64"/>
        <v>0</v>
      </c>
      <c r="AQ61" s="10">
        <f t="shared" si="64"/>
        <v>0</v>
      </c>
      <c r="AR61" s="11">
        <f t="shared" si="64"/>
        <v>0</v>
      </c>
      <c r="AS61" s="10">
        <f t="shared" si="64"/>
        <v>0</v>
      </c>
      <c r="AT61" s="7">
        <f t="shared" si="64"/>
        <v>1.5</v>
      </c>
      <c r="AU61" s="7">
        <f t="shared" si="64"/>
        <v>7</v>
      </c>
      <c r="AV61" s="11">
        <f t="shared" si="64"/>
        <v>27</v>
      </c>
      <c r="AW61" s="10">
        <f t="shared" si="64"/>
        <v>0</v>
      </c>
      <c r="AX61" s="11">
        <f t="shared" si="64"/>
        <v>12</v>
      </c>
      <c r="AY61" s="10">
        <f t="shared" si="64"/>
        <v>0</v>
      </c>
      <c r="AZ61" s="11">
        <f t="shared" si="64"/>
        <v>0</v>
      </c>
      <c r="BA61" s="10">
        <f t="shared" si="64"/>
        <v>0</v>
      </c>
      <c r="BB61" s="7">
        <f t="shared" si="64"/>
        <v>5.5</v>
      </c>
      <c r="BC61" s="11">
        <f t="shared" si="64"/>
        <v>5</v>
      </c>
      <c r="BD61" s="10">
        <f t="shared" si="64"/>
        <v>0</v>
      </c>
      <c r="BE61" s="11">
        <f t="shared" si="64"/>
        <v>0</v>
      </c>
      <c r="BF61" s="10">
        <f t="shared" si="64"/>
        <v>0</v>
      </c>
      <c r="BG61" s="11">
        <f t="shared" si="64"/>
        <v>0</v>
      </c>
      <c r="BH61" s="10">
        <f t="shared" si="64"/>
        <v>0</v>
      </c>
      <c r="BI61" s="7">
        <f t="shared" si="64"/>
        <v>1.5</v>
      </c>
      <c r="BJ61" s="7">
        <f t="shared" si="64"/>
        <v>7</v>
      </c>
      <c r="BK61" s="11">
        <f t="shared" si="64"/>
        <v>35</v>
      </c>
      <c r="BL61" s="10">
        <f t="shared" si="64"/>
        <v>0</v>
      </c>
      <c r="BM61" s="11">
        <f t="shared" si="64"/>
        <v>12</v>
      </c>
      <c r="BN61" s="10">
        <f t="shared" si="64"/>
        <v>0</v>
      </c>
      <c r="BO61" s="11">
        <f t="shared" si="64"/>
        <v>0</v>
      </c>
      <c r="BP61" s="10">
        <f t="shared" si="64"/>
        <v>0</v>
      </c>
      <c r="BQ61" s="7">
        <f t="shared" si="64"/>
        <v>7</v>
      </c>
      <c r="BR61" s="11">
        <f t="shared" ref="BR61:CW61" si="65">SUM(BR45:BR60)</f>
        <v>35</v>
      </c>
      <c r="BS61" s="10">
        <f t="shared" si="65"/>
        <v>0</v>
      </c>
      <c r="BT61" s="11">
        <f t="shared" si="65"/>
        <v>0</v>
      </c>
      <c r="BU61" s="10">
        <f t="shared" si="65"/>
        <v>0</v>
      </c>
      <c r="BV61" s="11">
        <f t="shared" si="65"/>
        <v>0</v>
      </c>
      <c r="BW61" s="10">
        <f t="shared" si="65"/>
        <v>0</v>
      </c>
      <c r="BX61" s="7">
        <f t="shared" si="65"/>
        <v>6</v>
      </c>
      <c r="BY61" s="7">
        <f t="shared" si="65"/>
        <v>13</v>
      </c>
      <c r="BZ61" s="11">
        <f t="shared" si="65"/>
        <v>8</v>
      </c>
      <c r="CA61" s="10">
        <f t="shared" si="65"/>
        <v>0</v>
      </c>
      <c r="CB61" s="11">
        <f t="shared" si="65"/>
        <v>7</v>
      </c>
      <c r="CC61" s="10">
        <f t="shared" si="65"/>
        <v>0</v>
      </c>
      <c r="CD61" s="11">
        <f t="shared" si="65"/>
        <v>0</v>
      </c>
      <c r="CE61" s="10">
        <f t="shared" si="65"/>
        <v>0</v>
      </c>
      <c r="CF61" s="7">
        <f t="shared" si="65"/>
        <v>2</v>
      </c>
      <c r="CG61" s="11">
        <f t="shared" si="65"/>
        <v>0</v>
      </c>
      <c r="CH61" s="10">
        <f t="shared" si="65"/>
        <v>0</v>
      </c>
      <c r="CI61" s="11">
        <f t="shared" si="65"/>
        <v>0</v>
      </c>
      <c r="CJ61" s="10">
        <f t="shared" si="65"/>
        <v>0</v>
      </c>
      <c r="CK61" s="11">
        <f t="shared" si="65"/>
        <v>0</v>
      </c>
      <c r="CL61" s="10">
        <f t="shared" si="65"/>
        <v>0</v>
      </c>
      <c r="CM61" s="7">
        <f t="shared" si="65"/>
        <v>0</v>
      </c>
      <c r="CN61" s="7">
        <f t="shared" si="65"/>
        <v>2</v>
      </c>
      <c r="CO61" s="11">
        <f t="shared" si="65"/>
        <v>8</v>
      </c>
      <c r="CP61" s="10">
        <f t="shared" si="65"/>
        <v>0</v>
      </c>
      <c r="CQ61" s="11">
        <f t="shared" si="65"/>
        <v>7</v>
      </c>
      <c r="CR61" s="10">
        <f t="shared" si="65"/>
        <v>0</v>
      </c>
      <c r="CS61" s="11">
        <f t="shared" si="65"/>
        <v>0</v>
      </c>
      <c r="CT61" s="10">
        <f t="shared" si="65"/>
        <v>0</v>
      </c>
      <c r="CU61" s="7">
        <f t="shared" si="65"/>
        <v>2</v>
      </c>
      <c r="CV61" s="11">
        <f t="shared" si="65"/>
        <v>0</v>
      </c>
      <c r="CW61" s="10">
        <f t="shared" si="65"/>
        <v>0</v>
      </c>
      <c r="CX61" s="11">
        <f t="shared" ref="CX61:EC61" si="66">SUM(CX45:CX60)</f>
        <v>0</v>
      </c>
      <c r="CY61" s="10">
        <f t="shared" si="66"/>
        <v>0</v>
      </c>
      <c r="CZ61" s="11">
        <f t="shared" si="66"/>
        <v>0</v>
      </c>
      <c r="DA61" s="10">
        <f t="shared" si="66"/>
        <v>0</v>
      </c>
      <c r="DB61" s="7">
        <f t="shared" si="66"/>
        <v>0</v>
      </c>
      <c r="DC61" s="7">
        <f t="shared" si="66"/>
        <v>2</v>
      </c>
      <c r="DD61" s="11">
        <f t="shared" si="66"/>
        <v>40</v>
      </c>
      <c r="DE61" s="10">
        <f t="shared" si="66"/>
        <v>0</v>
      </c>
      <c r="DF61" s="11">
        <f t="shared" si="66"/>
        <v>8</v>
      </c>
      <c r="DG61" s="10">
        <f t="shared" si="66"/>
        <v>0</v>
      </c>
      <c r="DH61" s="11">
        <f t="shared" si="66"/>
        <v>0</v>
      </c>
      <c r="DI61" s="10">
        <f t="shared" si="66"/>
        <v>0</v>
      </c>
      <c r="DJ61" s="7">
        <f t="shared" si="66"/>
        <v>5</v>
      </c>
      <c r="DK61" s="11">
        <f t="shared" si="66"/>
        <v>25</v>
      </c>
      <c r="DL61" s="10">
        <f t="shared" si="66"/>
        <v>0</v>
      </c>
      <c r="DM61" s="11">
        <f t="shared" si="66"/>
        <v>0</v>
      </c>
      <c r="DN61" s="10">
        <f t="shared" si="66"/>
        <v>0</v>
      </c>
      <c r="DO61" s="11">
        <f t="shared" si="66"/>
        <v>0</v>
      </c>
      <c r="DP61" s="10">
        <f t="shared" si="66"/>
        <v>0</v>
      </c>
      <c r="DQ61" s="7">
        <f t="shared" si="66"/>
        <v>17</v>
      </c>
      <c r="DR61" s="7">
        <f t="shared" si="66"/>
        <v>22</v>
      </c>
      <c r="DS61" s="11">
        <f t="shared" si="66"/>
        <v>0</v>
      </c>
      <c r="DT61" s="10">
        <f t="shared" si="66"/>
        <v>0</v>
      </c>
      <c r="DU61" s="11">
        <f t="shared" si="66"/>
        <v>0</v>
      </c>
      <c r="DV61" s="10">
        <f t="shared" si="66"/>
        <v>0</v>
      </c>
      <c r="DW61" s="11">
        <f t="shared" si="66"/>
        <v>0</v>
      </c>
      <c r="DX61" s="10">
        <f t="shared" si="66"/>
        <v>0</v>
      </c>
      <c r="DY61" s="7">
        <f t="shared" si="66"/>
        <v>0</v>
      </c>
      <c r="DZ61" s="11">
        <f t="shared" si="66"/>
        <v>0</v>
      </c>
      <c r="EA61" s="10">
        <f t="shared" si="66"/>
        <v>0</v>
      </c>
      <c r="EB61" s="11">
        <f t="shared" si="66"/>
        <v>0</v>
      </c>
      <c r="EC61" s="10">
        <f t="shared" si="66"/>
        <v>0</v>
      </c>
      <c r="ED61" s="11">
        <f>SUM(ED45:ED60)</f>
        <v>0</v>
      </c>
      <c r="EE61" s="10">
        <f>SUM(EE45:EE60)</f>
        <v>0</v>
      </c>
      <c r="EF61" s="7">
        <f>SUM(EF45:EF60)</f>
        <v>0</v>
      </c>
      <c r="EG61" s="7">
        <f>SUM(EG45:EG60)</f>
        <v>0</v>
      </c>
    </row>
    <row r="62" spans="1:137" ht="20.100000000000001" customHeight="1" x14ac:dyDescent="0.25">
      <c r="A62" s="12" t="s">
        <v>134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2"/>
      <c r="EG62" s="13"/>
    </row>
    <row r="63" spans="1:137" x14ac:dyDescent="0.25">
      <c r="A63" s="6">
        <v>14</v>
      </c>
      <c r="B63" s="6">
        <v>1</v>
      </c>
      <c r="C63" s="6"/>
      <c r="D63" s="6"/>
      <c r="E63" s="3" t="s">
        <v>157</v>
      </c>
      <c r="F63" s="6">
        <f>$B$63*COUNTIF(R63:EE63,"e")</f>
        <v>0</v>
      </c>
      <c r="G63" s="6">
        <f>$B$63*COUNTIF(R63:EE63,"z")</f>
        <v>2</v>
      </c>
      <c r="H63" s="6">
        <f t="shared" ref="H63:H85" si="67">SUM(I63:N63)</f>
        <v>15</v>
      </c>
      <c r="I63" s="6">
        <f t="shared" ref="I63:I85" si="68">R63+AG63+AV63+BK63+BZ63+CO63+DD63+DS63</f>
        <v>8</v>
      </c>
      <c r="J63" s="6">
        <f t="shared" ref="J63:J85" si="69">T63+AI63+AX63+BM63+CB63+CQ63+DF63+DU63</f>
        <v>7</v>
      </c>
      <c r="K63" s="6">
        <f t="shared" ref="K63:K85" si="70">V63+AK63+AZ63+BO63+CD63+CS63+DH63+DW63</f>
        <v>0</v>
      </c>
      <c r="L63" s="6">
        <f t="shared" ref="L63:L85" si="71">Y63+AN63+BC63+BR63+CG63+CV63+DK63+DZ63</f>
        <v>0</v>
      </c>
      <c r="M63" s="6">
        <f t="shared" ref="M63:M85" si="72">AA63+AP63+BE63+BT63+CI63+CX63+DM63+EB63</f>
        <v>0</v>
      </c>
      <c r="N63" s="6">
        <f t="shared" ref="N63:N85" si="73">AC63+AR63+BG63+BV63+CK63+CZ63+DO63+ED63</f>
        <v>0</v>
      </c>
      <c r="O63" s="7">
        <f t="shared" ref="O63:O85" si="74">AF63+AU63+BJ63+BY63+CN63+DC63+DR63+EG63</f>
        <v>2</v>
      </c>
      <c r="P63" s="7">
        <f t="shared" ref="P63:P85" si="75">AE63+AT63+BI63+BX63+CM63+DB63+DQ63+EF63</f>
        <v>0</v>
      </c>
      <c r="Q63" s="7">
        <f>$B$63*0.5</f>
        <v>0.5</v>
      </c>
      <c r="R63" s="11"/>
      <c r="S63" s="10"/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7"/>
      <c r="AF63" s="7">
        <f t="shared" ref="AF63:AF85" si="76">X63+AE63</f>
        <v>0</v>
      </c>
      <c r="AG63" s="11"/>
      <c r="AH63" s="10"/>
      <c r="AI63" s="11"/>
      <c r="AJ63" s="10"/>
      <c r="AK63" s="11"/>
      <c r="AL63" s="10"/>
      <c r="AM63" s="7"/>
      <c r="AN63" s="11"/>
      <c r="AO63" s="10"/>
      <c r="AP63" s="11"/>
      <c r="AQ63" s="10"/>
      <c r="AR63" s="11"/>
      <c r="AS63" s="10"/>
      <c r="AT63" s="7"/>
      <c r="AU63" s="7">
        <f t="shared" ref="AU63:AU85" si="77">AM63+AT63</f>
        <v>0</v>
      </c>
      <c r="AV63" s="11"/>
      <c r="AW63" s="10"/>
      <c r="AX63" s="11"/>
      <c r="AY63" s="10"/>
      <c r="AZ63" s="11"/>
      <c r="BA63" s="10"/>
      <c r="BB63" s="7"/>
      <c r="BC63" s="11"/>
      <c r="BD63" s="10"/>
      <c r="BE63" s="11"/>
      <c r="BF63" s="10"/>
      <c r="BG63" s="11"/>
      <c r="BH63" s="10"/>
      <c r="BI63" s="7"/>
      <c r="BJ63" s="7">
        <f t="shared" ref="BJ63:BJ85" si="78">BB63+BI63</f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7"/>
      <c r="BY63" s="7">
        <f t="shared" ref="BY63:BY85" si="79">BQ63+BX63</f>
        <v>0</v>
      </c>
      <c r="BZ63" s="11"/>
      <c r="CA63" s="10"/>
      <c r="CB63" s="11"/>
      <c r="CC63" s="10"/>
      <c r="CD63" s="11"/>
      <c r="CE63" s="10"/>
      <c r="CF63" s="7"/>
      <c r="CG63" s="11"/>
      <c r="CH63" s="10"/>
      <c r="CI63" s="11"/>
      <c r="CJ63" s="10"/>
      <c r="CK63" s="11"/>
      <c r="CL63" s="10"/>
      <c r="CM63" s="7"/>
      <c r="CN63" s="7">
        <f t="shared" ref="CN63:CN85" si="80">CF63+CM63</f>
        <v>0</v>
      </c>
      <c r="CO63" s="11">
        <f>$B$63*8</f>
        <v>8</v>
      </c>
      <c r="CP63" s="10" t="s">
        <v>59</v>
      </c>
      <c r="CQ63" s="11">
        <f>$B$63*7</f>
        <v>7</v>
      </c>
      <c r="CR63" s="10" t="s">
        <v>59</v>
      </c>
      <c r="CS63" s="11"/>
      <c r="CT63" s="10"/>
      <c r="CU63" s="7">
        <f>$B$63*2</f>
        <v>2</v>
      </c>
      <c r="CV63" s="11"/>
      <c r="CW63" s="10"/>
      <c r="CX63" s="11"/>
      <c r="CY63" s="10"/>
      <c r="CZ63" s="11"/>
      <c r="DA63" s="10"/>
      <c r="DB63" s="7"/>
      <c r="DC63" s="7">
        <f t="shared" ref="DC63:DC85" si="81">CU63+DB63</f>
        <v>2</v>
      </c>
      <c r="DD63" s="11"/>
      <c r="DE63" s="10"/>
      <c r="DF63" s="11"/>
      <c r="DG63" s="10"/>
      <c r="DH63" s="11"/>
      <c r="DI63" s="10"/>
      <c r="DJ63" s="7"/>
      <c r="DK63" s="11"/>
      <c r="DL63" s="10"/>
      <c r="DM63" s="11"/>
      <c r="DN63" s="10"/>
      <c r="DO63" s="11"/>
      <c r="DP63" s="10"/>
      <c r="DQ63" s="7"/>
      <c r="DR63" s="7">
        <f t="shared" ref="DR63:DR85" si="82">DJ63+DQ63</f>
        <v>0</v>
      </c>
      <c r="DS63" s="11"/>
      <c r="DT63" s="10"/>
      <c r="DU63" s="11"/>
      <c r="DV63" s="10"/>
      <c r="DW63" s="11"/>
      <c r="DX63" s="10"/>
      <c r="DY63" s="7"/>
      <c r="DZ63" s="11"/>
      <c r="EA63" s="10"/>
      <c r="EB63" s="11"/>
      <c r="EC63" s="10"/>
      <c r="ED63" s="11"/>
      <c r="EE63" s="10"/>
      <c r="EF63" s="7"/>
      <c r="EG63" s="7">
        <f t="shared" ref="EG63:EG85" si="83">DY63+EF63</f>
        <v>0</v>
      </c>
    </row>
    <row r="64" spans="1:137" x14ac:dyDescent="0.25">
      <c r="A64" s="6">
        <v>17</v>
      </c>
      <c r="B64" s="6">
        <v>1</v>
      </c>
      <c r="C64" s="6"/>
      <c r="D64" s="6"/>
      <c r="E64" s="3" t="s">
        <v>160</v>
      </c>
      <c r="F64" s="6">
        <f>$B$64*COUNTIF(R64:EE64,"e")</f>
        <v>0</v>
      </c>
      <c r="G64" s="6">
        <f>$B$64*COUNTIF(R64:EE64,"z")</f>
        <v>2</v>
      </c>
      <c r="H64" s="6">
        <f t="shared" si="67"/>
        <v>15</v>
      </c>
      <c r="I64" s="6">
        <f t="shared" si="68"/>
        <v>8</v>
      </c>
      <c r="J64" s="6">
        <f t="shared" si="69"/>
        <v>7</v>
      </c>
      <c r="K64" s="6">
        <f t="shared" si="70"/>
        <v>0</v>
      </c>
      <c r="L64" s="6">
        <f t="shared" si="71"/>
        <v>0</v>
      </c>
      <c r="M64" s="6">
        <f t="shared" si="72"/>
        <v>0</v>
      </c>
      <c r="N64" s="6">
        <f t="shared" si="73"/>
        <v>0</v>
      </c>
      <c r="O64" s="7">
        <f t="shared" si="74"/>
        <v>2</v>
      </c>
      <c r="P64" s="7">
        <f t="shared" si="75"/>
        <v>0</v>
      </c>
      <c r="Q64" s="7">
        <f>$B$64*0.56</f>
        <v>0.56000000000000005</v>
      </c>
      <c r="R64" s="11"/>
      <c r="S64" s="10"/>
      <c r="T64" s="11"/>
      <c r="U64" s="10"/>
      <c r="V64" s="11"/>
      <c r="W64" s="10"/>
      <c r="X64" s="7"/>
      <c r="Y64" s="11"/>
      <c r="Z64" s="10"/>
      <c r="AA64" s="11"/>
      <c r="AB64" s="10"/>
      <c r="AC64" s="11"/>
      <c r="AD64" s="10"/>
      <c r="AE64" s="7"/>
      <c r="AF64" s="7">
        <f t="shared" si="76"/>
        <v>0</v>
      </c>
      <c r="AG64" s="11"/>
      <c r="AH64" s="10"/>
      <c r="AI64" s="11"/>
      <c r="AJ64" s="10"/>
      <c r="AK64" s="11"/>
      <c r="AL64" s="10"/>
      <c r="AM64" s="7"/>
      <c r="AN64" s="11"/>
      <c r="AO64" s="10"/>
      <c r="AP64" s="11"/>
      <c r="AQ64" s="10"/>
      <c r="AR64" s="11"/>
      <c r="AS64" s="10"/>
      <c r="AT64" s="7"/>
      <c r="AU64" s="7">
        <f t="shared" si="77"/>
        <v>0</v>
      </c>
      <c r="AV64" s="11"/>
      <c r="AW64" s="10"/>
      <c r="AX64" s="11"/>
      <c r="AY64" s="10"/>
      <c r="AZ64" s="11"/>
      <c r="BA64" s="10"/>
      <c r="BB64" s="7"/>
      <c r="BC64" s="11"/>
      <c r="BD64" s="10"/>
      <c r="BE64" s="11"/>
      <c r="BF64" s="10"/>
      <c r="BG64" s="11"/>
      <c r="BH64" s="10"/>
      <c r="BI64" s="7"/>
      <c r="BJ64" s="7">
        <f t="shared" si="78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7"/>
      <c r="BY64" s="7">
        <f t="shared" si="79"/>
        <v>0</v>
      </c>
      <c r="BZ64" s="11"/>
      <c r="CA64" s="10"/>
      <c r="CB64" s="11"/>
      <c r="CC64" s="10"/>
      <c r="CD64" s="11"/>
      <c r="CE64" s="10"/>
      <c r="CF64" s="7"/>
      <c r="CG64" s="11"/>
      <c r="CH64" s="10"/>
      <c r="CI64" s="11"/>
      <c r="CJ64" s="10"/>
      <c r="CK64" s="11"/>
      <c r="CL64" s="10"/>
      <c r="CM64" s="7"/>
      <c r="CN64" s="7">
        <f t="shared" si="80"/>
        <v>0</v>
      </c>
      <c r="CO64" s="11"/>
      <c r="CP64" s="10"/>
      <c r="CQ64" s="11"/>
      <c r="CR64" s="10"/>
      <c r="CS64" s="11"/>
      <c r="CT64" s="10"/>
      <c r="CU64" s="7"/>
      <c r="CV64" s="11"/>
      <c r="CW64" s="10"/>
      <c r="CX64" s="11"/>
      <c r="CY64" s="10"/>
      <c r="CZ64" s="11"/>
      <c r="DA64" s="10"/>
      <c r="DB64" s="7"/>
      <c r="DC64" s="7">
        <f t="shared" si="81"/>
        <v>0</v>
      </c>
      <c r="DD64" s="11">
        <f>$B$64*8</f>
        <v>8</v>
      </c>
      <c r="DE64" s="10" t="s">
        <v>59</v>
      </c>
      <c r="DF64" s="11">
        <f>$B$64*7</f>
        <v>7</v>
      </c>
      <c r="DG64" s="10" t="s">
        <v>59</v>
      </c>
      <c r="DH64" s="11"/>
      <c r="DI64" s="10"/>
      <c r="DJ64" s="7">
        <f>$B$64*2</f>
        <v>2</v>
      </c>
      <c r="DK64" s="11"/>
      <c r="DL64" s="10"/>
      <c r="DM64" s="11"/>
      <c r="DN64" s="10"/>
      <c r="DO64" s="11"/>
      <c r="DP64" s="10"/>
      <c r="DQ64" s="7"/>
      <c r="DR64" s="7">
        <f t="shared" si="82"/>
        <v>2</v>
      </c>
      <c r="DS64" s="11"/>
      <c r="DT64" s="10"/>
      <c r="DU64" s="11"/>
      <c r="DV64" s="10"/>
      <c r="DW64" s="11"/>
      <c r="DX64" s="10"/>
      <c r="DY64" s="7"/>
      <c r="DZ64" s="11"/>
      <c r="EA64" s="10"/>
      <c r="EB64" s="11"/>
      <c r="EC64" s="10"/>
      <c r="ED64" s="11"/>
      <c r="EE64" s="10"/>
      <c r="EF64" s="7"/>
      <c r="EG64" s="7">
        <f t="shared" si="83"/>
        <v>0</v>
      </c>
    </row>
    <row r="65" spans="1:137" x14ac:dyDescent="0.25">
      <c r="A65" s="6">
        <v>81</v>
      </c>
      <c r="B65" s="6">
        <v>1</v>
      </c>
      <c r="C65" s="6"/>
      <c r="D65" s="6"/>
      <c r="E65" s="3" t="s">
        <v>366</v>
      </c>
      <c r="F65" s="6">
        <f>$B$65*COUNTIF(R65:EE65,"e")</f>
        <v>0</v>
      </c>
      <c r="G65" s="6">
        <f>$B$65*COUNTIF(R65:EE65,"z")</f>
        <v>2</v>
      </c>
      <c r="H65" s="6">
        <f t="shared" si="67"/>
        <v>10</v>
      </c>
      <c r="I65" s="6">
        <f t="shared" si="68"/>
        <v>5</v>
      </c>
      <c r="J65" s="6">
        <f t="shared" si="69"/>
        <v>5</v>
      </c>
      <c r="K65" s="6">
        <f t="shared" si="70"/>
        <v>0</v>
      </c>
      <c r="L65" s="6">
        <f t="shared" si="71"/>
        <v>0</v>
      </c>
      <c r="M65" s="6">
        <f t="shared" si="72"/>
        <v>0</v>
      </c>
      <c r="N65" s="6">
        <f t="shared" si="73"/>
        <v>0</v>
      </c>
      <c r="O65" s="7">
        <f t="shared" si="74"/>
        <v>1</v>
      </c>
      <c r="P65" s="7">
        <f t="shared" si="75"/>
        <v>0</v>
      </c>
      <c r="Q65" s="7">
        <f>$B$65*0.43</f>
        <v>0.43</v>
      </c>
      <c r="R65" s="11"/>
      <c r="S65" s="10"/>
      <c r="T65" s="11"/>
      <c r="U65" s="10"/>
      <c r="V65" s="11"/>
      <c r="W65" s="10"/>
      <c r="X65" s="7"/>
      <c r="Y65" s="11"/>
      <c r="Z65" s="10"/>
      <c r="AA65" s="11"/>
      <c r="AB65" s="10"/>
      <c r="AC65" s="11"/>
      <c r="AD65" s="10"/>
      <c r="AE65" s="7"/>
      <c r="AF65" s="7">
        <f t="shared" si="76"/>
        <v>0</v>
      </c>
      <c r="AG65" s="11"/>
      <c r="AH65" s="10"/>
      <c r="AI65" s="11"/>
      <c r="AJ65" s="10"/>
      <c r="AK65" s="11"/>
      <c r="AL65" s="10"/>
      <c r="AM65" s="7"/>
      <c r="AN65" s="11"/>
      <c r="AO65" s="10"/>
      <c r="AP65" s="11"/>
      <c r="AQ65" s="10"/>
      <c r="AR65" s="11"/>
      <c r="AS65" s="10"/>
      <c r="AT65" s="7"/>
      <c r="AU65" s="7">
        <f t="shared" si="77"/>
        <v>0</v>
      </c>
      <c r="AV65" s="11">
        <f>$B$65*5</f>
        <v>5</v>
      </c>
      <c r="AW65" s="10" t="s">
        <v>59</v>
      </c>
      <c r="AX65" s="11">
        <f>$B$65*5</f>
        <v>5</v>
      </c>
      <c r="AY65" s="10" t="s">
        <v>59</v>
      </c>
      <c r="AZ65" s="11"/>
      <c r="BA65" s="10"/>
      <c r="BB65" s="7">
        <f>$B$65*1</f>
        <v>1</v>
      </c>
      <c r="BC65" s="11"/>
      <c r="BD65" s="10"/>
      <c r="BE65" s="11"/>
      <c r="BF65" s="10"/>
      <c r="BG65" s="11"/>
      <c r="BH65" s="10"/>
      <c r="BI65" s="7"/>
      <c r="BJ65" s="7">
        <f t="shared" si="78"/>
        <v>1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7"/>
      <c r="BY65" s="7">
        <f t="shared" si="79"/>
        <v>0</v>
      </c>
      <c r="BZ65" s="11"/>
      <c r="CA65" s="10"/>
      <c r="CB65" s="11"/>
      <c r="CC65" s="10"/>
      <c r="CD65" s="11"/>
      <c r="CE65" s="10"/>
      <c r="CF65" s="7"/>
      <c r="CG65" s="11"/>
      <c r="CH65" s="10"/>
      <c r="CI65" s="11"/>
      <c r="CJ65" s="10"/>
      <c r="CK65" s="11"/>
      <c r="CL65" s="10"/>
      <c r="CM65" s="7"/>
      <c r="CN65" s="7">
        <f t="shared" si="80"/>
        <v>0</v>
      </c>
      <c r="CO65" s="11"/>
      <c r="CP65" s="10"/>
      <c r="CQ65" s="11"/>
      <c r="CR65" s="10"/>
      <c r="CS65" s="11"/>
      <c r="CT65" s="10"/>
      <c r="CU65" s="7"/>
      <c r="CV65" s="11"/>
      <c r="CW65" s="10"/>
      <c r="CX65" s="11"/>
      <c r="CY65" s="10"/>
      <c r="CZ65" s="11"/>
      <c r="DA65" s="10"/>
      <c r="DB65" s="7"/>
      <c r="DC65" s="7">
        <f t="shared" si="81"/>
        <v>0</v>
      </c>
      <c r="DD65" s="11"/>
      <c r="DE65" s="10"/>
      <c r="DF65" s="11"/>
      <c r="DG65" s="10"/>
      <c r="DH65" s="11"/>
      <c r="DI65" s="10"/>
      <c r="DJ65" s="7"/>
      <c r="DK65" s="11"/>
      <c r="DL65" s="10"/>
      <c r="DM65" s="11"/>
      <c r="DN65" s="10"/>
      <c r="DO65" s="11"/>
      <c r="DP65" s="10"/>
      <c r="DQ65" s="7"/>
      <c r="DR65" s="7">
        <f t="shared" si="82"/>
        <v>0</v>
      </c>
      <c r="DS65" s="11"/>
      <c r="DT65" s="10"/>
      <c r="DU65" s="11"/>
      <c r="DV65" s="10"/>
      <c r="DW65" s="11"/>
      <c r="DX65" s="10"/>
      <c r="DY65" s="7"/>
      <c r="DZ65" s="11"/>
      <c r="EA65" s="10"/>
      <c r="EB65" s="11"/>
      <c r="EC65" s="10"/>
      <c r="ED65" s="11"/>
      <c r="EE65" s="10"/>
      <c r="EF65" s="7"/>
      <c r="EG65" s="7">
        <f t="shared" si="83"/>
        <v>0</v>
      </c>
    </row>
    <row r="66" spans="1:137" x14ac:dyDescent="0.25">
      <c r="A66" s="6">
        <v>82</v>
      </c>
      <c r="B66" s="6">
        <v>1</v>
      </c>
      <c r="C66" s="6"/>
      <c r="D66" s="6"/>
      <c r="E66" s="3" t="s">
        <v>367</v>
      </c>
      <c r="F66" s="6">
        <f>$B$66*COUNTIF(R66:EE66,"e")</f>
        <v>0</v>
      </c>
      <c r="G66" s="6">
        <f>$B$66*COUNTIF(R66:EE66,"z")</f>
        <v>2</v>
      </c>
      <c r="H66" s="6">
        <f t="shared" si="67"/>
        <v>15</v>
      </c>
      <c r="I66" s="6">
        <f t="shared" si="68"/>
        <v>8</v>
      </c>
      <c r="J66" s="6">
        <f t="shared" si="69"/>
        <v>7</v>
      </c>
      <c r="K66" s="6">
        <f t="shared" si="70"/>
        <v>0</v>
      </c>
      <c r="L66" s="6">
        <f t="shared" si="71"/>
        <v>0</v>
      </c>
      <c r="M66" s="6">
        <f t="shared" si="72"/>
        <v>0</v>
      </c>
      <c r="N66" s="6">
        <f t="shared" si="73"/>
        <v>0</v>
      </c>
      <c r="O66" s="7">
        <f t="shared" si="74"/>
        <v>2</v>
      </c>
      <c r="P66" s="7">
        <f t="shared" si="75"/>
        <v>0</v>
      </c>
      <c r="Q66" s="7">
        <f>$B$66*0.83</f>
        <v>0.83</v>
      </c>
      <c r="R66" s="11"/>
      <c r="S66" s="10"/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7"/>
      <c r="AF66" s="7">
        <f t="shared" si="76"/>
        <v>0</v>
      </c>
      <c r="AG66" s="11"/>
      <c r="AH66" s="10"/>
      <c r="AI66" s="11"/>
      <c r="AJ66" s="10"/>
      <c r="AK66" s="11"/>
      <c r="AL66" s="10"/>
      <c r="AM66" s="7"/>
      <c r="AN66" s="11"/>
      <c r="AO66" s="10"/>
      <c r="AP66" s="11"/>
      <c r="AQ66" s="10"/>
      <c r="AR66" s="11"/>
      <c r="AS66" s="10"/>
      <c r="AT66" s="7"/>
      <c r="AU66" s="7">
        <f t="shared" si="77"/>
        <v>0</v>
      </c>
      <c r="AV66" s="11">
        <f>$B$66*8</f>
        <v>8</v>
      </c>
      <c r="AW66" s="10" t="s">
        <v>59</v>
      </c>
      <c r="AX66" s="11">
        <f>$B$66*7</f>
        <v>7</v>
      </c>
      <c r="AY66" s="10" t="s">
        <v>59</v>
      </c>
      <c r="AZ66" s="11"/>
      <c r="BA66" s="10"/>
      <c r="BB66" s="7">
        <f>$B$66*2</f>
        <v>2</v>
      </c>
      <c r="BC66" s="11"/>
      <c r="BD66" s="10"/>
      <c r="BE66" s="11"/>
      <c r="BF66" s="10"/>
      <c r="BG66" s="11"/>
      <c r="BH66" s="10"/>
      <c r="BI66" s="7"/>
      <c r="BJ66" s="7">
        <f t="shared" si="78"/>
        <v>2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7"/>
      <c r="BY66" s="7">
        <f t="shared" si="79"/>
        <v>0</v>
      </c>
      <c r="BZ66" s="11"/>
      <c r="CA66" s="10"/>
      <c r="CB66" s="11"/>
      <c r="CC66" s="10"/>
      <c r="CD66" s="11"/>
      <c r="CE66" s="10"/>
      <c r="CF66" s="7"/>
      <c r="CG66" s="11"/>
      <c r="CH66" s="10"/>
      <c r="CI66" s="11"/>
      <c r="CJ66" s="10"/>
      <c r="CK66" s="11"/>
      <c r="CL66" s="10"/>
      <c r="CM66" s="7"/>
      <c r="CN66" s="7">
        <f t="shared" si="80"/>
        <v>0</v>
      </c>
      <c r="CO66" s="11"/>
      <c r="CP66" s="10"/>
      <c r="CQ66" s="11"/>
      <c r="CR66" s="10"/>
      <c r="CS66" s="11"/>
      <c r="CT66" s="10"/>
      <c r="CU66" s="7"/>
      <c r="CV66" s="11"/>
      <c r="CW66" s="10"/>
      <c r="CX66" s="11"/>
      <c r="CY66" s="10"/>
      <c r="CZ66" s="11"/>
      <c r="DA66" s="10"/>
      <c r="DB66" s="7"/>
      <c r="DC66" s="7">
        <f t="shared" si="81"/>
        <v>0</v>
      </c>
      <c r="DD66" s="11"/>
      <c r="DE66" s="10"/>
      <c r="DF66" s="11"/>
      <c r="DG66" s="10"/>
      <c r="DH66" s="11"/>
      <c r="DI66" s="10"/>
      <c r="DJ66" s="7"/>
      <c r="DK66" s="11"/>
      <c r="DL66" s="10"/>
      <c r="DM66" s="11"/>
      <c r="DN66" s="10"/>
      <c r="DO66" s="11"/>
      <c r="DP66" s="10"/>
      <c r="DQ66" s="7"/>
      <c r="DR66" s="7">
        <f t="shared" si="82"/>
        <v>0</v>
      </c>
      <c r="DS66" s="11"/>
      <c r="DT66" s="10"/>
      <c r="DU66" s="11"/>
      <c r="DV66" s="10"/>
      <c r="DW66" s="11"/>
      <c r="DX66" s="10"/>
      <c r="DY66" s="7"/>
      <c r="DZ66" s="11"/>
      <c r="EA66" s="10"/>
      <c r="EB66" s="11"/>
      <c r="EC66" s="10"/>
      <c r="ED66" s="11"/>
      <c r="EE66" s="10"/>
      <c r="EF66" s="7"/>
      <c r="EG66" s="7">
        <f t="shared" si="83"/>
        <v>0</v>
      </c>
    </row>
    <row r="67" spans="1:137" x14ac:dyDescent="0.25">
      <c r="A67" s="6"/>
      <c r="B67" s="6"/>
      <c r="C67" s="6"/>
      <c r="D67" s="6" t="s">
        <v>368</v>
      </c>
      <c r="E67" s="3" t="s">
        <v>369</v>
      </c>
      <c r="F67" s="6">
        <f>COUNTIF(R67:EE67,"e")</f>
        <v>0</v>
      </c>
      <c r="G67" s="6">
        <f>COUNTIF(R67:EE67,"z")</f>
        <v>3</v>
      </c>
      <c r="H67" s="6">
        <f t="shared" si="67"/>
        <v>23</v>
      </c>
      <c r="I67" s="6">
        <f t="shared" si="68"/>
        <v>5</v>
      </c>
      <c r="J67" s="6">
        <f t="shared" si="69"/>
        <v>0</v>
      </c>
      <c r="K67" s="6">
        <f t="shared" si="70"/>
        <v>0</v>
      </c>
      <c r="L67" s="6">
        <f t="shared" si="71"/>
        <v>18</v>
      </c>
      <c r="M67" s="6">
        <f t="shared" si="72"/>
        <v>0</v>
      </c>
      <c r="N67" s="6">
        <f t="shared" si="73"/>
        <v>0</v>
      </c>
      <c r="O67" s="7">
        <f t="shared" si="74"/>
        <v>3</v>
      </c>
      <c r="P67" s="7">
        <f t="shared" si="75"/>
        <v>1</v>
      </c>
      <c r="Q67" s="7">
        <v>1.07</v>
      </c>
      <c r="R67" s="11"/>
      <c r="S67" s="10"/>
      <c r="T67" s="11"/>
      <c r="U67" s="10"/>
      <c r="V67" s="11"/>
      <c r="W67" s="10"/>
      <c r="X67" s="7"/>
      <c r="Y67" s="11"/>
      <c r="Z67" s="10"/>
      <c r="AA67" s="11"/>
      <c r="AB67" s="10"/>
      <c r="AC67" s="11"/>
      <c r="AD67" s="10"/>
      <c r="AE67" s="7"/>
      <c r="AF67" s="7">
        <f t="shared" si="76"/>
        <v>0</v>
      </c>
      <c r="AG67" s="11"/>
      <c r="AH67" s="10"/>
      <c r="AI67" s="11"/>
      <c r="AJ67" s="10"/>
      <c r="AK67" s="11"/>
      <c r="AL67" s="10"/>
      <c r="AM67" s="7"/>
      <c r="AN67" s="11"/>
      <c r="AO67" s="10"/>
      <c r="AP67" s="11"/>
      <c r="AQ67" s="10"/>
      <c r="AR67" s="11"/>
      <c r="AS67" s="10"/>
      <c r="AT67" s="7"/>
      <c r="AU67" s="7">
        <f t="shared" si="77"/>
        <v>0</v>
      </c>
      <c r="AV67" s="11"/>
      <c r="AW67" s="10"/>
      <c r="AX67" s="11"/>
      <c r="AY67" s="10"/>
      <c r="AZ67" s="11"/>
      <c r="BA67" s="10"/>
      <c r="BB67" s="7"/>
      <c r="BC67" s="11"/>
      <c r="BD67" s="10"/>
      <c r="BE67" s="11"/>
      <c r="BF67" s="10"/>
      <c r="BG67" s="11"/>
      <c r="BH67" s="10"/>
      <c r="BI67" s="7"/>
      <c r="BJ67" s="7">
        <f t="shared" si="78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7"/>
      <c r="BY67" s="7">
        <f t="shared" si="79"/>
        <v>0</v>
      </c>
      <c r="BZ67" s="11">
        <v>5</v>
      </c>
      <c r="CA67" s="10" t="s">
        <v>59</v>
      </c>
      <c r="CB67" s="11">
        <v>0</v>
      </c>
      <c r="CC67" s="10" t="s">
        <v>59</v>
      </c>
      <c r="CD67" s="11"/>
      <c r="CE67" s="10"/>
      <c r="CF67" s="7">
        <v>2</v>
      </c>
      <c r="CG67" s="11">
        <v>18</v>
      </c>
      <c r="CH67" s="10" t="s">
        <v>59</v>
      </c>
      <c r="CI67" s="11"/>
      <c r="CJ67" s="10"/>
      <c r="CK67" s="11"/>
      <c r="CL67" s="10"/>
      <c r="CM67" s="7">
        <v>1</v>
      </c>
      <c r="CN67" s="7">
        <f t="shared" si="80"/>
        <v>3</v>
      </c>
      <c r="CO67" s="11"/>
      <c r="CP67" s="10"/>
      <c r="CQ67" s="11"/>
      <c r="CR67" s="10"/>
      <c r="CS67" s="11"/>
      <c r="CT67" s="10"/>
      <c r="CU67" s="7"/>
      <c r="CV67" s="11"/>
      <c r="CW67" s="10"/>
      <c r="CX67" s="11"/>
      <c r="CY67" s="10"/>
      <c r="CZ67" s="11"/>
      <c r="DA67" s="10"/>
      <c r="DB67" s="7"/>
      <c r="DC67" s="7">
        <f t="shared" si="81"/>
        <v>0</v>
      </c>
      <c r="DD67" s="11"/>
      <c r="DE67" s="10"/>
      <c r="DF67" s="11"/>
      <c r="DG67" s="10"/>
      <c r="DH67" s="11"/>
      <c r="DI67" s="10"/>
      <c r="DJ67" s="7"/>
      <c r="DK67" s="11"/>
      <c r="DL67" s="10"/>
      <c r="DM67" s="11"/>
      <c r="DN67" s="10"/>
      <c r="DO67" s="11"/>
      <c r="DP67" s="10"/>
      <c r="DQ67" s="7"/>
      <c r="DR67" s="7">
        <f t="shared" si="82"/>
        <v>0</v>
      </c>
      <c r="DS67" s="11"/>
      <c r="DT67" s="10"/>
      <c r="DU67" s="11"/>
      <c r="DV67" s="10"/>
      <c r="DW67" s="11"/>
      <c r="DX67" s="10"/>
      <c r="DY67" s="7"/>
      <c r="DZ67" s="11"/>
      <c r="EA67" s="10"/>
      <c r="EB67" s="11"/>
      <c r="EC67" s="10"/>
      <c r="ED67" s="11"/>
      <c r="EE67" s="10"/>
      <c r="EF67" s="7"/>
      <c r="EG67" s="7">
        <f t="shared" si="83"/>
        <v>0</v>
      </c>
    </row>
    <row r="68" spans="1:137" x14ac:dyDescent="0.25">
      <c r="A68" s="6"/>
      <c r="B68" s="6"/>
      <c r="C68" s="6"/>
      <c r="D68" s="6" t="s">
        <v>370</v>
      </c>
      <c r="E68" s="3" t="s">
        <v>371</v>
      </c>
      <c r="F68" s="6">
        <f>COUNTIF(R68:EE68,"e")</f>
        <v>0</v>
      </c>
      <c r="G68" s="6">
        <f>COUNTIF(R68:EE68,"z")</f>
        <v>1</v>
      </c>
      <c r="H68" s="6">
        <f t="shared" si="67"/>
        <v>10</v>
      </c>
      <c r="I68" s="6">
        <f t="shared" si="68"/>
        <v>10</v>
      </c>
      <c r="J68" s="6">
        <f t="shared" si="69"/>
        <v>0</v>
      </c>
      <c r="K68" s="6">
        <f t="shared" si="70"/>
        <v>0</v>
      </c>
      <c r="L68" s="6">
        <f t="shared" si="71"/>
        <v>0</v>
      </c>
      <c r="M68" s="6">
        <f t="shared" si="72"/>
        <v>0</v>
      </c>
      <c r="N68" s="6">
        <f t="shared" si="73"/>
        <v>0</v>
      </c>
      <c r="O68" s="7">
        <f t="shared" si="74"/>
        <v>1</v>
      </c>
      <c r="P68" s="7">
        <f t="shared" si="75"/>
        <v>0</v>
      </c>
      <c r="Q68" s="7">
        <v>0.4</v>
      </c>
      <c r="R68" s="11"/>
      <c r="S68" s="10"/>
      <c r="T68" s="11"/>
      <c r="U68" s="10"/>
      <c r="V68" s="11"/>
      <c r="W68" s="10"/>
      <c r="X68" s="7"/>
      <c r="Y68" s="11"/>
      <c r="Z68" s="10"/>
      <c r="AA68" s="11"/>
      <c r="AB68" s="10"/>
      <c r="AC68" s="11"/>
      <c r="AD68" s="10"/>
      <c r="AE68" s="7"/>
      <c r="AF68" s="7">
        <f t="shared" si="76"/>
        <v>0</v>
      </c>
      <c r="AG68" s="11"/>
      <c r="AH68" s="10"/>
      <c r="AI68" s="11"/>
      <c r="AJ68" s="10"/>
      <c r="AK68" s="11"/>
      <c r="AL68" s="10"/>
      <c r="AM68" s="7"/>
      <c r="AN68" s="11"/>
      <c r="AO68" s="10"/>
      <c r="AP68" s="11"/>
      <c r="AQ68" s="10"/>
      <c r="AR68" s="11"/>
      <c r="AS68" s="10"/>
      <c r="AT68" s="7"/>
      <c r="AU68" s="7">
        <f t="shared" si="77"/>
        <v>0</v>
      </c>
      <c r="AV68" s="11"/>
      <c r="AW68" s="10"/>
      <c r="AX68" s="11"/>
      <c r="AY68" s="10"/>
      <c r="AZ68" s="11"/>
      <c r="BA68" s="10"/>
      <c r="BB68" s="7"/>
      <c r="BC68" s="11"/>
      <c r="BD68" s="10"/>
      <c r="BE68" s="11"/>
      <c r="BF68" s="10"/>
      <c r="BG68" s="11"/>
      <c r="BH68" s="10"/>
      <c r="BI68" s="7"/>
      <c r="BJ68" s="7">
        <f t="shared" si="78"/>
        <v>0</v>
      </c>
      <c r="BK68" s="11"/>
      <c r="BL68" s="10"/>
      <c r="BM68" s="11"/>
      <c r="BN68" s="10"/>
      <c r="BO68" s="11"/>
      <c r="BP68" s="10"/>
      <c r="BQ68" s="7"/>
      <c r="BR68" s="11"/>
      <c r="BS68" s="10"/>
      <c r="BT68" s="11"/>
      <c r="BU68" s="10"/>
      <c r="BV68" s="11"/>
      <c r="BW68" s="10"/>
      <c r="BX68" s="7"/>
      <c r="BY68" s="7">
        <f t="shared" si="79"/>
        <v>0</v>
      </c>
      <c r="BZ68" s="11">
        <v>10</v>
      </c>
      <c r="CA68" s="10" t="s">
        <v>59</v>
      </c>
      <c r="CB68" s="11"/>
      <c r="CC68" s="10"/>
      <c r="CD68" s="11"/>
      <c r="CE68" s="10"/>
      <c r="CF68" s="7">
        <v>1</v>
      </c>
      <c r="CG68" s="11"/>
      <c r="CH68" s="10"/>
      <c r="CI68" s="11"/>
      <c r="CJ68" s="10"/>
      <c r="CK68" s="11"/>
      <c r="CL68" s="10"/>
      <c r="CM68" s="7"/>
      <c r="CN68" s="7">
        <f t="shared" si="80"/>
        <v>1</v>
      </c>
      <c r="CO68" s="11"/>
      <c r="CP68" s="10"/>
      <c r="CQ68" s="11"/>
      <c r="CR68" s="10"/>
      <c r="CS68" s="11"/>
      <c r="CT68" s="10"/>
      <c r="CU68" s="7"/>
      <c r="CV68" s="11"/>
      <c r="CW68" s="10"/>
      <c r="CX68" s="11"/>
      <c r="CY68" s="10"/>
      <c r="CZ68" s="11"/>
      <c r="DA68" s="10"/>
      <c r="DB68" s="7"/>
      <c r="DC68" s="7">
        <f t="shared" si="81"/>
        <v>0</v>
      </c>
      <c r="DD68" s="11"/>
      <c r="DE68" s="10"/>
      <c r="DF68" s="11"/>
      <c r="DG68" s="10"/>
      <c r="DH68" s="11"/>
      <c r="DI68" s="10"/>
      <c r="DJ68" s="7"/>
      <c r="DK68" s="11"/>
      <c r="DL68" s="10"/>
      <c r="DM68" s="11"/>
      <c r="DN68" s="10"/>
      <c r="DO68" s="11"/>
      <c r="DP68" s="10"/>
      <c r="DQ68" s="7"/>
      <c r="DR68" s="7">
        <f t="shared" si="82"/>
        <v>0</v>
      </c>
      <c r="DS68" s="11"/>
      <c r="DT68" s="10"/>
      <c r="DU68" s="11"/>
      <c r="DV68" s="10"/>
      <c r="DW68" s="11"/>
      <c r="DX68" s="10"/>
      <c r="DY68" s="7"/>
      <c r="DZ68" s="11"/>
      <c r="EA68" s="10"/>
      <c r="EB68" s="11"/>
      <c r="EC68" s="10"/>
      <c r="ED68" s="11"/>
      <c r="EE68" s="10"/>
      <c r="EF68" s="7"/>
      <c r="EG68" s="7">
        <f t="shared" si="83"/>
        <v>0</v>
      </c>
    </row>
    <row r="69" spans="1:137" x14ac:dyDescent="0.25">
      <c r="A69" s="6">
        <v>10</v>
      </c>
      <c r="B69" s="6">
        <v>1</v>
      </c>
      <c r="C69" s="6"/>
      <c r="D69" s="6"/>
      <c r="E69" s="3" t="s">
        <v>163</v>
      </c>
      <c r="F69" s="6">
        <f>$B$69*COUNTIF(R69:EE69,"e")</f>
        <v>0</v>
      </c>
      <c r="G69" s="6">
        <f>$B$69*COUNTIF(R69:EE69,"z")</f>
        <v>2</v>
      </c>
      <c r="H69" s="6">
        <f t="shared" si="67"/>
        <v>15</v>
      </c>
      <c r="I69" s="6">
        <f t="shared" si="68"/>
        <v>8</v>
      </c>
      <c r="J69" s="6">
        <f t="shared" si="69"/>
        <v>7</v>
      </c>
      <c r="K69" s="6">
        <f t="shared" si="70"/>
        <v>0</v>
      </c>
      <c r="L69" s="6">
        <f t="shared" si="71"/>
        <v>0</v>
      </c>
      <c r="M69" s="6">
        <f t="shared" si="72"/>
        <v>0</v>
      </c>
      <c r="N69" s="6">
        <f t="shared" si="73"/>
        <v>0</v>
      </c>
      <c r="O69" s="7">
        <f t="shared" si="74"/>
        <v>2</v>
      </c>
      <c r="P69" s="7">
        <f t="shared" si="75"/>
        <v>0</v>
      </c>
      <c r="Q69" s="7">
        <f>$B$69*0.8</f>
        <v>0.8</v>
      </c>
      <c r="R69" s="11"/>
      <c r="S69" s="10"/>
      <c r="T69" s="11"/>
      <c r="U69" s="10"/>
      <c r="V69" s="11"/>
      <c r="W69" s="10"/>
      <c r="X69" s="7"/>
      <c r="Y69" s="11"/>
      <c r="Z69" s="10"/>
      <c r="AA69" s="11"/>
      <c r="AB69" s="10"/>
      <c r="AC69" s="11"/>
      <c r="AD69" s="10"/>
      <c r="AE69" s="7"/>
      <c r="AF69" s="7">
        <f t="shared" si="76"/>
        <v>0</v>
      </c>
      <c r="AG69" s="11"/>
      <c r="AH69" s="10"/>
      <c r="AI69" s="11"/>
      <c r="AJ69" s="10"/>
      <c r="AK69" s="11"/>
      <c r="AL69" s="10"/>
      <c r="AM69" s="7"/>
      <c r="AN69" s="11"/>
      <c r="AO69" s="10"/>
      <c r="AP69" s="11"/>
      <c r="AQ69" s="10"/>
      <c r="AR69" s="11"/>
      <c r="AS69" s="10"/>
      <c r="AT69" s="7"/>
      <c r="AU69" s="7">
        <f t="shared" si="77"/>
        <v>0</v>
      </c>
      <c r="AV69" s="11"/>
      <c r="AW69" s="10"/>
      <c r="AX69" s="11"/>
      <c r="AY69" s="10"/>
      <c r="AZ69" s="11"/>
      <c r="BA69" s="10"/>
      <c r="BB69" s="7"/>
      <c r="BC69" s="11"/>
      <c r="BD69" s="10"/>
      <c r="BE69" s="11"/>
      <c r="BF69" s="10"/>
      <c r="BG69" s="11"/>
      <c r="BH69" s="10"/>
      <c r="BI69" s="7"/>
      <c r="BJ69" s="7">
        <f t="shared" si="78"/>
        <v>0</v>
      </c>
      <c r="BK69" s="11"/>
      <c r="BL69" s="10"/>
      <c r="BM69" s="11"/>
      <c r="BN69" s="10"/>
      <c r="BO69" s="11"/>
      <c r="BP69" s="10"/>
      <c r="BQ69" s="7"/>
      <c r="BR69" s="11"/>
      <c r="BS69" s="10"/>
      <c r="BT69" s="11"/>
      <c r="BU69" s="10"/>
      <c r="BV69" s="11"/>
      <c r="BW69" s="10"/>
      <c r="BX69" s="7"/>
      <c r="BY69" s="7">
        <f t="shared" si="79"/>
        <v>0</v>
      </c>
      <c r="BZ69" s="11">
        <f>$B$69*8</f>
        <v>8</v>
      </c>
      <c r="CA69" s="10" t="s">
        <v>59</v>
      </c>
      <c r="CB69" s="11">
        <f>$B$69*7</f>
        <v>7</v>
      </c>
      <c r="CC69" s="10" t="s">
        <v>59</v>
      </c>
      <c r="CD69" s="11"/>
      <c r="CE69" s="10"/>
      <c r="CF69" s="7">
        <f>$B$69*2</f>
        <v>2</v>
      </c>
      <c r="CG69" s="11"/>
      <c r="CH69" s="10"/>
      <c r="CI69" s="11"/>
      <c r="CJ69" s="10"/>
      <c r="CK69" s="11"/>
      <c r="CL69" s="10"/>
      <c r="CM69" s="7"/>
      <c r="CN69" s="7">
        <f t="shared" si="80"/>
        <v>2</v>
      </c>
      <c r="CO69" s="11"/>
      <c r="CP69" s="10"/>
      <c r="CQ69" s="11"/>
      <c r="CR69" s="10"/>
      <c r="CS69" s="11"/>
      <c r="CT69" s="10"/>
      <c r="CU69" s="7"/>
      <c r="CV69" s="11"/>
      <c r="CW69" s="10"/>
      <c r="CX69" s="11"/>
      <c r="CY69" s="10"/>
      <c r="CZ69" s="11"/>
      <c r="DA69" s="10"/>
      <c r="DB69" s="7"/>
      <c r="DC69" s="7">
        <f t="shared" si="81"/>
        <v>0</v>
      </c>
      <c r="DD69" s="11"/>
      <c r="DE69" s="10"/>
      <c r="DF69" s="11"/>
      <c r="DG69" s="10"/>
      <c r="DH69" s="11"/>
      <c r="DI69" s="10"/>
      <c r="DJ69" s="7"/>
      <c r="DK69" s="11"/>
      <c r="DL69" s="10"/>
      <c r="DM69" s="11"/>
      <c r="DN69" s="10"/>
      <c r="DO69" s="11"/>
      <c r="DP69" s="10"/>
      <c r="DQ69" s="7"/>
      <c r="DR69" s="7">
        <f t="shared" si="82"/>
        <v>0</v>
      </c>
      <c r="DS69" s="11"/>
      <c r="DT69" s="10"/>
      <c r="DU69" s="11"/>
      <c r="DV69" s="10"/>
      <c r="DW69" s="11"/>
      <c r="DX69" s="10"/>
      <c r="DY69" s="7"/>
      <c r="DZ69" s="11"/>
      <c r="EA69" s="10"/>
      <c r="EB69" s="11"/>
      <c r="EC69" s="10"/>
      <c r="ED69" s="11"/>
      <c r="EE69" s="10"/>
      <c r="EF69" s="7"/>
      <c r="EG69" s="7">
        <f t="shared" si="83"/>
        <v>0</v>
      </c>
    </row>
    <row r="70" spans="1:137" x14ac:dyDescent="0.25">
      <c r="A70" s="6">
        <v>13</v>
      </c>
      <c r="B70" s="6">
        <v>1</v>
      </c>
      <c r="C70" s="6"/>
      <c r="D70" s="6"/>
      <c r="E70" s="3" t="s">
        <v>156</v>
      </c>
      <c r="F70" s="6">
        <f>$B$70*COUNTIF(R70:EE70,"e")</f>
        <v>0</v>
      </c>
      <c r="G70" s="6">
        <f>$B$70*COUNTIF(R70:EE70,"z")</f>
        <v>2</v>
      </c>
      <c r="H70" s="6">
        <f t="shared" si="67"/>
        <v>15</v>
      </c>
      <c r="I70" s="6">
        <f t="shared" si="68"/>
        <v>8</v>
      </c>
      <c r="J70" s="6">
        <f t="shared" si="69"/>
        <v>7</v>
      </c>
      <c r="K70" s="6">
        <f t="shared" si="70"/>
        <v>0</v>
      </c>
      <c r="L70" s="6">
        <f t="shared" si="71"/>
        <v>0</v>
      </c>
      <c r="M70" s="6">
        <f t="shared" si="72"/>
        <v>0</v>
      </c>
      <c r="N70" s="6">
        <f t="shared" si="73"/>
        <v>0</v>
      </c>
      <c r="O70" s="7">
        <f t="shared" si="74"/>
        <v>2</v>
      </c>
      <c r="P70" s="7">
        <f t="shared" si="75"/>
        <v>0</v>
      </c>
      <c r="Q70" s="7">
        <f>$B$70*0.83</f>
        <v>0.83</v>
      </c>
      <c r="R70" s="11"/>
      <c r="S70" s="10"/>
      <c r="T70" s="11"/>
      <c r="U70" s="10"/>
      <c r="V70" s="11"/>
      <c r="W70" s="10"/>
      <c r="X70" s="7"/>
      <c r="Y70" s="11"/>
      <c r="Z70" s="10"/>
      <c r="AA70" s="11"/>
      <c r="AB70" s="10"/>
      <c r="AC70" s="11"/>
      <c r="AD70" s="10"/>
      <c r="AE70" s="7"/>
      <c r="AF70" s="7">
        <f t="shared" si="76"/>
        <v>0</v>
      </c>
      <c r="AG70" s="11"/>
      <c r="AH70" s="10"/>
      <c r="AI70" s="11"/>
      <c r="AJ70" s="10"/>
      <c r="AK70" s="11"/>
      <c r="AL70" s="10"/>
      <c r="AM70" s="7"/>
      <c r="AN70" s="11"/>
      <c r="AO70" s="10"/>
      <c r="AP70" s="11"/>
      <c r="AQ70" s="10"/>
      <c r="AR70" s="11"/>
      <c r="AS70" s="10"/>
      <c r="AT70" s="7"/>
      <c r="AU70" s="7">
        <f t="shared" si="77"/>
        <v>0</v>
      </c>
      <c r="AV70" s="11"/>
      <c r="AW70" s="10"/>
      <c r="AX70" s="11"/>
      <c r="AY70" s="10"/>
      <c r="AZ70" s="11"/>
      <c r="BA70" s="10"/>
      <c r="BB70" s="7"/>
      <c r="BC70" s="11"/>
      <c r="BD70" s="10"/>
      <c r="BE70" s="11"/>
      <c r="BF70" s="10"/>
      <c r="BG70" s="11"/>
      <c r="BH70" s="10"/>
      <c r="BI70" s="7"/>
      <c r="BJ70" s="7">
        <f t="shared" si="78"/>
        <v>0</v>
      </c>
      <c r="BK70" s="11"/>
      <c r="BL70" s="10"/>
      <c r="BM70" s="11"/>
      <c r="BN70" s="10"/>
      <c r="BO70" s="11"/>
      <c r="BP70" s="10"/>
      <c r="BQ70" s="7"/>
      <c r="BR70" s="11"/>
      <c r="BS70" s="10"/>
      <c r="BT70" s="11"/>
      <c r="BU70" s="10"/>
      <c r="BV70" s="11"/>
      <c r="BW70" s="10"/>
      <c r="BX70" s="7"/>
      <c r="BY70" s="7">
        <f t="shared" si="79"/>
        <v>0</v>
      </c>
      <c r="BZ70" s="11"/>
      <c r="CA70" s="10"/>
      <c r="CB70" s="11"/>
      <c r="CC70" s="10"/>
      <c r="CD70" s="11"/>
      <c r="CE70" s="10"/>
      <c r="CF70" s="7"/>
      <c r="CG70" s="11"/>
      <c r="CH70" s="10"/>
      <c r="CI70" s="11"/>
      <c r="CJ70" s="10"/>
      <c r="CK70" s="11"/>
      <c r="CL70" s="10"/>
      <c r="CM70" s="7"/>
      <c r="CN70" s="7">
        <f t="shared" si="80"/>
        <v>0</v>
      </c>
      <c r="CO70" s="11">
        <f>$B$70*8</f>
        <v>8</v>
      </c>
      <c r="CP70" s="10" t="s">
        <v>59</v>
      </c>
      <c r="CQ70" s="11">
        <f>$B$70*7</f>
        <v>7</v>
      </c>
      <c r="CR70" s="10" t="s">
        <v>59</v>
      </c>
      <c r="CS70" s="11"/>
      <c r="CT70" s="10"/>
      <c r="CU70" s="7">
        <f>$B$70*2</f>
        <v>2</v>
      </c>
      <c r="CV70" s="11"/>
      <c r="CW70" s="10"/>
      <c r="CX70" s="11"/>
      <c r="CY70" s="10"/>
      <c r="CZ70" s="11"/>
      <c r="DA70" s="10"/>
      <c r="DB70" s="7"/>
      <c r="DC70" s="7">
        <f t="shared" si="81"/>
        <v>2</v>
      </c>
      <c r="DD70" s="11"/>
      <c r="DE70" s="10"/>
      <c r="DF70" s="11"/>
      <c r="DG70" s="10"/>
      <c r="DH70" s="11"/>
      <c r="DI70" s="10"/>
      <c r="DJ70" s="7"/>
      <c r="DK70" s="11"/>
      <c r="DL70" s="10"/>
      <c r="DM70" s="11"/>
      <c r="DN70" s="10"/>
      <c r="DO70" s="11"/>
      <c r="DP70" s="10"/>
      <c r="DQ70" s="7"/>
      <c r="DR70" s="7">
        <f t="shared" si="82"/>
        <v>0</v>
      </c>
      <c r="DS70" s="11"/>
      <c r="DT70" s="10"/>
      <c r="DU70" s="11"/>
      <c r="DV70" s="10"/>
      <c r="DW70" s="11"/>
      <c r="DX70" s="10"/>
      <c r="DY70" s="7"/>
      <c r="DZ70" s="11"/>
      <c r="EA70" s="10"/>
      <c r="EB70" s="11"/>
      <c r="EC70" s="10"/>
      <c r="ED70" s="11"/>
      <c r="EE70" s="10"/>
      <c r="EF70" s="7"/>
      <c r="EG70" s="7">
        <f t="shared" si="83"/>
        <v>0</v>
      </c>
    </row>
    <row r="71" spans="1:137" x14ac:dyDescent="0.25">
      <c r="A71" s="6">
        <v>9</v>
      </c>
      <c r="B71" s="6">
        <v>1</v>
      </c>
      <c r="C71" s="6"/>
      <c r="D71" s="6"/>
      <c r="E71" s="3" t="s">
        <v>162</v>
      </c>
      <c r="F71" s="6">
        <f>$B$71*COUNTIF(R71:EE71,"e")</f>
        <v>0</v>
      </c>
      <c r="G71" s="6">
        <f>$B$71*COUNTIF(R71:EE71,"z")</f>
        <v>2</v>
      </c>
      <c r="H71" s="6">
        <f t="shared" si="67"/>
        <v>15</v>
      </c>
      <c r="I71" s="6">
        <f t="shared" si="68"/>
        <v>8</v>
      </c>
      <c r="J71" s="6">
        <f t="shared" si="69"/>
        <v>7</v>
      </c>
      <c r="K71" s="6">
        <f t="shared" si="70"/>
        <v>0</v>
      </c>
      <c r="L71" s="6">
        <f t="shared" si="71"/>
        <v>0</v>
      </c>
      <c r="M71" s="6">
        <f t="shared" si="72"/>
        <v>0</v>
      </c>
      <c r="N71" s="6">
        <f t="shared" si="73"/>
        <v>0</v>
      </c>
      <c r="O71" s="7">
        <f t="shared" si="74"/>
        <v>2</v>
      </c>
      <c r="P71" s="7">
        <f t="shared" si="75"/>
        <v>0</v>
      </c>
      <c r="Q71" s="7">
        <f>$B$71*0.87</f>
        <v>0.87</v>
      </c>
      <c r="R71" s="11"/>
      <c r="S71" s="10"/>
      <c r="T71" s="11"/>
      <c r="U71" s="10"/>
      <c r="V71" s="11"/>
      <c r="W71" s="10"/>
      <c r="X71" s="7"/>
      <c r="Y71" s="11"/>
      <c r="Z71" s="10"/>
      <c r="AA71" s="11"/>
      <c r="AB71" s="10"/>
      <c r="AC71" s="11"/>
      <c r="AD71" s="10"/>
      <c r="AE71" s="7"/>
      <c r="AF71" s="7">
        <f t="shared" si="76"/>
        <v>0</v>
      </c>
      <c r="AG71" s="11"/>
      <c r="AH71" s="10"/>
      <c r="AI71" s="11"/>
      <c r="AJ71" s="10"/>
      <c r="AK71" s="11"/>
      <c r="AL71" s="10"/>
      <c r="AM71" s="7"/>
      <c r="AN71" s="11"/>
      <c r="AO71" s="10"/>
      <c r="AP71" s="11"/>
      <c r="AQ71" s="10"/>
      <c r="AR71" s="11"/>
      <c r="AS71" s="10"/>
      <c r="AT71" s="7"/>
      <c r="AU71" s="7">
        <f t="shared" si="77"/>
        <v>0</v>
      </c>
      <c r="AV71" s="11"/>
      <c r="AW71" s="10"/>
      <c r="AX71" s="11"/>
      <c r="AY71" s="10"/>
      <c r="AZ71" s="11"/>
      <c r="BA71" s="10"/>
      <c r="BB71" s="7"/>
      <c r="BC71" s="11"/>
      <c r="BD71" s="10"/>
      <c r="BE71" s="11"/>
      <c r="BF71" s="10"/>
      <c r="BG71" s="11"/>
      <c r="BH71" s="10"/>
      <c r="BI71" s="7"/>
      <c r="BJ71" s="7">
        <f t="shared" si="78"/>
        <v>0</v>
      </c>
      <c r="BK71" s="11">
        <f>$B$71*8</f>
        <v>8</v>
      </c>
      <c r="BL71" s="10" t="s">
        <v>59</v>
      </c>
      <c r="BM71" s="11">
        <f>$B$71*7</f>
        <v>7</v>
      </c>
      <c r="BN71" s="10" t="s">
        <v>59</v>
      </c>
      <c r="BO71" s="11"/>
      <c r="BP71" s="10"/>
      <c r="BQ71" s="7">
        <f>$B$71*2</f>
        <v>2</v>
      </c>
      <c r="BR71" s="11"/>
      <c r="BS71" s="10"/>
      <c r="BT71" s="11"/>
      <c r="BU71" s="10"/>
      <c r="BV71" s="11"/>
      <c r="BW71" s="10"/>
      <c r="BX71" s="7"/>
      <c r="BY71" s="7">
        <f t="shared" si="79"/>
        <v>2</v>
      </c>
      <c r="BZ71" s="11"/>
      <c r="CA71" s="10"/>
      <c r="CB71" s="11"/>
      <c r="CC71" s="10"/>
      <c r="CD71" s="11"/>
      <c r="CE71" s="10"/>
      <c r="CF71" s="7"/>
      <c r="CG71" s="11"/>
      <c r="CH71" s="10"/>
      <c r="CI71" s="11"/>
      <c r="CJ71" s="10"/>
      <c r="CK71" s="11"/>
      <c r="CL71" s="10"/>
      <c r="CM71" s="7"/>
      <c r="CN71" s="7">
        <f t="shared" si="80"/>
        <v>0</v>
      </c>
      <c r="CO71" s="11"/>
      <c r="CP71" s="10"/>
      <c r="CQ71" s="11"/>
      <c r="CR71" s="10"/>
      <c r="CS71" s="11"/>
      <c r="CT71" s="10"/>
      <c r="CU71" s="7"/>
      <c r="CV71" s="11"/>
      <c r="CW71" s="10"/>
      <c r="CX71" s="11"/>
      <c r="CY71" s="10"/>
      <c r="CZ71" s="11"/>
      <c r="DA71" s="10"/>
      <c r="DB71" s="7"/>
      <c r="DC71" s="7">
        <f t="shared" si="81"/>
        <v>0</v>
      </c>
      <c r="DD71" s="11"/>
      <c r="DE71" s="10"/>
      <c r="DF71" s="11"/>
      <c r="DG71" s="10"/>
      <c r="DH71" s="11"/>
      <c r="DI71" s="10"/>
      <c r="DJ71" s="7"/>
      <c r="DK71" s="11"/>
      <c r="DL71" s="10"/>
      <c r="DM71" s="11"/>
      <c r="DN71" s="10"/>
      <c r="DO71" s="11"/>
      <c r="DP71" s="10"/>
      <c r="DQ71" s="7"/>
      <c r="DR71" s="7">
        <f t="shared" si="82"/>
        <v>0</v>
      </c>
      <c r="DS71" s="11"/>
      <c r="DT71" s="10"/>
      <c r="DU71" s="11"/>
      <c r="DV71" s="10"/>
      <c r="DW71" s="11"/>
      <c r="DX71" s="10"/>
      <c r="DY71" s="7"/>
      <c r="DZ71" s="11"/>
      <c r="EA71" s="10"/>
      <c r="EB71" s="11"/>
      <c r="EC71" s="10"/>
      <c r="ED71" s="11"/>
      <c r="EE71" s="10"/>
      <c r="EF71" s="7"/>
      <c r="EG71" s="7">
        <f t="shared" si="83"/>
        <v>0</v>
      </c>
    </row>
    <row r="72" spans="1:137" x14ac:dyDescent="0.25">
      <c r="A72" s="6"/>
      <c r="B72" s="6"/>
      <c r="C72" s="6"/>
      <c r="D72" s="6" t="s">
        <v>219</v>
      </c>
      <c r="E72" s="3" t="s">
        <v>146</v>
      </c>
      <c r="F72" s="6">
        <f>COUNTIF(R72:EE72,"e")</f>
        <v>0</v>
      </c>
      <c r="G72" s="6">
        <f>COUNTIF(R72:EE72,"z")</f>
        <v>2</v>
      </c>
      <c r="H72" s="6">
        <f t="shared" si="67"/>
        <v>40</v>
      </c>
      <c r="I72" s="6">
        <f t="shared" si="68"/>
        <v>20</v>
      </c>
      <c r="J72" s="6">
        <f t="shared" si="69"/>
        <v>0</v>
      </c>
      <c r="K72" s="6">
        <f t="shared" si="70"/>
        <v>0</v>
      </c>
      <c r="L72" s="6">
        <f t="shared" si="71"/>
        <v>20</v>
      </c>
      <c r="M72" s="6">
        <f t="shared" si="72"/>
        <v>0</v>
      </c>
      <c r="N72" s="6">
        <f t="shared" si="73"/>
        <v>0</v>
      </c>
      <c r="O72" s="7">
        <f t="shared" si="74"/>
        <v>5</v>
      </c>
      <c r="P72" s="7">
        <f t="shared" si="75"/>
        <v>2.5</v>
      </c>
      <c r="Q72" s="7">
        <v>1.8</v>
      </c>
      <c r="R72" s="11"/>
      <c r="S72" s="10"/>
      <c r="T72" s="11"/>
      <c r="U72" s="10"/>
      <c r="V72" s="11"/>
      <c r="W72" s="10"/>
      <c r="X72" s="7"/>
      <c r="Y72" s="11"/>
      <c r="Z72" s="10"/>
      <c r="AA72" s="11"/>
      <c r="AB72" s="10"/>
      <c r="AC72" s="11"/>
      <c r="AD72" s="10"/>
      <c r="AE72" s="7"/>
      <c r="AF72" s="7">
        <f t="shared" si="76"/>
        <v>0</v>
      </c>
      <c r="AG72" s="11"/>
      <c r="AH72" s="10"/>
      <c r="AI72" s="11"/>
      <c r="AJ72" s="10"/>
      <c r="AK72" s="11"/>
      <c r="AL72" s="10"/>
      <c r="AM72" s="7"/>
      <c r="AN72" s="11"/>
      <c r="AO72" s="10"/>
      <c r="AP72" s="11"/>
      <c r="AQ72" s="10"/>
      <c r="AR72" s="11"/>
      <c r="AS72" s="10"/>
      <c r="AT72" s="7"/>
      <c r="AU72" s="7">
        <f t="shared" si="77"/>
        <v>0</v>
      </c>
      <c r="AV72" s="11"/>
      <c r="AW72" s="10"/>
      <c r="AX72" s="11"/>
      <c r="AY72" s="10"/>
      <c r="AZ72" s="11"/>
      <c r="BA72" s="10"/>
      <c r="BB72" s="7"/>
      <c r="BC72" s="11"/>
      <c r="BD72" s="10"/>
      <c r="BE72" s="11"/>
      <c r="BF72" s="10"/>
      <c r="BG72" s="11"/>
      <c r="BH72" s="10"/>
      <c r="BI72" s="7"/>
      <c r="BJ72" s="7">
        <f t="shared" si="78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7"/>
      <c r="BY72" s="7">
        <f t="shared" si="79"/>
        <v>0</v>
      </c>
      <c r="BZ72" s="11">
        <v>20</v>
      </c>
      <c r="CA72" s="10" t="s">
        <v>59</v>
      </c>
      <c r="CB72" s="11"/>
      <c r="CC72" s="10"/>
      <c r="CD72" s="11"/>
      <c r="CE72" s="10"/>
      <c r="CF72" s="7">
        <v>2.5</v>
      </c>
      <c r="CG72" s="11">
        <v>20</v>
      </c>
      <c r="CH72" s="10" t="s">
        <v>59</v>
      </c>
      <c r="CI72" s="11"/>
      <c r="CJ72" s="10"/>
      <c r="CK72" s="11"/>
      <c r="CL72" s="10"/>
      <c r="CM72" s="7">
        <v>2.5</v>
      </c>
      <c r="CN72" s="7">
        <f t="shared" si="80"/>
        <v>5</v>
      </c>
      <c r="CO72" s="11"/>
      <c r="CP72" s="10"/>
      <c r="CQ72" s="11"/>
      <c r="CR72" s="10"/>
      <c r="CS72" s="11"/>
      <c r="CT72" s="10"/>
      <c r="CU72" s="7"/>
      <c r="CV72" s="11"/>
      <c r="CW72" s="10"/>
      <c r="CX72" s="11"/>
      <c r="CY72" s="10"/>
      <c r="CZ72" s="11"/>
      <c r="DA72" s="10"/>
      <c r="DB72" s="7"/>
      <c r="DC72" s="7">
        <f t="shared" si="81"/>
        <v>0</v>
      </c>
      <c r="DD72" s="11"/>
      <c r="DE72" s="10"/>
      <c r="DF72" s="11"/>
      <c r="DG72" s="10"/>
      <c r="DH72" s="11"/>
      <c r="DI72" s="10"/>
      <c r="DJ72" s="7"/>
      <c r="DK72" s="11"/>
      <c r="DL72" s="10"/>
      <c r="DM72" s="11"/>
      <c r="DN72" s="10"/>
      <c r="DO72" s="11"/>
      <c r="DP72" s="10"/>
      <c r="DQ72" s="7"/>
      <c r="DR72" s="7">
        <f t="shared" si="82"/>
        <v>0</v>
      </c>
      <c r="DS72" s="11"/>
      <c r="DT72" s="10"/>
      <c r="DU72" s="11"/>
      <c r="DV72" s="10"/>
      <c r="DW72" s="11"/>
      <c r="DX72" s="10"/>
      <c r="DY72" s="7"/>
      <c r="DZ72" s="11"/>
      <c r="EA72" s="10"/>
      <c r="EB72" s="11"/>
      <c r="EC72" s="10"/>
      <c r="ED72" s="11"/>
      <c r="EE72" s="10"/>
      <c r="EF72" s="7"/>
      <c r="EG72" s="7">
        <f t="shared" si="83"/>
        <v>0</v>
      </c>
    </row>
    <row r="73" spans="1:137" x14ac:dyDescent="0.25">
      <c r="A73" s="6"/>
      <c r="B73" s="6"/>
      <c r="C73" s="6"/>
      <c r="D73" s="6" t="s">
        <v>219</v>
      </c>
      <c r="E73" s="3" t="s">
        <v>152</v>
      </c>
      <c r="F73" s="6">
        <f>COUNTIF(R73:EE73,"e")</f>
        <v>0</v>
      </c>
      <c r="G73" s="6">
        <f>COUNTIF(R73:EE73,"z")</f>
        <v>3</v>
      </c>
      <c r="H73" s="6">
        <f t="shared" si="67"/>
        <v>40</v>
      </c>
      <c r="I73" s="6">
        <f t="shared" si="68"/>
        <v>20</v>
      </c>
      <c r="J73" s="6">
        <f t="shared" si="69"/>
        <v>5</v>
      </c>
      <c r="K73" s="6">
        <f t="shared" si="70"/>
        <v>0</v>
      </c>
      <c r="L73" s="6">
        <f t="shared" si="71"/>
        <v>15</v>
      </c>
      <c r="M73" s="6">
        <f t="shared" si="72"/>
        <v>0</v>
      </c>
      <c r="N73" s="6">
        <f t="shared" si="73"/>
        <v>0</v>
      </c>
      <c r="O73" s="7">
        <f t="shared" si="74"/>
        <v>4</v>
      </c>
      <c r="P73" s="7">
        <f t="shared" si="75"/>
        <v>1.5</v>
      </c>
      <c r="Q73" s="7">
        <v>1.63</v>
      </c>
      <c r="R73" s="11"/>
      <c r="S73" s="10"/>
      <c r="T73" s="11"/>
      <c r="U73" s="10"/>
      <c r="V73" s="11"/>
      <c r="W73" s="10"/>
      <c r="X73" s="7"/>
      <c r="Y73" s="11"/>
      <c r="Z73" s="10"/>
      <c r="AA73" s="11"/>
      <c r="AB73" s="10"/>
      <c r="AC73" s="11"/>
      <c r="AD73" s="10"/>
      <c r="AE73" s="7"/>
      <c r="AF73" s="7">
        <f t="shared" si="76"/>
        <v>0</v>
      </c>
      <c r="AG73" s="11"/>
      <c r="AH73" s="10"/>
      <c r="AI73" s="11"/>
      <c r="AJ73" s="10"/>
      <c r="AK73" s="11"/>
      <c r="AL73" s="10"/>
      <c r="AM73" s="7"/>
      <c r="AN73" s="11"/>
      <c r="AO73" s="10"/>
      <c r="AP73" s="11"/>
      <c r="AQ73" s="10"/>
      <c r="AR73" s="11"/>
      <c r="AS73" s="10"/>
      <c r="AT73" s="7"/>
      <c r="AU73" s="7">
        <f t="shared" si="77"/>
        <v>0</v>
      </c>
      <c r="AV73" s="11"/>
      <c r="AW73" s="10"/>
      <c r="AX73" s="11"/>
      <c r="AY73" s="10"/>
      <c r="AZ73" s="11"/>
      <c r="BA73" s="10"/>
      <c r="BB73" s="7"/>
      <c r="BC73" s="11"/>
      <c r="BD73" s="10"/>
      <c r="BE73" s="11"/>
      <c r="BF73" s="10"/>
      <c r="BG73" s="11"/>
      <c r="BH73" s="10"/>
      <c r="BI73" s="7"/>
      <c r="BJ73" s="7">
        <f t="shared" si="78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7"/>
      <c r="BY73" s="7">
        <f t="shared" si="79"/>
        <v>0</v>
      </c>
      <c r="BZ73" s="11"/>
      <c r="CA73" s="10"/>
      <c r="CB73" s="11"/>
      <c r="CC73" s="10"/>
      <c r="CD73" s="11"/>
      <c r="CE73" s="10"/>
      <c r="CF73" s="7"/>
      <c r="CG73" s="11"/>
      <c r="CH73" s="10"/>
      <c r="CI73" s="11"/>
      <c r="CJ73" s="10"/>
      <c r="CK73" s="11"/>
      <c r="CL73" s="10"/>
      <c r="CM73" s="7"/>
      <c r="CN73" s="7">
        <f t="shared" si="80"/>
        <v>0</v>
      </c>
      <c r="CO73" s="11">
        <v>20</v>
      </c>
      <c r="CP73" s="10" t="s">
        <v>59</v>
      </c>
      <c r="CQ73" s="11">
        <v>5</v>
      </c>
      <c r="CR73" s="10" t="s">
        <v>59</v>
      </c>
      <c r="CS73" s="11"/>
      <c r="CT73" s="10"/>
      <c r="CU73" s="7">
        <v>2.5</v>
      </c>
      <c r="CV73" s="11">
        <v>15</v>
      </c>
      <c r="CW73" s="10" t="s">
        <v>59</v>
      </c>
      <c r="CX73" s="11"/>
      <c r="CY73" s="10"/>
      <c r="CZ73" s="11"/>
      <c r="DA73" s="10"/>
      <c r="DB73" s="7">
        <v>1.5</v>
      </c>
      <c r="DC73" s="7">
        <f t="shared" si="81"/>
        <v>4</v>
      </c>
      <c r="DD73" s="11"/>
      <c r="DE73" s="10"/>
      <c r="DF73" s="11"/>
      <c r="DG73" s="10"/>
      <c r="DH73" s="11"/>
      <c r="DI73" s="10"/>
      <c r="DJ73" s="7"/>
      <c r="DK73" s="11"/>
      <c r="DL73" s="10"/>
      <c r="DM73" s="11"/>
      <c r="DN73" s="10"/>
      <c r="DO73" s="11"/>
      <c r="DP73" s="10"/>
      <c r="DQ73" s="7"/>
      <c r="DR73" s="7">
        <f t="shared" si="82"/>
        <v>0</v>
      </c>
      <c r="DS73" s="11"/>
      <c r="DT73" s="10"/>
      <c r="DU73" s="11"/>
      <c r="DV73" s="10"/>
      <c r="DW73" s="11"/>
      <c r="DX73" s="10"/>
      <c r="DY73" s="7"/>
      <c r="DZ73" s="11"/>
      <c r="EA73" s="10"/>
      <c r="EB73" s="11"/>
      <c r="EC73" s="10"/>
      <c r="ED73" s="11"/>
      <c r="EE73" s="10"/>
      <c r="EF73" s="7"/>
      <c r="EG73" s="7">
        <f t="shared" si="83"/>
        <v>0</v>
      </c>
    </row>
    <row r="74" spans="1:137" x14ac:dyDescent="0.25">
      <c r="A74" s="6"/>
      <c r="B74" s="6"/>
      <c r="C74" s="6"/>
      <c r="D74" s="6" t="s">
        <v>219</v>
      </c>
      <c r="E74" s="3" t="s">
        <v>154</v>
      </c>
      <c r="F74" s="6">
        <f>COUNTIF(R74:EE74,"e")</f>
        <v>0</v>
      </c>
      <c r="G74" s="6">
        <f>COUNTIF(R74:EE74,"z")</f>
        <v>2</v>
      </c>
      <c r="H74" s="6">
        <f t="shared" si="67"/>
        <v>23</v>
      </c>
      <c r="I74" s="6">
        <f t="shared" si="68"/>
        <v>8</v>
      </c>
      <c r="J74" s="6">
        <f t="shared" si="69"/>
        <v>0</v>
      </c>
      <c r="K74" s="6">
        <f t="shared" si="70"/>
        <v>0</v>
      </c>
      <c r="L74" s="6">
        <f t="shared" si="71"/>
        <v>15</v>
      </c>
      <c r="M74" s="6">
        <f t="shared" si="72"/>
        <v>0</v>
      </c>
      <c r="N74" s="6">
        <f t="shared" si="73"/>
        <v>0</v>
      </c>
      <c r="O74" s="7">
        <f t="shared" si="74"/>
        <v>3</v>
      </c>
      <c r="P74" s="7">
        <f t="shared" si="75"/>
        <v>2</v>
      </c>
      <c r="Q74" s="7">
        <v>0.93</v>
      </c>
      <c r="R74" s="11"/>
      <c r="S74" s="10"/>
      <c r="T74" s="11"/>
      <c r="U74" s="10"/>
      <c r="V74" s="11"/>
      <c r="W74" s="10"/>
      <c r="X74" s="7"/>
      <c r="Y74" s="11"/>
      <c r="Z74" s="10"/>
      <c r="AA74" s="11"/>
      <c r="AB74" s="10"/>
      <c r="AC74" s="11"/>
      <c r="AD74" s="10"/>
      <c r="AE74" s="7"/>
      <c r="AF74" s="7">
        <f t="shared" si="76"/>
        <v>0</v>
      </c>
      <c r="AG74" s="11"/>
      <c r="AH74" s="10"/>
      <c r="AI74" s="11"/>
      <c r="AJ74" s="10"/>
      <c r="AK74" s="11"/>
      <c r="AL74" s="10"/>
      <c r="AM74" s="7"/>
      <c r="AN74" s="11"/>
      <c r="AO74" s="10"/>
      <c r="AP74" s="11"/>
      <c r="AQ74" s="10"/>
      <c r="AR74" s="11"/>
      <c r="AS74" s="10"/>
      <c r="AT74" s="7"/>
      <c r="AU74" s="7">
        <f t="shared" si="77"/>
        <v>0</v>
      </c>
      <c r="AV74" s="11"/>
      <c r="AW74" s="10"/>
      <c r="AX74" s="11"/>
      <c r="AY74" s="10"/>
      <c r="AZ74" s="11"/>
      <c r="BA74" s="10"/>
      <c r="BB74" s="7"/>
      <c r="BC74" s="11"/>
      <c r="BD74" s="10"/>
      <c r="BE74" s="11"/>
      <c r="BF74" s="10"/>
      <c r="BG74" s="11"/>
      <c r="BH74" s="10"/>
      <c r="BI74" s="7"/>
      <c r="BJ74" s="7">
        <f t="shared" si="78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7"/>
      <c r="BY74" s="7">
        <f t="shared" si="79"/>
        <v>0</v>
      </c>
      <c r="BZ74" s="11"/>
      <c r="CA74" s="10"/>
      <c r="CB74" s="11"/>
      <c r="CC74" s="10"/>
      <c r="CD74" s="11"/>
      <c r="CE74" s="10"/>
      <c r="CF74" s="7"/>
      <c r="CG74" s="11"/>
      <c r="CH74" s="10"/>
      <c r="CI74" s="11"/>
      <c r="CJ74" s="10"/>
      <c r="CK74" s="11"/>
      <c r="CL74" s="10"/>
      <c r="CM74" s="7"/>
      <c r="CN74" s="7">
        <f t="shared" si="80"/>
        <v>0</v>
      </c>
      <c r="CO74" s="11">
        <v>8</v>
      </c>
      <c r="CP74" s="10" t="s">
        <v>59</v>
      </c>
      <c r="CQ74" s="11"/>
      <c r="CR74" s="10"/>
      <c r="CS74" s="11"/>
      <c r="CT74" s="10"/>
      <c r="CU74" s="7">
        <v>1</v>
      </c>
      <c r="CV74" s="11">
        <v>15</v>
      </c>
      <c r="CW74" s="10" t="s">
        <v>59</v>
      </c>
      <c r="CX74" s="11"/>
      <c r="CY74" s="10"/>
      <c r="CZ74" s="11"/>
      <c r="DA74" s="10"/>
      <c r="DB74" s="7">
        <v>2</v>
      </c>
      <c r="DC74" s="7">
        <f t="shared" si="81"/>
        <v>3</v>
      </c>
      <c r="DD74" s="11"/>
      <c r="DE74" s="10"/>
      <c r="DF74" s="11"/>
      <c r="DG74" s="10"/>
      <c r="DH74" s="11"/>
      <c r="DI74" s="10"/>
      <c r="DJ74" s="7"/>
      <c r="DK74" s="11"/>
      <c r="DL74" s="10"/>
      <c r="DM74" s="11"/>
      <c r="DN74" s="10"/>
      <c r="DO74" s="11"/>
      <c r="DP74" s="10"/>
      <c r="DQ74" s="7"/>
      <c r="DR74" s="7">
        <f t="shared" si="82"/>
        <v>0</v>
      </c>
      <c r="DS74" s="11"/>
      <c r="DT74" s="10"/>
      <c r="DU74" s="11"/>
      <c r="DV74" s="10"/>
      <c r="DW74" s="11"/>
      <c r="DX74" s="10"/>
      <c r="DY74" s="7"/>
      <c r="DZ74" s="11"/>
      <c r="EA74" s="10"/>
      <c r="EB74" s="11"/>
      <c r="EC74" s="10"/>
      <c r="ED74" s="11"/>
      <c r="EE74" s="10"/>
      <c r="EF74" s="7"/>
      <c r="EG74" s="7">
        <f t="shared" si="83"/>
        <v>0</v>
      </c>
    </row>
    <row r="75" spans="1:137" x14ac:dyDescent="0.25">
      <c r="A75" s="6"/>
      <c r="B75" s="6"/>
      <c r="C75" s="6"/>
      <c r="D75" s="6" t="s">
        <v>219</v>
      </c>
      <c r="E75" s="3" t="s">
        <v>148</v>
      </c>
      <c r="F75" s="6">
        <f>COUNTIF(R75:EE75,"e")</f>
        <v>1</v>
      </c>
      <c r="G75" s="6">
        <f>COUNTIF(R75:EE75,"z")</f>
        <v>1</v>
      </c>
      <c r="H75" s="6">
        <f t="shared" si="67"/>
        <v>40</v>
      </c>
      <c r="I75" s="6">
        <f t="shared" si="68"/>
        <v>20</v>
      </c>
      <c r="J75" s="6">
        <f t="shared" si="69"/>
        <v>0</v>
      </c>
      <c r="K75" s="6">
        <f t="shared" si="70"/>
        <v>0</v>
      </c>
      <c r="L75" s="6">
        <f t="shared" si="71"/>
        <v>20</v>
      </c>
      <c r="M75" s="6">
        <f t="shared" si="72"/>
        <v>0</v>
      </c>
      <c r="N75" s="6">
        <f t="shared" si="73"/>
        <v>0</v>
      </c>
      <c r="O75" s="7">
        <f t="shared" si="74"/>
        <v>5</v>
      </c>
      <c r="P75" s="7">
        <f t="shared" si="75"/>
        <v>2.5</v>
      </c>
      <c r="Q75" s="7">
        <v>2</v>
      </c>
      <c r="R75" s="11"/>
      <c r="S75" s="10"/>
      <c r="T75" s="11"/>
      <c r="U75" s="10"/>
      <c r="V75" s="11"/>
      <c r="W75" s="10"/>
      <c r="X75" s="7"/>
      <c r="Y75" s="11"/>
      <c r="Z75" s="10"/>
      <c r="AA75" s="11"/>
      <c r="AB75" s="10"/>
      <c r="AC75" s="11"/>
      <c r="AD75" s="10"/>
      <c r="AE75" s="7"/>
      <c r="AF75" s="7">
        <f t="shared" si="76"/>
        <v>0</v>
      </c>
      <c r="AG75" s="11"/>
      <c r="AH75" s="10"/>
      <c r="AI75" s="11"/>
      <c r="AJ75" s="10"/>
      <c r="AK75" s="11"/>
      <c r="AL75" s="10"/>
      <c r="AM75" s="7"/>
      <c r="AN75" s="11"/>
      <c r="AO75" s="10"/>
      <c r="AP75" s="11"/>
      <c r="AQ75" s="10"/>
      <c r="AR75" s="11"/>
      <c r="AS75" s="10"/>
      <c r="AT75" s="7"/>
      <c r="AU75" s="7">
        <f t="shared" si="77"/>
        <v>0</v>
      </c>
      <c r="AV75" s="11"/>
      <c r="AW75" s="10"/>
      <c r="AX75" s="11"/>
      <c r="AY75" s="10"/>
      <c r="AZ75" s="11"/>
      <c r="BA75" s="10"/>
      <c r="BB75" s="7"/>
      <c r="BC75" s="11"/>
      <c r="BD75" s="10"/>
      <c r="BE75" s="11"/>
      <c r="BF75" s="10"/>
      <c r="BG75" s="11"/>
      <c r="BH75" s="10"/>
      <c r="BI75" s="7"/>
      <c r="BJ75" s="7">
        <f t="shared" si="78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7"/>
      <c r="BY75" s="7">
        <f t="shared" si="79"/>
        <v>0</v>
      </c>
      <c r="BZ75" s="11">
        <v>20</v>
      </c>
      <c r="CA75" s="10" t="s">
        <v>127</v>
      </c>
      <c r="CB75" s="11"/>
      <c r="CC75" s="10"/>
      <c r="CD75" s="11"/>
      <c r="CE75" s="10"/>
      <c r="CF75" s="7">
        <v>2.5</v>
      </c>
      <c r="CG75" s="11">
        <v>20</v>
      </c>
      <c r="CH75" s="10" t="s">
        <v>59</v>
      </c>
      <c r="CI75" s="11"/>
      <c r="CJ75" s="10"/>
      <c r="CK75" s="11"/>
      <c r="CL75" s="10"/>
      <c r="CM75" s="7">
        <v>2.5</v>
      </c>
      <c r="CN75" s="7">
        <f t="shared" si="80"/>
        <v>5</v>
      </c>
      <c r="CO75" s="11"/>
      <c r="CP75" s="10"/>
      <c r="CQ75" s="11"/>
      <c r="CR75" s="10"/>
      <c r="CS75" s="11"/>
      <c r="CT75" s="10"/>
      <c r="CU75" s="7"/>
      <c r="CV75" s="11"/>
      <c r="CW75" s="10"/>
      <c r="CX75" s="11"/>
      <c r="CY75" s="10"/>
      <c r="CZ75" s="11"/>
      <c r="DA75" s="10"/>
      <c r="DB75" s="7"/>
      <c r="DC75" s="7">
        <f t="shared" si="81"/>
        <v>0</v>
      </c>
      <c r="DD75" s="11"/>
      <c r="DE75" s="10"/>
      <c r="DF75" s="11"/>
      <c r="DG75" s="10"/>
      <c r="DH75" s="11"/>
      <c r="DI75" s="10"/>
      <c r="DJ75" s="7"/>
      <c r="DK75" s="11"/>
      <c r="DL75" s="10"/>
      <c r="DM75" s="11"/>
      <c r="DN75" s="10"/>
      <c r="DO75" s="11"/>
      <c r="DP75" s="10"/>
      <c r="DQ75" s="7"/>
      <c r="DR75" s="7">
        <f t="shared" si="82"/>
        <v>0</v>
      </c>
      <c r="DS75" s="11"/>
      <c r="DT75" s="10"/>
      <c r="DU75" s="11"/>
      <c r="DV75" s="10"/>
      <c r="DW75" s="11"/>
      <c r="DX75" s="10"/>
      <c r="DY75" s="7"/>
      <c r="DZ75" s="11"/>
      <c r="EA75" s="10"/>
      <c r="EB75" s="11"/>
      <c r="EC75" s="10"/>
      <c r="ED75" s="11"/>
      <c r="EE75" s="10"/>
      <c r="EF75" s="7"/>
      <c r="EG75" s="7">
        <f t="shared" si="83"/>
        <v>0</v>
      </c>
    </row>
    <row r="76" spans="1:137" x14ac:dyDescent="0.25">
      <c r="A76" s="6">
        <v>11</v>
      </c>
      <c r="B76" s="6">
        <v>1</v>
      </c>
      <c r="C76" s="6"/>
      <c r="D76" s="6"/>
      <c r="E76" s="3" t="s">
        <v>158</v>
      </c>
      <c r="F76" s="6">
        <f>$B$76*COUNTIF(R76:EE76,"e")</f>
        <v>0</v>
      </c>
      <c r="G76" s="6">
        <f>$B$76*COUNTIF(R76:EE76,"z")</f>
        <v>2</v>
      </c>
      <c r="H76" s="6">
        <f t="shared" si="67"/>
        <v>15</v>
      </c>
      <c r="I76" s="6">
        <f t="shared" si="68"/>
        <v>8</v>
      </c>
      <c r="J76" s="6">
        <f t="shared" si="69"/>
        <v>7</v>
      </c>
      <c r="K76" s="6">
        <f t="shared" si="70"/>
        <v>0</v>
      </c>
      <c r="L76" s="6">
        <f t="shared" si="71"/>
        <v>0</v>
      </c>
      <c r="M76" s="6">
        <f t="shared" si="72"/>
        <v>0</v>
      </c>
      <c r="N76" s="6">
        <f t="shared" si="73"/>
        <v>0</v>
      </c>
      <c r="O76" s="7">
        <f t="shared" si="74"/>
        <v>3</v>
      </c>
      <c r="P76" s="7">
        <f t="shared" si="75"/>
        <v>0</v>
      </c>
      <c r="Q76" s="7">
        <f>$B$76*0.87</f>
        <v>0.87</v>
      </c>
      <c r="R76" s="11"/>
      <c r="S76" s="10"/>
      <c r="T76" s="11"/>
      <c r="U76" s="10"/>
      <c r="V76" s="11"/>
      <c r="W76" s="10"/>
      <c r="X76" s="7"/>
      <c r="Y76" s="11"/>
      <c r="Z76" s="10"/>
      <c r="AA76" s="11"/>
      <c r="AB76" s="10"/>
      <c r="AC76" s="11"/>
      <c r="AD76" s="10"/>
      <c r="AE76" s="7"/>
      <c r="AF76" s="7">
        <f t="shared" si="76"/>
        <v>0</v>
      </c>
      <c r="AG76" s="11"/>
      <c r="AH76" s="10"/>
      <c r="AI76" s="11"/>
      <c r="AJ76" s="10"/>
      <c r="AK76" s="11"/>
      <c r="AL76" s="10"/>
      <c r="AM76" s="7"/>
      <c r="AN76" s="11"/>
      <c r="AO76" s="10"/>
      <c r="AP76" s="11"/>
      <c r="AQ76" s="10"/>
      <c r="AR76" s="11"/>
      <c r="AS76" s="10"/>
      <c r="AT76" s="7"/>
      <c r="AU76" s="7">
        <f t="shared" si="77"/>
        <v>0</v>
      </c>
      <c r="AV76" s="11"/>
      <c r="AW76" s="10"/>
      <c r="AX76" s="11"/>
      <c r="AY76" s="10"/>
      <c r="AZ76" s="11"/>
      <c r="BA76" s="10"/>
      <c r="BB76" s="7"/>
      <c r="BC76" s="11"/>
      <c r="BD76" s="10"/>
      <c r="BE76" s="11"/>
      <c r="BF76" s="10"/>
      <c r="BG76" s="11"/>
      <c r="BH76" s="10"/>
      <c r="BI76" s="7"/>
      <c r="BJ76" s="7">
        <f t="shared" si="78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7"/>
      <c r="BY76" s="7">
        <f t="shared" si="79"/>
        <v>0</v>
      </c>
      <c r="BZ76" s="11">
        <f>$B$76*8</f>
        <v>8</v>
      </c>
      <c r="CA76" s="10" t="s">
        <v>59</v>
      </c>
      <c r="CB76" s="11">
        <f>$B$76*7</f>
        <v>7</v>
      </c>
      <c r="CC76" s="10" t="s">
        <v>59</v>
      </c>
      <c r="CD76" s="11"/>
      <c r="CE76" s="10"/>
      <c r="CF76" s="7">
        <f>$B$76*3</f>
        <v>3</v>
      </c>
      <c r="CG76" s="11"/>
      <c r="CH76" s="10"/>
      <c r="CI76" s="11"/>
      <c r="CJ76" s="10"/>
      <c r="CK76" s="11"/>
      <c r="CL76" s="10"/>
      <c r="CM76" s="7"/>
      <c r="CN76" s="7">
        <f t="shared" si="80"/>
        <v>3</v>
      </c>
      <c r="CO76" s="11"/>
      <c r="CP76" s="10"/>
      <c r="CQ76" s="11"/>
      <c r="CR76" s="10"/>
      <c r="CS76" s="11"/>
      <c r="CT76" s="10"/>
      <c r="CU76" s="7"/>
      <c r="CV76" s="11"/>
      <c r="CW76" s="10"/>
      <c r="CX76" s="11"/>
      <c r="CY76" s="10"/>
      <c r="CZ76" s="11"/>
      <c r="DA76" s="10"/>
      <c r="DB76" s="7"/>
      <c r="DC76" s="7">
        <f t="shared" si="81"/>
        <v>0</v>
      </c>
      <c r="DD76" s="11"/>
      <c r="DE76" s="10"/>
      <c r="DF76" s="11"/>
      <c r="DG76" s="10"/>
      <c r="DH76" s="11"/>
      <c r="DI76" s="10"/>
      <c r="DJ76" s="7"/>
      <c r="DK76" s="11"/>
      <c r="DL76" s="10"/>
      <c r="DM76" s="11"/>
      <c r="DN76" s="10"/>
      <c r="DO76" s="11"/>
      <c r="DP76" s="10"/>
      <c r="DQ76" s="7"/>
      <c r="DR76" s="7">
        <f t="shared" si="82"/>
        <v>0</v>
      </c>
      <c r="DS76" s="11"/>
      <c r="DT76" s="10"/>
      <c r="DU76" s="11"/>
      <c r="DV76" s="10"/>
      <c r="DW76" s="11"/>
      <c r="DX76" s="10"/>
      <c r="DY76" s="7"/>
      <c r="DZ76" s="11"/>
      <c r="EA76" s="10"/>
      <c r="EB76" s="11"/>
      <c r="EC76" s="10"/>
      <c r="ED76" s="11"/>
      <c r="EE76" s="10"/>
      <c r="EF76" s="7"/>
      <c r="EG76" s="7">
        <f t="shared" si="83"/>
        <v>0</v>
      </c>
    </row>
    <row r="77" spans="1:137" x14ac:dyDescent="0.25">
      <c r="A77" s="6">
        <v>16</v>
      </c>
      <c r="B77" s="6">
        <v>2</v>
      </c>
      <c r="C77" s="6"/>
      <c r="D77" s="6"/>
      <c r="E77" s="3" t="s">
        <v>159</v>
      </c>
      <c r="F77" s="6">
        <f>$B$77*COUNTIF(R77:EE77,"e")</f>
        <v>0</v>
      </c>
      <c r="G77" s="6">
        <f>$B$77*COUNTIF(R77:EE77,"z")</f>
        <v>4</v>
      </c>
      <c r="H77" s="6">
        <f t="shared" si="67"/>
        <v>30</v>
      </c>
      <c r="I77" s="6">
        <f t="shared" si="68"/>
        <v>16</v>
      </c>
      <c r="J77" s="6">
        <f t="shared" si="69"/>
        <v>14</v>
      </c>
      <c r="K77" s="6">
        <f t="shared" si="70"/>
        <v>0</v>
      </c>
      <c r="L77" s="6">
        <f t="shared" si="71"/>
        <v>0</v>
      </c>
      <c r="M77" s="6">
        <f t="shared" si="72"/>
        <v>0</v>
      </c>
      <c r="N77" s="6">
        <f t="shared" si="73"/>
        <v>0</v>
      </c>
      <c r="O77" s="7">
        <f t="shared" si="74"/>
        <v>4</v>
      </c>
      <c r="P77" s="7">
        <f t="shared" si="75"/>
        <v>0</v>
      </c>
      <c r="Q77" s="7">
        <f>$B$77*0.67</f>
        <v>1.34</v>
      </c>
      <c r="R77" s="11"/>
      <c r="S77" s="10"/>
      <c r="T77" s="11"/>
      <c r="U77" s="10"/>
      <c r="V77" s="11"/>
      <c r="W77" s="10"/>
      <c r="X77" s="7"/>
      <c r="Y77" s="11"/>
      <c r="Z77" s="10"/>
      <c r="AA77" s="11"/>
      <c r="AB77" s="10"/>
      <c r="AC77" s="11"/>
      <c r="AD77" s="10"/>
      <c r="AE77" s="7"/>
      <c r="AF77" s="7">
        <f t="shared" si="76"/>
        <v>0</v>
      </c>
      <c r="AG77" s="11"/>
      <c r="AH77" s="10"/>
      <c r="AI77" s="11"/>
      <c r="AJ77" s="10"/>
      <c r="AK77" s="11"/>
      <c r="AL77" s="10"/>
      <c r="AM77" s="7"/>
      <c r="AN77" s="11"/>
      <c r="AO77" s="10"/>
      <c r="AP77" s="11"/>
      <c r="AQ77" s="10"/>
      <c r="AR77" s="11"/>
      <c r="AS77" s="10"/>
      <c r="AT77" s="7"/>
      <c r="AU77" s="7">
        <f t="shared" si="77"/>
        <v>0</v>
      </c>
      <c r="AV77" s="11"/>
      <c r="AW77" s="10"/>
      <c r="AX77" s="11"/>
      <c r="AY77" s="10"/>
      <c r="AZ77" s="11"/>
      <c r="BA77" s="10"/>
      <c r="BB77" s="7"/>
      <c r="BC77" s="11"/>
      <c r="BD77" s="10"/>
      <c r="BE77" s="11"/>
      <c r="BF77" s="10"/>
      <c r="BG77" s="11"/>
      <c r="BH77" s="10"/>
      <c r="BI77" s="7"/>
      <c r="BJ77" s="7">
        <f t="shared" si="78"/>
        <v>0</v>
      </c>
      <c r="BK77" s="11"/>
      <c r="BL77" s="10"/>
      <c r="BM77" s="11"/>
      <c r="BN77" s="10"/>
      <c r="BO77" s="11"/>
      <c r="BP77" s="10"/>
      <c r="BQ77" s="7"/>
      <c r="BR77" s="11"/>
      <c r="BS77" s="10"/>
      <c r="BT77" s="11"/>
      <c r="BU77" s="10"/>
      <c r="BV77" s="11"/>
      <c r="BW77" s="10"/>
      <c r="BX77" s="7"/>
      <c r="BY77" s="7">
        <f t="shared" si="79"/>
        <v>0</v>
      </c>
      <c r="BZ77" s="11"/>
      <c r="CA77" s="10"/>
      <c r="CB77" s="11"/>
      <c r="CC77" s="10"/>
      <c r="CD77" s="11"/>
      <c r="CE77" s="10"/>
      <c r="CF77" s="7"/>
      <c r="CG77" s="11"/>
      <c r="CH77" s="10"/>
      <c r="CI77" s="11"/>
      <c r="CJ77" s="10"/>
      <c r="CK77" s="11"/>
      <c r="CL77" s="10"/>
      <c r="CM77" s="7"/>
      <c r="CN77" s="7">
        <f t="shared" si="80"/>
        <v>0</v>
      </c>
      <c r="CO77" s="11"/>
      <c r="CP77" s="10"/>
      <c r="CQ77" s="11"/>
      <c r="CR77" s="10"/>
      <c r="CS77" s="11"/>
      <c r="CT77" s="10"/>
      <c r="CU77" s="7"/>
      <c r="CV77" s="11"/>
      <c r="CW77" s="10"/>
      <c r="CX77" s="11"/>
      <c r="CY77" s="10"/>
      <c r="CZ77" s="11"/>
      <c r="DA77" s="10"/>
      <c r="DB77" s="7"/>
      <c r="DC77" s="7">
        <f t="shared" si="81"/>
        <v>0</v>
      </c>
      <c r="DD77" s="11">
        <f>$B$77*8</f>
        <v>16</v>
      </c>
      <c r="DE77" s="10" t="s">
        <v>59</v>
      </c>
      <c r="DF77" s="11">
        <f>$B$77*7</f>
        <v>14</v>
      </c>
      <c r="DG77" s="10" t="s">
        <v>59</v>
      </c>
      <c r="DH77" s="11"/>
      <c r="DI77" s="10"/>
      <c r="DJ77" s="7">
        <f>$B$77*2</f>
        <v>4</v>
      </c>
      <c r="DK77" s="11"/>
      <c r="DL77" s="10"/>
      <c r="DM77" s="11"/>
      <c r="DN77" s="10"/>
      <c r="DO77" s="11"/>
      <c r="DP77" s="10"/>
      <c r="DQ77" s="7"/>
      <c r="DR77" s="7">
        <f t="shared" si="82"/>
        <v>4</v>
      </c>
      <c r="DS77" s="11"/>
      <c r="DT77" s="10"/>
      <c r="DU77" s="11"/>
      <c r="DV77" s="10"/>
      <c r="DW77" s="11"/>
      <c r="DX77" s="10"/>
      <c r="DY77" s="7"/>
      <c r="DZ77" s="11"/>
      <c r="EA77" s="10"/>
      <c r="EB77" s="11"/>
      <c r="EC77" s="10"/>
      <c r="ED77" s="11"/>
      <c r="EE77" s="10"/>
      <c r="EF77" s="7"/>
      <c r="EG77" s="7">
        <f t="shared" si="83"/>
        <v>0</v>
      </c>
    </row>
    <row r="78" spans="1:137" x14ac:dyDescent="0.25">
      <c r="A78" s="6"/>
      <c r="B78" s="6"/>
      <c r="C78" s="6"/>
      <c r="D78" s="6" t="s">
        <v>372</v>
      </c>
      <c r="E78" s="3" t="s">
        <v>373</v>
      </c>
      <c r="F78" s="6">
        <f>COUNTIF(R78:EE78,"e")</f>
        <v>0</v>
      </c>
      <c r="G78" s="6">
        <f>COUNTIF(R78:EE78,"z")</f>
        <v>2</v>
      </c>
      <c r="H78" s="6">
        <f t="shared" si="67"/>
        <v>18</v>
      </c>
      <c r="I78" s="6">
        <f t="shared" si="68"/>
        <v>5</v>
      </c>
      <c r="J78" s="6">
        <f t="shared" si="69"/>
        <v>0</v>
      </c>
      <c r="K78" s="6">
        <f t="shared" si="70"/>
        <v>0</v>
      </c>
      <c r="L78" s="6">
        <f t="shared" si="71"/>
        <v>13</v>
      </c>
      <c r="M78" s="6">
        <f t="shared" si="72"/>
        <v>0</v>
      </c>
      <c r="N78" s="6">
        <f t="shared" si="73"/>
        <v>0</v>
      </c>
      <c r="O78" s="7">
        <f t="shared" si="74"/>
        <v>2</v>
      </c>
      <c r="P78" s="7">
        <f t="shared" si="75"/>
        <v>1</v>
      </c>
      <c r="Q78" s="7">
        <v>0.73</v>
      </c>
      <c r="R78" s="11"/>
      <c r="S78" s="10"/>
      <c r="T78" s="11"/>
      <c r="U78" s="10"/>
      <c r="V78" s="11"/>
      <c r="W78" s="10"/>
      <c r="X78" s="7"/>
      <c r="Y78" s="11"/>
      <c r="Z78" s="10"/>
      <c r="AA78" s="11"/>
      <c r="AB78" s="10"/>
      <c r="AC78" s="11"/>
      <c r="AD78" s="10"/>
      <c r="AE78" s="7"/>
      <c r="AF78" s="7">
        <f t="shared" si="76"/>
        <v>0</v>
      </c>
      <c r="AG78" s="11"/>
      <c r="AH78" s="10"/>
      <c r="AI78" s="11"/>
      <c r="AJ78" s="10"/>
      <c r="AK78" s="11"/>
      <c r="AL78" s="10"/>
      <c r="AM78" s="7"/>
      <c r="AN78" s="11"/>
      <c r="AO78" s="10"/>
      <c r="AP78" s="11"/>
      <c r="AQ78" s="10"/>
      <c r="AR78" s="11"/>
      <c r="AS78" s="10"/>
      <c r="AT78" s="7"/>
      <c r="AU78" s="7">
        <f t="shared" si="77"/>
        <v>0</v>
      </c>
      <c r="AV78" s="11"/>
      <c r="AW78" s="10"/>
      <c r="AX78" s="11"/>
      <c r="AY78" s="10"/>
      <c r="AZ78" s="11"/>
      <c r="BA78" s="10"/>
      <c r="BB78" s="7"/>
      <c r="BC78" s="11"/>
      <c r="BD78" s="10"/>
      <c r="BE78" s="11"/>
      <c r="BF78" s="10"/>
      <c r="BG78" s="11"/>
      <c r="BH78" s="10"/>
      <c r="BI78" s="7"/>
      <c r="BJ78" s="7">
        <f t="shared" si="78"/>
        <v>0</v>
      </c>
      <c r="BK78" s="11"/>
      <c r="BL78" s="10"/>
      <c r="BM78" s="11"/>
      <c r="BN78" s="10"/>
      <c r="BO78" s="11"/>
      <c r="BP78" s="10"/>
      <c r="BQ78" s="7"/>
      <c r="BR78" s="11"/>
      <c r="BS78" s="10"/>
      <c r="BT78" s="11"/>
      <c r="BU78" s="10"/>
      <c r="BV78" s="11"/>
      <c r="BW78" s="10"/>
      <c r="BX78" s="7"/>
      <c r="BY78" s="7">
        <f t="shared" si="79"/>
        <v>0</v>
      </c>
      <c r="BZ78" s="11"/>
      <c r="CA78" s="10"/>
      <c r="CB78" s="11"/>
      <c r="CC78" s="10"/>
      <c r="CD78" s="11"/>
      <c r="CE78" s="10"/>
      <c r="CF78" s="7"/>
      <c r="CG78" s="11"/>
      <c r="CH78" s="10"/>
      <c r="CI78" s="11"/>
      <c r="CJ78" s="10"/>
      <c r="CK78" s="11"/>
      <c r="CL78" s="10"/>
      <c r="CM78" s="7"/>
      <c r="CN78" s="7">
        <f t="shared" si="80"/>
        <v>0</v>
      </c>
      <c r="CO78" s="11">
        <v>5</v>
      </c>
      <c r="CP78" s="10" t="s">
        <v>59</v>
      </c>
      <c r="CQ78" s="11"/>
      <c r="CR78" s="10"/>
      <c r="CS78" s="11"/>
      <c r="CT78" s="10"/>
      <c r="CU78" s="7">
        <v>1</v>
      </c>
      <c r="CV78" s="11">
        <v>13</v>
      </c>
      <c r="CW78" s="10" t="s">
        <v>59</v>
      </c>
      <c r="CX78" s="11"/>
      <c r="CY78" s="10"/>
      <c r="CZ78" s="11"/>
      <c r="DA78" s="10"/>
      <c r="DB78" s="7">
        <v>1</v>
      </c>
      <c r="DC78" s="7">
        <f t="shared" si="81"/>
        <v>2</v>
      </c>
      <c r="DD78" s="11"/>
      <c r="DE78" s="10"/>
      <c r="DF78" s="11"/>
      <c r="DG78" s="10"/>
      <c r="DH78" s="11"/>
      <c r="DI78" s="10"/>
      <c r="DJ78" s="7"/>
      <c r="DK78" s="11"/>
      <c r="DL78" s="10"/>
      <c r="DM78" s="11"/>
      <c r="DN78" s="10"/>
      <c r="DO78" s="11"/>
      <c r="DP78" s="10"/>
      <c r="DQ78" s="7"/>
      <c r="DR78" s="7">
        <f t="shared" si="82"/>
        <v>0</v>
      </c>
      <c r="DS78" s="11"/>
      <c r="DT78" s="10"/>
      <c r="DU78" s="11"/>
      <c r="DV78" s="10"/>
      <c r="DW78" s="11"/>
      <c r="DX78" s="10"/>
      <c r="DY78" s="7"/>
      <c r="DZ78" s="11"/>
      <c r="EA78" s="10"/>
      <c r="EB78" s="11"/>
      <c r="EC78" s="10"/>
      <c r="ED78" s="11"/>
      <c r="EE78" s="10"/>
      <c r="EF78" s="7"/>
      <c r="EG78" s="7">
        <f t="shared" si="83"/>
        <v>0</v>
      </c>
    </row>
    <row r="79" spans="1:137" x14ac:dyDescent="0.25">
      <c r="A79" s="6"/>
      <c r="B79" s="6"/>
      <c r="C79" s="6"/>
      <c r="D79" s="6" t="s">
        <v>219</v>
      </c>
      <c r="E79" s="3" t="s">
        <v>140</v>
      </c>
      <c r="F79" s="6">
        <f>COUNTIF(R79:EE79,"e")</f>
        <v>0</v>
      </c>
      <c r="G79" s="6">
        <f>COUNTIF(R79:EE79,"z")</f>
        <v>2</v>
      </c>
      <c r="H79" s="6">
        <f t="shared" si="67"/>
        <v>40</v>
      </c>
      <c r="I79" s="6">
        <f t="shared" si="68"/>
        <v>18</v>
      </c>
      <c r="J79" s="6">
        <f t="shared" si="69"/>
        <v>0</v>
      </c>
      <c r="K79" s="6">
        <f t="shared" si="70"/>
        <v>0</v>
      </c>
      <c r="L79" s="6">
        <f t="shared" si="71"/>
        <v>22</v>
      </c>
      <c r="M79" s="6">
        <f t="shared" si="72"/>
        <v>0</v>
      </c>
      <c r="N79" s="6">
        <f t="shared" si="73"/>
        <v>0</v>
      </c>
      <c r="O79" s="7">
        <f t="shared" si="74"/>
        <v>6</v>
      </c>
      <c r="P79" s="7">
        <f t="shared" si="75"/>
        <v>4</v>
      </c>
      <c r="Q79" s="7">
        <v>2.13</v>
      </c>
      <c r="R79" s="11"/>
      <c r="S79" s="10"/>
      <c r="T79" s="11"/>
      <c r="U79" s="10"/>
      <c r="V79" s="11"/>
      <c r="W79" s="10"/>
      <c r="X79" s="7"/>
      <c r="Y79" s="11"/>
      <c r="Z79" s="10"/>
      <c r="AA79" s="11"/>
      <c r="AB79" s="10"/>
      <c r="AC79" s="11"/>
      <c r="AD79" s="10"/>
      <c r="AE79" s="7"/>
      <c r="AF79" s="7">
        <f t="shared" si="76"/>
        <v>0</v>
      </c>
      <c r="AG79" s="11"/>
      <c r="AH79" s="10"/>
      <c r="AI79" s="11"/>
      <c r="AJ79" s="10"/>
      <c r="AK79" s="11"/>
      <c r="AL79" s="10"/>
      <c r="AM79" s="7"/>
      <c r="AN79" s="11"/>
      <c r="AO79" s="10"/>
      <c r="AP79" s="11"/>
      <c r="AQ79" s="10"/>
      <c r="AR79" s="11"/>
      <c r="AS79" s="10"/>
      <c r="AT79" s="7"/>
      <c r="AU79" s="7">
        <f t="shared" si="77"/>
        <v>0</v>
      </c>
      <c r="AV79" s="11"/>
      <c r="AW79" s="10"/>
      <c r="AX79" s="11"/>
      <c r="AY79" s="10"/>
      <c r="AZ79" s="11"/>
      <c r="BA79" s="10"/>
      <c r="BB79" s="7"/>
      <c r="BC79" s="11"/>
      <c r="BD79" s="10"/>
      <c r="BE79" s="11"/>
      <c r="BF79" s="10"/>
      <c r="BG79" s="11"/>
      <c r="BH79" s="10"/>
      <c r="BI79" s="7"/>
      <c r="BJ79" s="7">
        <f t="shared" si="78"/>
        <v>0</v>
      </c>
      <c r="BK79" s="11"/>
      <c r="BL79" s="10"/>
      <c r="BM79" s="11"/>
      <c r="BN79" s="10"/>
      <c r="BO79" s="11"/>
      <c r="BP79" s="10"/>
      <c r="BQ79" s="7"/>
      <c r="BR79" s="11"/>
      <c r="BS79" s="10"/>
      <c r="BT79" s="11"/>
      <c r="BU79" s="10"/>
      <c r="BV79" s="11"/>
      <c r="BW79" s="10"/>
      <c r="BX79" s="7"/>
      <c r="BY79" s="7">
        <f t="shared" si="79"/>
        <v>0</v>
      </c>
      <c r="BZ79" s="11">
        <v>18</v>
      </c>
      <c r="CA79" s="10" t="s">
        <v>59</v>
      </c>
      <c r="CB79" s="11"/>
      <c r="CC79" s="10"/>
      <c r="CD79" s="11"/>
      <c r="CE79" s="10"/>
      <c r="CF79" s="7">
        <v>2</v>
      </c>
      <c r="CG79" s="11">
        <v>22</v>
      </c>
      <c r="CH79" s="10" t="s">
        <v>59</v>
      </c>
      <c r="CI79" s="11"/>
      <c r="CJ79" s="10"/>
      <c r="CK79" s="11"/>
      <c r="CL79" s="10"/>
      <c r="CM79" s="7">
        <v>4</v>
      </c>
      <c r="CN79" s="7">
        <f t="shared" si="80"/>
        <v>6</v>
      </c>
      <c r="CO79" s="11"/>
      <c r="CP79" s="10"/>
      <c r="CQ79" s="11"/>
      <c r="CR79" s="10"/>
      <c r="CS79" s="11"/>
      <c r="CT79" s="10"/>
      <c r="CU79" s="7"/>
      <c r="CV79" s="11"/>
      <c r="CW79" s="10"/>
      <c r="CX79" s="11"/>
      <c r="CY79" s="10"/>
      <c r="CZ79" s="11"/>
      <c r="DA79" s="10"/>
      <c r="DB79" s="7"/>
      <c r="DC79" s="7">
        <f t="shared" si="81"/>
        <v>0</v>
      </c>
      <c r="DD79" s="11"/>
      <c r="DE79" s="10"/>
      <c r="DF79" s="11"/>
      <c r="DG79" s="10"/>
      <c r="DH79" s="11"/>
      <c r="DI79" s="10"/>
      <c r="DJ79" s="7"/>
      <c r="DK79" s="11"/>
      <c r="DL79" s="10"/>
      <c r="DM79" s="11"/>
      <c r="DN79" s="10"/>
      <c r="DO79" s="11"/>
      <c r="DP79" s="10"/>
      <c r="DQ79" s="7"/>
      <c r="DR79" s="7">
        <f t="shared" si="82"/>
        <v>0</v>
      </c>
      <c r="DS79" s="11"/>
      <c r="DT79" s="10"/>
      <c r="DU79" s="11"/>
      <c r="DV79" s="10"/>
      <c r="DW79" s="11"/>
      <c r="DX79" s="10"/>
      <c r="DY79" s="7"/>
      <c r="DZ79" s="11"/>
      <c r="EA79" s="10"/>
      <c r="EB79" s="11"/>
      <c r="EC79" s="10"/>
      <c r="ED79" s="11"/>
      <c r="EE79" s="10"/>
      <c r="EF79" s="7"/>
      <c r="EG79" s="7">
        <f t="shared" si="83"/>
        <v>0</v>
      </c>
    </row>
    <row r="80" spans="1:137" x14ac:dyDescent="0.25">
      <c r="A80" s="6"/>
      <c r="B80" s="6"/>
      <c r="C80" s="6"/>
      <c r="D80" s="6" t="s">
        <v>219</v>
      </c>
      <c r="E80" s="3" t="s">
        <v>138</v>
      </c>
      <c r="F80" s="6">
        <f>COUNTIF(R80:EE80,"e")</f>
        <v>0</v>
      </c>
      <c r="G80" s="6">
        <f>COUNTIF(R80:EE80,"z")</f>
        <v>2</v>
      </c>
      <c r="H80" s="6">
        <f t="shared" si="67"/>
        <v>30</v>
      </c>
      <c r="I80" s="6">
        <f t="shared" si="68"/>
        <v>15</v>
      </c>
      <c r="J80" s="6">
        <f t="shared" si="69"/>
        <v>0</v>
      </c>
      <c r="K80" s="6">
        <f t="shared" si="70"/>
        <v>0</v>
      </c>
      <c r="L80" s="6">
        <f t="shared" si="71"/>
        <v>15</v>
      </c>
      <c r="M80" s="6">
        <f t="shared" si="72"/>
        <v>0</v>
      </c>
      <c r="N80" s="6">
        <f t="shared" si="73"/>
        <v>0</v>
      </c>
      <c r="O80" s="7">
        <f t="shared" si="74"/>
        <v>6</v>
      </c>
      <c r="P80" s="7">
        <f t="shared" si="75"/>
        <v>3</v>
      </c>
      <c r="Q80" s="7">
        <v>1.9</v>
      </c>
      <c r="R80" s="11"/>
      <c r="S80" s="10"/>
      <c r="T80" s="11"/>
      <c r="U80" s="10"/>
      <c r="V80" s="11"/>
      <c r="W80" s="10"/>
      <c r="X80" s="7"/>
      <c r="Y80" s="11"/>
      <c r="Z80" s="10"/>
      <c r="AA80" s="11"/>
      <c r="AB80" s="10"/>
      <c r="AC80" s="11"/>
      <c r="AD80" s="10"/>
      <c r="AE80" s="7"/>
      <c r="AF80" s="7">
        <f t="shared" si="76"/>
        <v>0</v>
      </c>
      <c r="AG80" s="11"/>
      <c r="AH80" s="10"/>
      <c r="AI80" s="11"/>
      <c r="AJ80" s="10"/>
      <c r="AK80" s="11"/>
      <c r="AL80" s="10"/>
      <c r="AM80" s="7"/>
      <c r="AN80" s="11"/>
      <c r="AO80" s="10"/>
      <c r="AP80" s="11"/>
      <c r="AQ80" s="10"/>
      <c r="AR80" s="11"/>
      <c r="AS80" s="10"/>
      <c r="AT80" s="7"/>
      <c r="AU80" s="7">
        <f t="shared" si="77"/>
        <v>0</v>
      </c>
      <c r="AV80" s="11">
        <v>15</v>
      </c>
      <c r="AW80" s="10" t="s">
        <v>59</v>
      </c>
      <c r="AX80" s="11"/>
      <c r="AY80" s="10"/>
      <c r="AZ80" s="11"/>
      <c r="BA80" s="10"/>
      <c r="BB80" s="7">
        <v>3</v>
      </c>
      <c r="BC80" s="11">
        <v>15</v>
      </c>
      <c r="BD80" s="10" t="s">
        <v>59</v>
      </c>
      <c r="BE80" s="11"/>
      <c r="BF80" s="10"/>
      <c r="BG80" s="11"/>
      <c r="BH80" s="10"/>
      <c r="BI80" s="7">
        <v>3</v>
      </c>
      <c r="BJ80" s="7">
        <f t="shared" si="78"/>
        <v>6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/>
      <c r="BW80" s="10"/>
      <c r="BX80" s="7"/>
      <c r="BY80" s="7">
        <f t="shared" si="79"/>
        <v>0</v>
      </c>
      <c r="BZ80" s="11"/>
      <c r="CA80" s="10"/>
      <c r="CB80" s="11"/>
      <c r="CC80" s="10"/>
      <c r="CD80" s="11"/>
      <c r="CE80" s="10"/>
      <c r="CF80" s="7"/>
      <c r="CG80" s="11"/>
      <c r="CH80" s="10"/>
      <c r="CI80" s="11"/>
      <c r="CJ80" s="10"/>
      <c r="CK80" s="11"/>
      <c r="CL80" s="10"/>
      <c r="CM80" s="7"/>
      <c r="CN80" s="7">
        <f t="shared" si="80"/>
        <v>0</v>
      </c>
      <c r="CO80" s="11"/>
      <c r="CP80" s="10"/>
      <c r="CQ80" s="11"/>
      <c r="CR80" s="10"/>
      <c r="CS80" s="11"/>
      <c r="CT80" s="10"/>
      <c r="CU80" s="7"/>
      <c r="CV80" s="11"/>
      <c r="CW80" s="10"/>
      <c r="CX80" s="11"/>
      <c r="CY80" s="10"/>
      <c r="CZ80" s="11"/>
      <c r="DA80" s="10"/>
      <c r="DB80" s="7"/>
      <c r="DC80" s="7">
        <f t="shared" si="81"/>
        <v>0</v>
      </c>
      <c r="DD80" s="11"/>
      <c r="DE80" s="10"/>
      <c r="DF80" s="11"/>
      <c r="DG80" s="10"/>
      <c r="DH80" s="11"/>
      <c r="DI80" s="10"/>
      <c r="DJ80" s="7"/>
      <c r="DK80" s="11"/>
      <c r="DL80" s="10"/>
      <c r="DM80" s="11"/>
      <c r="DN80" s="10"/>
      <c r="DO80" s="11"/>
      <c r="DP80" s="10"/>
      <c r="DQ80" s="7"/>
      <c r="DR80" s="7">
        <f t="shared" si="82"/>
        <v>0</v>
      </c>
      <c r="DS80" s="11"/>
      <c r="DT80" s="10"/>
      <c r="DU80" s="11"/>
      <c r="DV80" s="10"/>
      <c r="DW80" s="11"/>
      <c r="DX80" s="10"/>
      <c r="DY80" s="7"/>
      <c r="DZ80" s="11"/>
      <c r="EA80" s="10"/>
      <c r="EB80" s="11"/>
      <c r="EC80" s="10"/>
      <c r="ED80" s="11"/>
      <c r="EE80" s="10"/>
      <c r="EF80" s="7"/>
      <c r="EG80" s="7">
        <f t="shared" si="83"/>
        <v>0</v>
      </c>
    </row>
    <row r="81" spans="1:137" x14ac:dyDescent="0.25">
      <c r="A81" s="6">
        <v>12</v>
      </c>
      <c r="B81" s="6">
        <v>1</v>
      </c>
      <c r="C81" s="6"/>
      <c r="D81" s="6"/>
      <c r="E81" s="3" t="s">
        <v>155</v>
      </c>
      <c r="F81" s="6">
        <f>$B$81*COUNTIF(R81:EE81,"e")</f>
        <v>0</v>
      </c>
      <c r="G81" s="6">
        <f>$B$81*COUNTIF(R81:EE81,"z")</f>
        <v>2</v>
      </c>
      <c r="H81" s="6">
        <f t="shared" si="67"/>
        <v>15</v>
      </c>
      <c r="I81" s="6">
        <f t="shared" si="68"/>
        <v>8</v>
      </c>
      <c r="J81" s="6">
        <f t="shared" si="69"/>
        <v>7</v>
      </c>
      <c r="K81" s="6">
        <f t="shared" si="70"/>
        <v>0</v>
      </c>
      <c r="L81" s="6">
        <f t="shared" si="71"/>
        <v>0</v>
      </c>
      <c r="M81" s="6">
        <f t="shared" si="72"/>
        <v>0</v>
      </c>
      <c r="N81" s="6">
        <f t="shared" si="73"/>
        <v>0</v>
      </c>
      <c r="O81" s="7">
        <f t="shared" si="74"/>
        <v>2</v>
      </c>
      <c r="P81" s="7">
        <f t="shared" si="75"/>
        <v>0</v>
      </c>
      <c r="Q81" s="7">
        <f>$B$81*0.7</f>
        <v>0.7</v>
      </c>
      <c r="R81" s="11"/>
      <c r="S81" s="10"/>
      <c r="T81" s="11"/>
      <c r="U81" s="10"/>
      <c r="V81" s="11"/>
      <c r="W81" s="10"/>
      <c r="X81" s="7"/>
      <c r="Y81" s="11"/>
      <c r="Z81" s="10"/>
      <c r="AA81" s="11"/>
      <c r="AB81" s="10"/>
      <c r="AC81" s="11"/>
      <c r="AD81" s="10"/>
      <c r="AE81" s="7"/>
      <c r="AF81" s="7">
        <f t="shared" si="76"/>
        <v>0</v>
      </c>
      <c r="AG81" s="11"/>
      <c r="AH81" s="10"/>
      <c r="AI81" s="11"/>
      <c r="AJ81" s="10"/>
      <c r="AK81" s="11"/>
      <c r="AL81" s="10"/>
      <c r="AM81" s="7"/>
      <c r="AN81" s="11"/>
      <c r="AO81" s="10"/>
      <c r="AP81" s="11"/>
      <c r="AQ81" s="10"/>
      <c r="AR81" s="11"/>
      <c r="AS81" s="10"/>
      <c r="AT81" s="7"/>
      <c r="AU81" s="7">
        <f t="shared" si="77"/>
        <v>0</v>
      </c>
      <c r="AV81" s="11"/>
      <c r="AW81" s="10"/>
      <c r="AX81" s="11"/>
      <c r="AY81" s="10"/>
      <c r="AZ81" s="11"/>
      <c r="BA81" s="10"/>
      <c r="BB81" s="7"/>
      <c r="BC81" s="11"/>
      <c r="BD81" s="10"/>
      <c r="BE81" s="11"/>
      <c r="BF81" s="10"/>
      <c r="BG81" s="11"/>
      <c r="BH81" s="10"/>
      <c r="BI81" s="7"/>
      <c r="BJ81" s="7">
        <f t="shared" si="78"/>
        <v>0</v>
      </c>
      <c r="BK81" s="11"/>
      <c r="BL81" s="10"/>
      <c r="BM81" s="11"/>
      <c r="BN81" s="10"/>
      <c r="BO81" s="11"/>
      <c r="BP81" s="10"/>
      <c r="BQ81" s="7"/>
      <c r="BR81" s="11"/>
      <c r="BS81" s="10"/>
      <c r="BT81" s="11"/>
      <c r="BU81" s="10"/>
      <c r="BV81" s="11"/>
      <c r="BW81" s="10"/>
      <c r="BX81" s="7"/>
      <c r="BY81" s="7">
        <f t="shared" si="79"/>
        <v>0</v>
      </c>
      <c r="BZ81" s="11"/>
      <c r="CA81" s="10"/>
      <c r="CB81" s="11"/>
      <c r="CC81" s="10"/>
      <c r="CD81" s="11"/>
      <c r="CE81" s="10"/>
      <c r="CF81" s="7"/>
      <c r="CG81" s="11"/>
      <c r="CH81" s="10"/>
      <c r="CI81" s="11"/>
      <c r="CJ81" s="10"/>
      <c r="CK81" s="11"/>
      <c r="CL81" s="10"/>
      <c r="CM81" s="7"/>
      <c r="CN81" s="7">
        <f t="shared" si="80"/>
        <v>0</v>
      </c>
      <c r="CO81" s="11">
        <f>$B$81*8</f>
        <v>8</v>
      </c>
      <c r="CP81" s="10" t="s">
        <v>59</v>
      </c>
      <c r="CQ81" s="11">
        <f>$B$81*7</f>
        <v>7</v>
      </c>
      <c r="CR81" s="10" t="s">
        <v>59</v>
      </c>
      <c r="CS81" s="11"/>
      <c r="CT81" s="10"/>
      <c r="CU81" s="7">
        <f>$B$81*2</f>
        <v>2</v>
      </c>
      <c r="CV81" s="11"/>
      <c r="CW81" s="10"/>
      <c r="CX81" s="11"/>
      <c r="CY81" s="10"/>
      <c r="CZ81" s="11"/>
      <c r="DA81" s="10"/>
      <c r="DB81" s="7"/>
      <c r="DC81" s="7">
        <f t="shared" si="81"/>
        <v>2</v>
      </c>
      <c r="DD81" s="11"/>
      <c r="DE81" s="10"/>
      <c r="DF81" s="11"/>
      <c r="DG81" s="10"/>
      <c r="DH81" s="11"/>
      <c r="DI81" s="10"/>
      <c r="DJ81" s="7"/>
      <c r="DK81" s="11"/>
      <c r="DL81" s="10"/>
      <c r="DM81" s="11"/>
      <c r="DN81" s="10"/>
      <c r="DO81" s="11"/>
      <c r="DP81" s="10"/>
      <c r="DQ81" s="7"/>
      <c r="DR81" s="7">
        <f t="shared" si="82"/>
        <v>0</v>
      </c>
      <c r="DS81" s="11"/>
      <c r="DT81" s="10"/>
      <c r="DU81" s="11"/>
      <c r="DV81" s="10"/>
      <c r="DW81" s="11"/>
      <c r="DX81" s="10"/>
      <c r="DY81" s="7"/>
      <c r="DZ81" s="11"/>
      <c r="EA81" s="10"/>
      <c r="EB81" s="11"/>
      <c r="EC81" s="10"/>
      <c r="ED81" s="11"/>
      <c r="EE81" s="10"/>
      <c r="EF81" s="7"/>
      <c r="EG81" s="7">
        <f t="shared" si="83"/>
        <v>0</v>
      </c>
    </row>
    <row r="82" spans="1:137" x14ac:dyDescent="0.25">
      <c r="A82" s="6"/>
      <c r="B82" s="6"/>
      <c r="C82" s="6"/>
      <c r="D82" s="6" t="s">
        <v>219</v>
      </c>
      <c r="E82" s="3" t="s">
        <v>144</v>
      </c>
      <c r="F82" s="6">
        <f>COUNTIF(R82:EE82,"e")</f>
        <v>0</v>
      </c>
      <c r="G82" s="6">
        <f>COUNTIF(R82:EE82,"z")</f>
        <v>2</v>
      </c>
      <c r="H82" s="6">
        <f t="shared" si="67"/>
        <v>25</v>
      </c>
      <c r="I82" s="6">
        <f t="shared" si="68"/>
        <v>12</v>
      </c>
      <c r="J82" s="6">
        <f t="shared" si="69"/>
        <v>0</v>
      </c>
      <c r="K82" s="6">
        <f t="shared" si="70"/>
        <v>0</v>
      </c>
      <c r="L82" s="6">
        <f t="shared" si="71"/>
        <v>13</v>
      </c>
      <c r="M82" s="6">
        <f t="shared" si="72"/>
        <v>0</v>
      </c>
      <c r="N82" s="6">
        <f t="shared" si="73"/>
        <v>0</v>
      </c>
      <c r="O82" s="7">
        <f t="shared" si="74"/>
        <v>4</v>
      </c>
      <c r="P82" s="7">
        <f t="shared" si="75"/>
        <v>2.5</v>
      </c>
      <c r="Q82" s="7">
        <v>1.5</v>
      </c>
      <c r="R82" s="11"/>
      <c r="S82" s="10"/>
      <c r="T82" s="11"/>
      <c r="U82" s="10"/>
      <c r="V82" s="11"/>
      <c r="W82" s="10"/>
      <c r="X82" s="7"/>
      <c r="Y82" s="11"/>
      <c r="Z82" s="10"/>
      <c r="AA82" s="11"/>
      <c r="AB82" s="10"/>
      <c r="AC82" s="11"/>
      <c r="AD82" s="10"/>
      <c r="AE82" s="7"/>
      <c r="AF82" s="7">
        <f t="shared" si="76"/>
        <v>0</v>
      </c>
      <c r="AG82" s="11"/>
      <c r="AH82" s="10"/>
      <c r="AI82" s="11"/>
      <c r="AJ82" s="10"/>
      <c r="AK82" s="11"/>
      <c r="AL82" s="10"/>
      <c r="AM82" s="7"/>
      <c r="AN82" s="11"/>
      <c r="AO82" s="10"/>
      <c r="AP82" s="11"/>
      <c r="AQ82" s="10"/>
      <c r="AR82" s="11"/>
      <c r="AS82" s="10"/>
      <c r="AT82" s="7"/>
      <c r="AU82" s="7">
        <f t="shared" si="77"/>
        <v>0</v>
      </c>
      <c r="AV82" s="11"/>
      <c r="AW82" s="10"/>
      <c r="AX82" s="11"/>
      <c r="AY82" s="10"/>
      <c r="AZ82" s="11"/>
      <c r="BA82" s="10"/>
      <c r="BB82" s="7"/>
      <c r="BC82" s="11"/>
      <c r="BD82" s="10"/>
      <c r="BE82" s="11"/>
      <c r="BF82" s="10"/>
      <c r="BG82" s="11"/>
      <c r="BH82" s="10"/>
      <c r="BI82" s="7"/>
      <c r="BJ82" s="7">
        <f t="shared" si="78"/>
        <v>0</v>
      </c>
      <c r="BK82" s="11">
        <v>12</v>
      </c>
      <c r="BL82" s="10" t="s">
        <v>59</v>
      </c>
      <c r="BM82" s="11"/>
      <c r="BN82" s="10"/>
      <c r="BO82" s="11"/>
      <c r="BP82" s="10"/>
      <c r="BQ82" s="7">
        <v>1.5</v>
      </c>
      <c r="BR82" s="11">
        <v>13</v>
      </c>
      <c r="BS82" s="10" t="s">
        <v>59</v>
      </c>
      <c r="BT82" s="11"/>
      <c r="BU82" s="10"/>
      <c r="BV82" s="11"/>
      <c r="BW82" s="10"/>
      <c r="BX82" s="7">
        <v>2.5</v>
      </c>
      <c r="BY82" s="7">
        <f t="shared" si="79"/>
        <v>4</v>
      </c>
      <c r="BZ82" s="11"/>
      <c r="CA82" s="10"/>
      <c r="CB82" s="11"/>
      <c r="CC82" s="10"/>
      <c r="CD82" s="11"/>
      <c r="CE82" s="10"/>
      <c r="CF82" s="7"/>
      <c r="CG82" s="11"/>
      <c r="CH82" s="10"/>
      <c r="CI82" s="11"/>
      <c r="CJ82" s="10"/>
      <c r="CK82" s="11"/>
      <c r="CL82" s="10"/>
      <c r="CM82" s="7"/>
      <c r="CN82" s="7">
        <f t="shared" si="80"/>
        <v>0</v>
      </c>
      <c r="CO82" s="11"/>
      <c r="CP82" s="10"/>
      <c r="CQ82" s="11"/>
      <c r="CR82" s="10"/>
      <c r="CS82" s="11"/>
      <c r="CT82" s="10"/>
      <c r="CU82" s="7"/>
      <c r="CV82" s="11"/>
      <c r="CW82" s="10"/>
      <c r="CX82" s="11"/>
      <c r="CY82" s="10"/>
      <c r="CZ82" s="11"/>
      <c r="DA82" s="10"/>
      <c r="DB82" s="7"/>
      <c r="DC82" s="7">
        <f t="shared" si="81"/>
        <v>0</v>
      </c>
      <c r="DD82" s="11"/>
      <c r="DE82" s="10"/>
      <c r="DF82" s="11"/>
      <c r="DG82" s="10"/>
      <c r="DH82" s="11"/>
      <c r="DI82" s="10"/>
      <c r="DJ82" s="7"/>
      <c r="DK82" s="11"/>
      <c r="DL82" s="10"/>
      <c r="DM82" s="11"/>
      <c r="DN82" s="10"/>
      <c r="DO82" s="11"/>
      <c r="DP82" s="10"/>
      <c r="DQ82" s="7"/>
      <c r="DR82" s="7">
        <f t="shared" si="82"/>
        <v>0</v>
      </c>
      <c r="DS82" s="11"/>
      <c r="DT82" s="10"/>
      <c r="DU82" s="11"/>
      <c r="DV82" s="10"/>
      <c r="DW82" s="11"/>
      <c r="DX82" s="10"/>
      <c r="DY82" s="7"/>
      <c r="DZ82" s="11"/>
      <c r="EA82" s="10"/>
      <c r="EB82" s="11"/>
      <c r="EC82" s="10"/>
      <c r="ED82" s="11"/>
      <c r="EE82" s="10"/>
      <c r="EF82" s="7"/>
      <c r="EG82" s="7">
        <f t="shared" si="83"/>
        <v>0</v>
      </c>
    </row>
    <row r="83" spans="1:137" x14ac:dyDescent="0.25">
      <c r="A83" s="6"/>
      <c r="B83" s="6"/>
      <c r="C83" s="6"/>
      <c r="D83" s="6" t="s">
        <v>219</v>
      </c>
      <c r="E83" s="3" t="s">
        <v>150</v>
      </c>
      <c r="F83" s="6">
        <f>COUNTIF(R83:EE83,"e")</f>
        <v>0</v>
      </c>
      <c r="G83" s="6">
        <f>COUNTIF(R83:EE83,"z")</f>
        <v>2</v>
      </c>
      <c r="H83" s="6">
        <f t="shared" si="67"/>
        <v>25</v>
      </c>
      <c r="I83" s="6">
        <f t="shared" si="68"/>
        <v>10</v>
      </c>
      <c r="J83" s="6">
        <f t="shared" si="69"/>
        <v>0</v>
      </c>
      <c r="K83" s="6">
        <f t="shared" si="70"/>
        <v>0</v>
      </c>
      <c r="L83" s="6">
        <f t="shared" si="71"/>
        <v>15</v>
      </c>
      <c r="M83" s="6">
        <f t="shared" si="72"/>
        <v>0</v>
      </c>
      <c r="N83" s="6">
        <f t="shared" si="73"/>
        <v>0</v>
      </c>
      <c r="O83" s="7">
        <f t="shared" si="74"/>
        <v>3</v>
      </c>
      <c r="P83" s="7">
        <f t="shared" si="75"/>
        <v>2</v>
      </c>
      <c r="Q83" s="7">
        <v>1.06</v>
      </c>
      <c r="R83" s="11"/>
      <c r="S83" s="10"/>
      <c r="T83" s="11"/>
      <c r="U83" s="10"/>
      <c r="V83" s="11"/>
      <c r="W83" s="10"/>
      <c r="X83" s="7"/>
      <c r="Y83" s="11"/>
      <c r="Z83" s="10"/>
      <c r="AA83" s="11"/>
      <c r="AB83" s="10"/>
      <c r="AC83" s="11"/>
      <c r="AD83" s="10"/>
      <c r="AE83" s="7"/>
      <c r="AF83" s="7">
        <f t="shared" si="76"/>
        <v>0</v>
      </c>
      <c r="AG83" s="11"/>
      <c r="AH83" s="10"/>
      <c r="AI83" s="11"/>
      <c r="AJ83" s="10"/>
      <c r="AK83" s="11"/>
      <c r="AL83" s="10"/>
      <c r="AM83" s="7"/>
      <c r="AN83" s="11"/>
      <c r="AO83" s="10"/>
      <c r="AP83" s="11"/>
      <c r="AQ83" s="10"/>
      <c r="AR83" s="11"/>
      <c r="AS83" s="10"/>
      <c r="AT83" s="7"/>
      <c r="AU83" s="7">
        <f t="shared" si="77"/>
        <v>0</v>
      </c>
      <c r="AV83" s="11"/>
      <c r="AW83" s="10"/>
      <c r="AX83" s="11"/>
      <c r="AY83" s="10"/>
      <c r="AZ83" s="11"/>
      <c r="BA83" s="10"/>
      <c r="BB83" s="7"/>
      <c r="BC83" s="11"/>
      <c r="BD83" s="10"/>
      <c r="BE83" s="11"/>
      <c r="BF83" s="10"/>
      <c r="BG83" s="11"/>
      <c r="BH83" s="10"/>
      <c r="BI83" s="7"/>
      <c r="BJ83" s="7">
        <f t="shared" si="78"/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/>
      <c r="BU83" s="10"/>
      <c r="BV83" s="11"/>
      <c r="BW83" s="10"/>
      <c r="BX83" s="7"/>
      <c r="BY83" s="7">
        <f t="shared" si="79"/>
        <v>0</v>
      </c>
      <c r="BZ83" s="11"/>
      <c r="CA83" s="10"/>
      <c r="CB83" s="11"/>
      <c r="CC83" s="10"/>
      <c r="CD83" s="11"/>
      <c r="CE83" s="10"/>
      <c r="CF83" s="7"/>
      <c r="CG83" s="11"/>
      <c r="CH83" s="10"/>
      <c r="CI83" s="11"/>
      <c r="CJ83" s="10"/>
      <c r="CK83" s="11"/>
      <c r="CL83" s="10"/>
      <c r="CM83" s="7"/>
      <c r="CN83" s="7">
        <f t="shared" si="80"/>
        <v>0</v>
      </c>
      <c r="CO83" s="11">
        <v>10</v>
      </c>
      <c r="CP83" s="10" t="s">
        <v>59</v>
      </c>
      <c r="CQ83" s="11"/>
      <c r="CR83" s="10"/>
      <c r="CS83" s="11"/>
      <c r="CT83" s="10"/>
      <c r="CU83" s="7">
        <v>1</v>
      </c>
      <c r="CV83" s="11">
        <v>15</v>
      </c>
      <c r="CW83" s="10" t="s">
        <v>59</v>
      </c>
      <c r="CX83" s="11"/>
      <c r="CY83" s="10"/>
      <c r="CZ83" s="11"/>
      <c r="DA83" s="10"/>
      <c r="DB83" s="7">
        <v>2</v>
      </c>
      <c r="DC83" s="7">
        <f t="shared" si="81"/>
        <v>3</v>
      </c>
      <c r="DD83" s="11"/>
      <c r="DE83" s="10"/>
      <c r="DF83" s="11"/>
      <c r="DG83" s="10"/>
      <c r="DH83" s="11"/>
      <c r="DI83" s="10"/>
      <c r="DJ83" s="7"/>
      <c r="DK83" s="11"/>
      <c r="DL83" s="10"/>
      <c r="DM83" s="11"/>
      <c r="DN83" s="10"/>
      <c r="DO83" s="11"/>
      <c r="DP83" s="10"/>
      <c r="DQ83" s="7"/>
      <c r="DR83" s="7">
        <f t="shared" si="82"/>
        <v>0</v>
      </c>
      <c r="DS83" s="11"/>
      <c r="DT83" s="10"/>
      <c r="DU83" s="11"/>
      <c r="DV83" s="10"/>
      <c r="DW83" s="11"/>
      <c r="DX83" s="10"/>
      <c r="DY83" s="7"/>
      <c r="DZ83" s="11"/>
      <c r="EA83" s="10"/>
      <c r="EB83" s="11"/>
      <c r="EC83" s="10"/>
      <c r="ED83" s="11"/>
      <c r="EE83" s="10"/>
      <c r="EF83" s="7"/>
      <c r="EG83" s="7">
        <f t="shared" si="83"/>
        <v>0</v>
      </c>
    </row>
    <row r="84" spans="1:137" x14ac:dyDescent="0.25">
      <c r="A84" s="6"/>
      <c r="B84" s="6"/>
      <c r="C84" s="6"/>
      <c r="D84" s="6" t="s">
        <v>374</v>
      </c>
      <c r="E84" s="3" t="s">
        <v>375</v>
      </c>
      <c r="F84" s="6">
        <f>COUNTIF(R84:EE84,"e")</f>
        <v>0</v>
      </c>
      <c r="G84" s="6">
        <f>COUNTIF(R84:EE84,"z")</f>
        <v>2</v>
      </c>
      <c r="H84" s="6">
        <f t="shared" si="67"/>
        <v>10</v>
      </c>
      <c r="I84" s="6">
        <f t="shared" si="68"/>
        <v>5</v>
      </c>
      <c r="J84" s="6">
        <f t="shared" si="69"/>
        <v>0</v>
      </c>
      <c r="K84" s="6">
        <f t="shared" si="70"/>
        <v>0</v>
      </c>
      <c r="L84" s="6">
        <f t="shared" si="71"/>
        <v>5</v>
      </c>
      <c r="M84" s="6">
        <f t="shared" si="72"/>
        <v>0</v>
      </c>
      <c r="N84" s="6">
        <f t="shared" si="73"/>
        <v>0</v>
      </c>
      <c r="O84" s="7">
        <f t="shared" si="74"/>
        <v>1</v>
      </c>
      <c r="P84" s="7">
        <f t="shared" si="75"/>
        <v>0.5</v>
      </c>
      <c r="Q84" s="7">
        <v>0.4</v>
      </c>
      <c r="R84" s="11"/>
      <c r="S84" s="10"/>
      <c r="T84" s="11"/>
      <c r="U84" s="10"/>
      <c r="V84" s="11"/>
      <c r="W84" s="10"/>
      <c r="X84" s="7"/>
      <c r="Y84" s="11"/>
      <c r="Z84" s="10"/>
      <c r="AA84" s="11"/>
      <c r="AB84" s="10"/>
      <c r="AC84" s="11"/>
      <c r="AD84" s="10"/>
      <c r="AE84" s="7"/>
      <c r="AF84" s="7">
        <f t="shared" si="76"/>
        <v>0</v>
      </c>
      <c r="AG84" s="11"/>
      <c r="AH84" s="10"/>
      <c r="AI84" s="11"/>
      <c r="AJ84" s="10"/>
      <c r="AK84" s="11"/>
      <c r="AL84" s="10"/>
      <c r="AM84" s="7"/>
      <c r="AN84" s="11"/>
      <c r="AO84" s="10"/>
      <c r="AP84" s="11"/>
      <c r="AQ84" s="10"/>
      <c r="AR84" s="11"/>
      <c r="AS84" s="10"/>
      <c r="AT84" s="7"/>
      <c r="AU84" s="7">
        <f t="shared" si="77"/>
        <v>0</v>
      </c>
      <c r="AV84" s="11"/>
      <c r="AW84" s="10"/>
      <c r="AX84" s="11"/>
      <c r="AY84" s="10"/>
      <c r="AZ84" s="11"/>
      <c r="BA84" s="10"/>
      <c r="BB84" s="7"/>
      <c r="BC84" s="11"/>
      <c r="BD84" s="10"/>
      <c r="BE84" s="11"/>
      <c r="BF84" s="10"/>
      <c r="BG84" s="11"/>
      <c r="BH84" s="10"/>
      <c r="BI84" s="7"/>
      <c r="BJ84" s="7">
        <f t="shared" si="78"/>
        <v>0</v>
      </c>
      <c r="BK84" s="11"/>
      <c r="BL84" s="10"/>
      <c r="BM84" s="11"/>
      <c r="BN84" s="10"/>
      <c r="BO84" s="11"/>
      <c r="BP84" s="10"/>
      <c r="BQ84" s="7"/>
      <c r="BR84" s="11"/>
      <c r="BS84" s="10"/>
      <c r="BT84" s="11"/>
      <c r="BU84" s="10"/>
      <c r="BV84" s="11"/>
      <c r="BW84" s="10"/>
      <c r="BX84" s="7"/>
      <c r="BY84" s="7">
        <f t="shared" si="79"/>
        <v>0</v>
      </c>
      <c r="BZ84" s="11"/>
      <c r="CA84" s="10"/>
      <c r="CB84" s="11"/>
      <c r="CC84" s="10"/>
      <c r="CD84" s="11"/>
      <c r="CE84" s="10"/>
      <c r="CF84" s="7"/>
      <c r="CG84" s="11"/>
      <c r="CH84" s="10"/>
      <c r="CI84" s="11"/>
      <c r="CJ84" s="10"/>
      <c r="CK84" s="11"/>
      <c r="CL84" s="10"/>
      <c r="CM84" s="7"/>
      <c r="CN84" s="7">
        <f t="shared" si="80"/>
        <v>0</v>
      </c>
      <c r="CO84" s="11">
        <v>5</v>
      </c>
      <c r="CP84" s="10" t="s">
        <v>59</v>
      </c>
      <c r="CQ84" s="11"/>
      <c r="CR84" s="10"/>
      <c r="CS84" s="11"/>
      <c r="CT84" s="10"/>
      <c r="CU84" s="7">
        <v>0.5</v>
      </c>
      <c r="CV84" s="11">
        <v>5</v>
      </c>
      <c r="CW84" s="10" t="s">
        <v>59</v>
      </c>
      <c r="CX84" s="11"/>
      <c r="CY84" s="10"/>
      <c r="CZ84" s="11"/>
      <c r="DA84" s="10"/>
      <c r="DB84" s="7">
        <v>0.5</v>
      </c>
      <c r="DC84" s="7">
        <f t="shared" si="81"/>
        <v>1</v>
      </c>
      <c r="DD84" s="11"/>
      <c r="DE84" s="10"/>
      <c r="DF84" s="11"/>
      <c r="DG84" s="10"/>
      <c r="DH84" s="11"/>
      <c r="DI84" s="10"/>
      <c r="DJ84" s="7"/>
      <c r="DK84" s="11"/>
      <c r="DL84" s="10"/>
      <c r="DM84" s="11"/>
      <c r="DN84" s="10"/>
      <c r="DO84" s="11"/>
      <c r="DP84" s="10"/>
      <c r="DQ84" s="7"/>
      <c r="DR84" s="7">
        <f t="shared" si="82"/>
        <v>0</v>
      </c>
      <c r="DS84" s="11"/>
      <c r="DT84" s="10"/>
      <c r="DU84" s="11"/>
      <c r="DV84" s="10"/>
      <c r="DW84" s="11"/>
      <c r="DX84" s="10"/>
      <c r="DY84" s="7"/>
      <c r="DZ84" s="11"/>
      <c r="EA84" s="10"/>
      <c r="EB84" s="11"/>
      <c r="EC84" s="10"/>
      <c r="ED84" s="11"/>
      <c r="EE84" s="10"/>
      <c r="EF84" s="7"/>
      <c r="EG84" s="7">
        <f t="shared" si="83"/>
        <v>0</v>
      </c>
    </row>
    <row r="85" spans="1:137" x14ac:dyDescent="0.25">
      <c r="A85" s="6"/>
      <c r="B85" s="6"/>
      <c r="C85" s="6"/>
      <c r="D85" s="6" t="s">
        <v>219</v>
      </c>
      <c r="E85" s="3" t="s">
        <v>142</v>
      </c>
      <c r="F85" s="6">
        <f>COUNTIF(R85:EE85,"e")</f>
        <v>1</v>
      </c>
      <c r="G85" s="6">
        <f>COUNTIF(R85:EE85,"z")</f>
        <v>3</v>
      </c>
      <c r="H85" s="6">
        <f t="shared" si="67"/>
        <v>49</v>
      </c>
      <c r="I85" s="6">
        <f t="shared" si="68"/>
        <v>22</v>
      </c>
      <c r="J85" s="6">
        <f t="shared" si="69"/>
        <v>0</v>
      </c>
      <c r="K85" s="6">
        <f t="shared" si="70"/>
        <v>0</v>
      </c>
      <c r="L85" s="6">
        <f t="shared" si="71"/>
        <v>27</v>
      </c>
      <c r="M85" s="6">
        <f t="shared" si="72"/>
        <v>0</v>
      </c>
      <c r="N85" s="6">
        <f t="shared" si="73"/>
        <v>0</v>
      </c>
      <c r="O85" s="7">
        <f t="shared" si="74"/>
        <v>8</v>
      </c>
      <c r="P85" s="7">
        <f t="shared" si="75"/>
        <v>5</v>
      </c>
      <c r="Q85" s="7">
        <v>2.93</v>
      </c>
      <c r="R85" s="11"/>
      <c r="S85" s="10"/>
      <c r="T85" s="11"/>
      <c r="U85" s="10"/>
      <c r="V85" s="11"/>
      <c r="W85" s="10"/>
      <c r="X85" s="7"/>
      <c r="Y85" s="11"/>
      <c r="Z85" s="10"/>
      <c r="AA85" s="11"/>
      <c r="AB85" s="10"/>
      <c r="AC85" s="11"/>
      <c r="AD85" s="10"/>
      <c r="AE85" s="7"/>
      <c r="AF85" s="7">
        <f t="shared" si="76"/>
        <v>0</v>
      </c>
      <c r="AG85" s="11"/>
      <c r="AH85" s="10"/>
      <c r="AI85" s="11"/>
      <c r="AJ85" s="10"/>
      <c r="AK85" s="11"/>
      <c r="AL85" s="10"/>
      <c r="AM85" s="7"/>
      <c r="AN85" s="11"/>
      <c r="AO85" s="10"/>
      <c r="AP85" s="11"/>
      <c r="AQ85" s="10"/>
      <c r="AR85" s="11"/>
      <c r="AS85" s="10"/>
      <c r="AT85" s="7"/>
      <c r="AU85" s="7">
        <f t="shared" si="77"/>
        <v>0</v>
      </c>
      <c r="AV85" s="11">
        <v>10</v>
      </c>
      <c r="AW85" s="10" t="s">
        <v>59</v>
      </c>
      <c r="AX85" s="11"/>
      <c r="AY85" s="10"/>
      <c r="AZ85" s="11"/>
      <c r="BA85" s="10"/>
      <c r="BB85" s="7">
        <v>1</v>
      </c>
      <c r="BC85" s="11">
        <v>7</v>
      </c>
      <c r="BD85" s="10" t="s">
        <v>59</v>
      </c>
      <c r="BE85" s="11"/>
      <c r="BF85" s="10"/>
      <c r="BG85" s="11"/>
      <c r="BH85" s="10"/>
      <c r="BI85" s="7">
        <v>1</v>
      </c>
      <c r="BJ85" s="7">
        <f t="shared" si="78"/>
        <v>2</v>
      </c>
      <c r="BK85" s="11">
        <v>12</v>
      </c>
      <c r="BL85" s="10" t="s">
        <v>127</v>
      </c>
      <c r="BM85" s="11"/>
      <c r="BN85" s="10"/>
      <c r="BO85" s="11"/>
      <c r="BP85" s="10"/>
      <c r="BQ85" s="7">
        <v>2</v>
      </c>
      <c r="BR85" s="11">
        <v>20</v>
      </c>
      <c r="BS85" s="10" t="s">
        <v>59</v>
      </c>
      <c r="BT85" s="11"/>
      <c r="BU85" s="10"/>
      <c r="BV85" s="11"/>
      <c r="BW85" s="10"/>
      <c r="BX85" s="7">
        <v>4</v>
      </c>
      <c r="BY85" s="7">
        <f t="shared" si="79"/>
        <v>6</v>
      </c>
      <c r="BZ85" s="11"/>
      <c r="CA85" s="10"/>
      <c r="CB85" s="11"/>
      <c r="CC85" s="10"/>
      <c r="CD85" s="11"/>
      <c r="CE85" s="10"/>
      <c r="CF85" s="7"/>
      <c r="CG85" s="11"/>
      <c r="CH85" s="10"/>
      <c r="CI85" s="11"/>
      <c r="CJ85" s="10"/>
      <c r="CK85" s="11"/>
      <c r="CL85" s="10"/>
      <c r="CM85" s="7"/>
      <c r="CN85" s="7">
        <f t="shared" si="80"/>
        <v>0</v>
      </c>
      <c r="CO85" s="11"/>
      <c r="CP85" s="10"/>
      <c r="CQ85" s="11"/>
      <c r="CR85" s="10"/>
      <c r="CS85" s="11"/>
      <c r="CT85" s="10"/>
      <c r="CU85" s="7"/>
      <c r="CV85" s="11"/>
      <c r="CW85" s="10"/>
      <c r="CX85" s="11"/>
      <c r="CY85" s="10"/>
      <c r="CZ85" s="11"/>
      <c r="DA85" s="10"/>
      <c r="DB85" s="7"/>
      <c r="DC85" s="7">
        <f t="shared" si="81"/>
        <v>0</v>
      </c>
      <c r="DD85" s="11"/>
      <c r="DE85" s="10"/>
      <c r="DF85" s="11"/>
      <c r="DG85" s="10"/>
      <c r="DH85" s="11"/>
      <c r="DI85" s="10"/>
      <c r="DJ85" s="7"/>
      <c r="DK85" s="11"/>
      <c r="DL85" s="10"/>
      <c r="DM85" s="11"/>
      <c r="DN85" s="10"/>
      <c r="DO85" s="11"/>
      <c r="DP85" s="10"/>
      <c r="DQ85" s="7"/>
      <c r="DR85" s="7">
        <f t="shared" si="82"/>
        <v>0</v>
      </c>
      <c r="DS85" s="11"/>
      <c r="DT85" s="10"/>
      <c r="DU85" s="11"/>
      <c r="DV85" s="10"/>
      <c r="DW85" s="11"/>
      <c r="DX85" s="10"/>
      <c r="DY85" s="7"/>
      <c r="DZ85" s="11"/>
      <c r="EA85" s="10"/>
      <c r="EB85" s="11"/>
      <c r="EC85" s="10"/>
      <c r="ED85" s="11"/>
      <c r="EE85" s="10"/>
      <c r="EF85" s="7"/>
      <c r="EG85" s="7">
        <f t="shared" si="83"/>
        <v>0</v>
      </c>
    </row>
    <row r="86" spans="1:137" ht="15.9" customHeight="1" x14ac:dyDescent="0.25">
      <c r="A86" s="6"/>
      <c r="B86" s="6"/>
      <c r="C86" s="6"/>
      <c r="D86" s="6"/>
      <c r="E86" s="6" t="s">
        <v>75</v>
      </c>
      <c r="F86" s="6">
        <f t="shared" ref="F86:AK86" si="84">SUM(F63:F85)</f>
        <v>2</v>
      </c>
      <c r="G86" s="6">
        <f t="shared" si="84"/>
        <v>49</v>
      </c>
      <c r="H86" s="6">
        <f t="shared" si="84"/>
        <v>533</v>
      </c>
      <c r="I86" s="6">
        <f t="shared" si="84"/>
        <v>255</v>
      </c>
      <c r="J86" s="6">
        <f t="shared" si="84"/>
        <v>80</v>
      </c>
      <c r="K86" s="6">
        <f t="shared" si="84"/>
        <v>0</v>
      </c>
      <c r="L86" s="6">
        <f t="shared" si="84"/>
        <v>198</v>
      </c>
      <c r="M86" s="6">
        <f t="shared" si="84"/>
        <v>0</v>
      </c>
      <c r="N86" s="6">
        <f t="shared" si="84"/>
        <v>0</v>
      </c>
      <c r="O86" s="7">
        <f t="shared" si="84"/>
        <v>73</v>
      </c>
      <c r="P86" s="7">
        <f t="shared" si="84"/>
        <v>27.5</v>
      </c>
      <c r="Q86" s="7">
        <f t="shared" si="84"/>
        <v>26.209999999999994</v>
      </c>
      <c r="R86" s="11">
        <f t="shared" si="84"/>
        <v>0</v>
      </c>
      <c r="S86" s="10">
        <f t="shared" si="84"/>
        <v>0</v>
      </c>
      <c r="T86" s="11">
        <f t="shared" si="84"/>
        <v>0</v>
      </c>
      <c r="U86" s="10">
        <f t="shared" si="84"/>
        <v>0</v>
      </c>
      <c r="V86" s="11">
        <f t="shared" si="84"/>
        <v>0</v>
      </c>
      <c r="W86" s="10">
        <f t="shared" si="84"/>
        <v>0</v>
      </c>
      <c r="X86" s="7">
        <f t="shared" si="84"/>
        <v>0</v>
      </c>
      <c r="Y86" s="11">
        <f t="shared" si="84"/>
        <v>0</v>
      </c>
      <c r="Z86" s="10">
        <f t="shared" si="84"/>
        <v>0</v>
      </c>
      <c r="AA86" s="11">
        <f t="shared" si="84"/>
        <v>0</v>
      </c>
      <c r="AB86" s="10">
        <f t="shared" si="84"/>
        <v>0</v>
      </c>
      <c r="AC86" s="11">
        <f t="shared" si="84"/>
        <v>0</v>
      </c>
      <c r="AD86" s="10">
        <f t="shared" si="84"/>
        <v>0</v>
      </c>
      <c r="AE86" s="7">
        <f t="shared" si="84"/>
        <v>0</v>
      </c>
      <c r="AF86" s="7">
        <f t="shared" si="84"/>
        <v>0</v>
      </c>
      <c r="AG86" s="11">
        <f t="shared" si="84"/>
        <v>0</v>
      </c>
      <c r="AH86" s="10">
        <f t="shared" si="84"/>
        <v>0</v>
      </c>
      <c r="AI86" s="11">
        <f t="shared" si="84"/>
        <v>0</v>
      </c>
      <c r="AJ86" s="10">
        <f t="shared" si="84"/>
        <v>0</v>
      </c>
      <c r="AK86" s="11">
        <f t="shared" si="84"/>
        <v>0</v>
      </c>
      <c r="AL86" s="10">
        <f t="shared" ref="AL86:BQ86" si="85">SUM(AL63:AL85)</f>
        <v>0</v>
      </c>
      <c r="AM86" s="7">
        <f t="shared" si="85"/>
        <v>0</v>
      </c>
      <c r="AN86" s="11">
        <f t="shared" si="85"/>
        <v>0</v>
      </c>
      <c r="AO86" s="10">
        <f t="shared" si="85"/>
        <v>0</v>
      </c>
      <c r="AP86" s="11">
        <f t="shared" si="85"/>
        <v>0</v>
      </c>
      <c r="AQ86" s="10">
        <f t="shared" si="85"/>
        <v>0</v>
      </c>
      <c r="AR86" s="11">
        <f t="shared" si="85"/>
        <v>0</v>
      </c>
      <c r="AS86" s="10">
        <f t="shared" si="85"/>
        <v>0</v>
      </c>
      <c r="AT86" s="7">
        <f t="shared" si="85"/>
        <v>0</v>
      </c>
      <c r="AU86" s="7">
        <f t="shared" si="85"/>
        <v>0</v>
      </c>
      <c r="AV86" s="11">
        <f t="shared" si="85"/>
        <v>38</v>
      </c>
      <c r="AW86" s="10">
        <f t="shared" si="85"/>
        <v>0</v>
      </c>
      <c r="AX86" s="11">
        <f t="shared" si="85"/>
        <v>12</v>
      </c>
      <c r="AY86" s="10">
        <f t="shared" si="85"/>
        <v>0</v>
      </c>
      <c r="AZ86" s="11">
        <f t="shared" si="85"/>
        <v>0</v>
      </c>
      <c r="BA86" s="10">
        <f t="shared" si="85"/>
        <v>0</v>
      </c>
      <c r="BB86" s="7">
        <f t="shared" si="85"/>
        <v>7</v>
      </c>
      <c r="BC86" s="11">
        <f t="shared" si="85"/>
        <v>22</v>
      </c>
      <c r="BD86" s="10">
        <f t="shared" si="85"/>
        <v>0</v>
      </c>
      <c r="BE86" s="11">
        <f t="shared" si="85"/>
        <v>0</v>
      </c>
      <c r="BF86" s="10">
        <f t="shared" si="85"/>
        <v>0</v>
      </c>
      <c r="BG86" s="11">
        <f t="shared" si="85"/>
        <v>0</v>
      </c>
      <c r="BH86" s="10">
        <f t="shared" si="85"/>
        <v>0</v>
      </c>
      <c r="BI86" s="7">
        <f t="shared" si="85"/>
        <v>4</v>
      </c>
      <c r="BJ86" s="7">
        <f t="shared" si="85"/>
        <v>11</v>
      </c>
      <c r="BK86" s="11">
        <f t="shared" si="85"/>
        <v>32</v>
      </c>
      <c r="BL86" s="10">
        <f t="shared" si="85"/>
        <v>0</v>
      </c>
      <c r="BM86" s="11">
        <f t="shared" si="85"/>
        <v>7</v>
      </c>
      <c r="BN86" s="10">
        <f t="shared" si="85"/>
        <v>0</v>
      </c>
      <c r="BO86" s="11">
        <f t="shared" si="85"/>
        <v>0</v>
      </c>
      <c r="BP86" s="10">
        <f t="shared" si="85"/>
        <v>0</v>
      </c>
      <c r="BQ86" s="7">
        <f t="shared" si="85"/>
        <v>5.5</v>
      </c>
      <c r="BR86" s="11">
        <f t="shared" ref="BR86:CW86" si="86">SUM(BR63:BR85)</f>
        <v>33</v>
      </c>
      <c r="BS86" s="10">
        <f t="shared" si="86"/>
        <v>0</v>
      </c>
      <c r="BT86" s="11">
        <f t="shared" si="86"/>
        <v>0</v>
      </c>
      <c r="BU86" s="10">
        <f t="shared" si="86"/>
        <v>0</v>
      </c>
      <c r="BV86" s="11">
        <f t="shared" si="86"/>
        <v>0</v>
      </c>
      <c r="BW86" s="10">
        <f t="shared" si="86"/>
        <v>0</v>
      </c>
      <c r="BX86" s="7">
        <f t="shared" si="86"/>
        <v>6.5</v>
      </c>
      <c r="BY86" s="7">
        <f t="shared" si="86"/>
        <v>12</v>
      </c>
      <c r="BZ86" s="11">
        <f t="shared" si="86"/>
        <v>89</v>
      </c>
      <c r="CA86" s="10">
        <f t="shared" si="86"/>
        <v>0</v>
      </c>
      <c r="CB86" s="11">
        <f t="shared" si="86"/>
        <v>14</v>
      </c>
      <c r="CC86" s="10">
        <f t="shared" si="86"/>
        <v>0</v>
      </c>
      <c r="CD86" s="11">
        <f t="shared" si="86"/>
        <v>0</v>
      </c>
      <c r="CE86" s="10">
        <f t="shared" si="86"/>
        <v>0</v>
      </c>
      <c r="CF86" s="7">
        <f t="shared" si="86"/>
        <v>15</v>
      </c>
      <c r="CG86" s="11">
        <f t="shared" si="86"/>
        <v>80</v>
      </c>
      <c r="CH86" s="10">
        <f t="shared" si="86"/>
        <v>0</v>
      </c>
      <c r="CI86" s="11">
        <f t="shared" si="86"/>
        <v>0</v>
      </c>
      <c r="CJ86" s="10">
        <f t="shared" si="86"/>
        <v>0</v>
      </c>
      <c r="CK86" s="11">
        <f t="shared" si="86"/>
        <v>0</v>
      </c>
      <c r="CL86" s="10">
        <f t="shared" si="86"/>
        <v>0</v>
      </c>
      <c r="CM86" s="7">
        <f t="shared" si="86"/>
        <v>10</v>
      </c>
      <c r="CN86" s="7">
        <f t="shared" si="86"/>
        <v>25</v>
      </c>
      <c r="CO86" s="11">
        <f t="shared" si="86"/>
        <v>72</v>
      </c>
      <c r="CP86" s="10">
        <f t="shared" si="86"/>
        <v>0</v>
      </c>
      <c r="CQ86" s="11">
        <f t="shared" si="86"/>
        <v>26</v>
      </c>
      <c r="CR86" s="10">
        <f t="shared" si="86"/>
        <v>0</v>
      </c>
      <c r="CS86" s="11">
        <f t="shared" si="86"/>
        <v>0</v>
      </c>
      <c r="CT86" s="10">
        <f t="shared" si="86"/>
        <v>0</v>
      </c>
      <c r="CU86" s="7">
        <f t="shared" si="86"/>
        <v>12</v>
      </c>
      <c r="CV86" s="11">
        <f t="shared" si="86"/>
        <v>63</v>
      </c>
      <c r="CW86" s="10">
        <f t="shared" si="86"/>
        <v>0</v>
      </c>
      <c r="CX86" s="11">
        <f t="shared" ref="CX86:EC86" si="87">SUM(CX63:CX85)</f>
        <v>0</v>
      </c>
      <c r="CY86" s="10">
        <f t="shared" si="87"/>
        <v>0</v>
      </c>
      <c r="CZ86" s="11">
        <f t="shared" si="87"/>
        <v>0</v>
      </c>
      <c r="DA86" s="10">
        <f t="shared" si="87"/>
        <v>0</v>
      </c>
      <c r="DB86" s="7">
        <f t="shared" si="87"/>
        <v>7</v>
      </c>
      <c r="DC86" s="7">
        <f t="shared" si="87"/>
        <v>19</v>
      </c>
      <c r="DD86" s="11">
        <f t="shared" si="87"/>
        <v>24</v>
      </c>
      <c r="DE86" s="10">
        <f t="shared" si="87"/>
        <v>0</v>
      </c>
      <c r="DF86" s="11">
        <f t="shared" si="87"/>
        <v>21</v>
      </c>
      <c r="DG86" s="10">
        <f t="shared" si="87"/>
        <v>0</v>
      </c>
      <c r="DH86" s="11">
        <f t="shared" si="87"/>
        <v>0</v>
      </c>
      <c r="DI86" s="10">
        <f t="shared" si="87"/>
        <v>0</v>
      </c>
      <c r="DJ86" s="7">
        <f t="shared" si="87"/>
        <v>6</v>
      </c>
      <c r="DK86" s="11">
        <f t="shared" si="87"/>
        <v>0</v>
      </c>
      <c r="DL86" s="10">
        <f t="shared" si="87"/>
        <v>0</v>
      </c>
      <c r="DM86" s="11">
        <f t="shared" si="87"/>
        <v>0</v>
      </c>
      <c r="DN86" s="10">
        <f t="shared" si="87"/>
        <v>0</v>
      </c>
      <c r="DO86" s="11">
        <f t="shared" si="87"/>
        <v>0</v>
      </c>
      <c r="DP86" s="10">
        <f t="shared" si="87"/>
        <v>0</v>
      </c>
      <c r="DQ86" s="7">
        <f t="shared" si="87"/>
        <v>0</v>
      </c>
      <c r="DR86" s="7">
        <f t="shared" si="87"/>
        <v>6</v>
      </c>
      <c r="DS86" s="11">
        <f t="shared" si="87"/>
        <v>0</v>
      </c>
      <c r="DT86" s="10">
        <f t="shared" si="87"/>
        <v>0</v>
      </c>
      <c r="DU86" s="11">
        <f t="shared" si="87"/>
        <v>0</v>
      </c>
      <c r="DV86" s="10">
        <f t="shared" si="87"/>
        <v>0</v>
      </c>
      <c r="DW86" s="11">
        <f t="shared" si="87"/>
        <v>0</v>
      </c>
      <c r="DX86" s="10">
        <f t="shared" si="87"/>
        <v>0</v>
      </c>
      <c r="DY86" s="7">
        <f t="shared" si="87"/>
        <v>0</v>
      </c>
      <c r="DZ86" s="11">
        <f t="shared" si="87"/>
        <v>0</v>
      </c>
      <c r="EA86" s="10">
        <f t="shared" si="87"/>
        <v>0</v>
      </c>
      <c r="EB86" s="11">
        <f t="shared" si="87"/>
        <v>0</v>
      </c>
      <c r="EC86" s="10">
        <f t="shared" si="87"/>
        <v>0</v>
      </c>
      <c r="ED86" s="11">
        <f>SUM(ED63:ED85)</f>
        <v>0</v>
      </c>
      <c r="EE86" s="10">
        <f>SUM(EE63:EE85)</f>
        <v>0</v>
      </c>
      <c r="EF86" s="7">
        <f>SUM(EF63:EF85)</f>
        <v>0</v>
      </c>
      <c r="EG86" s="7">
        <f>SUM(EG63:EG85)</f>
        <v>0</v>
      </c>
    </row>
    <row r="87" spans="1:137" ht="20.100000000000001" customHeight="1" x14ac:dyDescent="0.25">
      <c r="A87" s="12" t="s">
        <v>164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2"/>
      <c r="EG87" s="13"/>
    </row>
    <row r="88" spans="1:137" x14ac:dyDescent="0.25">
      <c r="A88" s="15">
        <v>1</v>
      </c>
      <c r="B88" s="15">
        <v>1</v>
      </c>
      <c r="C88" s="15"/>
      <c r="D88" s="6" t="s">
        <v>165</v>
      </c>
      <c r="E88" s="3" t="s">
        <v>166</v>
      </c>
      <c r="F88" s="6">
        <f t="shared" ref="F88:F119" si="88">COUNTIF(R88:EE88,"e")</f>
        <v>0</v>
      </c>
      <c r="G88" s="6">
        <f t="shared" ref="G88:G119" si="89">COUNTIF(R88:EE88,"z")</f>
        <v>1</v>
      </c>
      <c r="H88" s="6">
        <f t="shared" ref="H88:H119" si="90">SUM(I88:N88)</f>
        <v>15</v>
      </c>
      <c r="I88" s="6">
        <f t="shared" ref="I88:I119" si="91">R88+AG88+AV88+BK88+BZ88+CO88+DD88+DS88</f>
        <v>15</v>
      </c>
      <c r="J88" s="6">
        <f t="shared" ref="J88:J119" si="92">T88+AI88+AX88+BM88+CB88+CQ88+DF88+DU88</f>
        <v>0</v>
      </c>
      <c r="K88" s="6">
        <f t="shared" ref="K88:K119" si="93">V88+AK88+AZ88+BO88+CD88+CS88+DH88+DW88</f>
        <v>0</v>
      </c>
      <c r="L88" s="6">
        <f t="shared" ref="L88:L119" si="94">Y88+AN88+BC88+BR88+CG88+CV88+DK88+DZ88</f>
        <v>0</v>
      </c>
      <c r="M88" s="6">
        <f t="shared" ref="M88:M119" si="95">AA88+AP88+BE88+BT88+CI88+CX88+DM88+EB88</f>
        <v>0</v>
      </c>
      <c r="N88" s="6">
        <f t="shared" ref="N88:N119" si="96">AC88+AR88+BG88+BV88+CK88+CZ88+DO88+ED88</f>
        <v>0</v>
      </c>
      <c r="O88" s="7">
        <f t="shared" ref="O88:O119" si="97">AF88+AU88+BJ88+BY88+CN88+DC88+DR88+EG88</f>
        <v>2</v>
      </c>
      <c r="P88" s="7">
        <f t="shared" ref="P88:P119" si="98">AE88+AT88+BI88+BX88+CM88+DB88+DQ88+EF88</f>
        <v>0</v>
      </c>
      <c r="Q88" s="7">
        <v>0.73</v>
      </c>
      <c r="R88" s="11">
        <v>15</v>
      </c>
      <c r="S88" s="10" t="s">
        <v>59</v>
      </c>
      <c r="T88" s="11"/>
      <c r="U88" s="10"/>
      <c r="V88" s="11"/>
      <c r="W88" s="10"/>
      <c r="X88" s="7">
        <v>2</v>
      </c>
      <c r="Y88" s="11"/>
      <c r="Z88" s="10"/>
      <c r="AA88" s="11"/>
      <c r="AB88" s="10"/>
      <c r="AC88" s="11"/>
      <c r="AD88" s="10"/>
      <c r="AE88" s="7"/>
      <c r="AF88" s="7">
        <f t="shared" ref="AF88:AF119" si="99">X88+AE88</f>
        <v>2</v>
      </c>
      <c r="AG88" s="11"/>
      <c r="AH88" s="10"/>
      <c r="AI88" s="11"/>
      <c r="AJ88" s="10"/>
      <c r="AK88" s="11"/>
      <c r="AL88" s="10"/>
      <c r="AM88" s="7"/>
      <c r="AN88" s="11"/>
      <c r="AO88" s="10"/>
      <c r="AP88" s="11"/>
      <c r="AQ88" s="10"/>
      <c r="AR88" s="11"/>
      <c r="AS88" s="10"/>
      <c r="AT88" s="7"/>
      <c r="AU88" s="7">
        <f t="shared" ref="AU88:AU119" si="100">AM88+AT88</f>
        <v>0</v>
      </c>
      <c r="AV88" s="11"/>
      <c r="AW88" s="10"/>
      <c r="AX88" s="11"/>
      <c r="AY88" s="10"/>
      <c r="AZ88" s="11"/>
      <c r="BA88" s="10"/>
      <c r="BB88" s="7"/>
      <c r="BC88" s="11"/>
      <c r="BD88" s="10"/>
      <c r="BE88" s="11"/>
      <c r="BF88" s="10"/>
      <c r="BG88" s="11"/>
      <c r="BH88" s="10"/>
      <c r="BI88" s="7"/>
      <c r="BJ88" s="7">
        <f t="shared" ref="BJ88:BJ119" si="101">BB88+BI88</f>
        <v>0</v>
      </c>
      <c r="BK88" s="11"/>
      <c r="BL88" s="10"/>
      <c r="BM88" s="11"/>
      <c r="BN88" s="10"/>
      <c r="BO88" s="11"/>
      <c r="BP88" s="10"/>
      <c r="BQ88" s="7"/>
      <c r="BR88" s="11"/>
      <c r="BS88" s="10"/>
      <c r="BT88" s="11"/>
      <c r="BU88" s="10"/>
      <c r="BV88" s="11"/>
      <c r="BW88" s="10"/>
      <c r="BX88" s="7"/>
      <c r="BY88" s="7">
        <f t="shared" ref="BY88:BY119" si="102">BQ88+BX88</f>
        <v>0</v>
      </c>
      <c r="BZ88" s="11"/>
      <c r="CA88" s="10"/>
      <c r="CB88" s="11"/>
      <c r="CC88" s="10"/>
      <c r="CD88" s="11"/>
      <c r="CE88" s="10"/>
      <c r="CF88" s="7"/>
      <c r="CG88" s="11"/>
      <c r="CH88" s="10"/>
      <c r="CI88" s="11"/>
      <c r="CJ88" s="10"/>
      <c r="CK88" s="11"/>
      <c r="CL88" s="10"/>
      <c r="CM88" s="7"/>
      <c r="CN88" s="7">
        <f t="shared" ref="CN88:CN119" si="103">CF88+CM88</f>
        <v>0</v>
      </c>
      <c r="CO88" s="11"/>
      <c r="CP88" s="10"/>
      <c r="CQ88" s="11"/>
      <c r="CR88" s="10"/>
      <c r="CS88" s="11"/>
      <c r="CT88" s="10"/>
      <c r="CU88" s="7"/>
      <c r="CV88" s="11"/>
      <c r="CW88" s="10"/>
      <c r="CX88" s="11"/>
      <c r="CY88" s="10"/>
      <c r="CZ88" s="11"/>
      <c r="DA88" s="10"/>
      <c r="DB88" s="7"/>
      <c r="DC88" s="7">
        <f t="shared" ref="DC88:DC119" si="104">CU88+DB88</f>
        <v>0</v>
      </c>
      <c r="DD88" s="11"/>
      <c r="DE88" s="10"/>
      <c r="DF88" s="11"/>
      <c r="DG88" s="10"/>
      <c r="DH88" s="11"/>
      <c r="DI88" s="10"/>
      <c r="DJ88" s="7"/>
      <c r="DK88" s="11"/>
      <c r="DL88" s="10"/>
      <c r="DM88" s="11"/>
      <c r="DN88" s="10"/>
      <c r="DO88" s="11"/>
      <c r="DP88" s="10"/>
      <c r="DQ88" s="7"/>
      <c r="DR88" s="7">
        <f t="shared" ref="DR88:DR119" si="105">DJ88+DQ88</f>
        <v>0</v>
      </c>
      <c r="DS88" s="11"/>
      <c r="DT88" s="10"/>
      <c r="DU88" s="11"/>
      <c r="DV88" s="10"/>
      <c r="DW88" s="11"/>
      <c r="DX88" s="10"/>
      <c r="DY88" s="7"/>
      <c r="DZ88" s="11"/>
      <c r="EA88" s="10"/>
      <c r="EB88" s="11"/>
      <c r="EC88" s="10"/>
      <c r="ED88" s="11"/>
      <c r="EE88" s="10"/>
      <c r="EF88" s="7"/>
      <c r="EG88" s="7">
        <f t="shared" ref="EG88:EG119" si="106">DY88+EF88</f>
        <v>0</v>
      </c>
    </row>
    <row r="89" spans="1:137" x14ac:dyDescent="0.25">
      <c r="A89" s="15">
        <v>1</v>
      </c>
      <c r="B89" s="15">
        <v>1</v>
      </c>
      <c r="C89" s="15"/>
      <c r="D89" s="6" t="s">
        <v>167</v>
      </c>
      <c r="E89" s="3" t="s">
        <v>168</v>
      </c>
      <c r="F89" s="6">
        <f t="shared" si="88"/>
        <v>0</v>
      </c>
      <c r="G89" s="6">
        <f t="shared" si="89"/>
        <v>1</v>
      </c>
      <c r="H89" s="6">
        <f t="shared" si="90"/>
        <v>15</v>
      </c>
      <c r="I89" s="6">
        <f t="shared" si="91"/>
        <v>15</v>
      </c>
      <c r="J89" s="6">
        <f t="shared" si="92"/>
        <v>0</v>
      </c>
      <c r="K89" s="6">
        <f t="shared" si="93"/>
        <v>0</v>
      </c>
      <c r="L89" s="6">
        <f t="shared" si="94"/>
        <v>0</v>
      </c>
      <c r="M89" s="6">
        <f t="shared" si="95"/>
        <v>0</v>
      </c>
      <c r="N89" s="6">
        <f t="shared" si="96"/>
        <v>0</v>
      </c>
      <c r="O89" s="7">
        <f t="shared" si="97"/>
        <v>2</v>
      </c>
      <c r="P89" s="7">
        <f t="shared" si="98"/>
        <v>0</v>
      </c>
      <c r="Q89" s="7">
        <v>0.73</v>
      </c>
      <c r="R89" s="11">
        <v>15</v>
      </c>
      <c r="S89" s="10" t="s">
        <v>59</v>
      </c>
      <c r="T89" s="11"/>
      <c r="U89" s="10"/>
      <c r="V89" s="11"/>
      <c r="W89" s="10"/>
      <c r="X89" s="7">
        <v>2</v>
      </c>
      <c r="Y89" s="11"/>
      <c r="Z89" s="10"/>
      <c r="AA89" s="11"/>
      <c r="AB89" s="10"/>
      <c r="AC89" s="11"/>
      <c r="AD89" s="10"/>
      <c r="AE89" s="7"/>
      <c r="AF89" s="7">
        <f t="shared" si="99"/>
        <v>2</v>
      </c>
      <c r="AG89" s="11"/>
      <c r="AH89" s="10"/>
      <c r="AI89" s="11"/>
      <c r="AJ89" s="10"/>
      <c r="AK89" s="11"/>
      <c r="AL89" s="10"/>
      <c r="AM89" s="7"/>
      <c r="AN89" s="11"/>
      <c r="AO89" s="10"/>
      <c r="AP89" s="11"/>
      <c r="AQ89" s="10"/>
      <c r="AR89" s="11"/>
      <c r="AS89" s="10"/>
      <c r="AT89" s="7"/>
      <c r="AU89" s="7">
        <f t="shared" si="100"/>
        <v>0</v>
      </c>
      <c r="AV89" s="11"/>
      <c r="AW89" s="10"/>
      <c r="AX89" s="11"/>
      <c r="AY89" s="10"/>
      <c r="AZ89" s="11"/>
      <c r="BA89" s="10"/>
      <c r="BB89" s="7"/>
      <c r="BC89" s="11"/>
      <c r="BD89" s="10"/>
      <c r="BE89" s="11"/>
      <c r="BF89" s="10"/>
      <c r="BG89" s="11"/>
      <c r="BH89" s="10"/>
      <c r="BI89" s="7"/>
      <c r="BJ89" s="7">
        <f t="shared" si="101"/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/>
      <c r="BW89" s="10"/>
      <c r="BX89" s="7"/>
      <c r="BY89" s="7">
        <f t="shared" si="102"/>
        <v>0</v>
      </c>
      <c r="BZ89" s="11"/>
      <c r="CA89" s="10"/>
      <c r="CB89" s="11"/>
      <c r="CC89" s="10"/>
      <c r="CD89" s="11"/>
      <c r="CE89" s="10"/>
      <c r="CF89" s="7"/>
      <c r="CG89" s="11"/>
      <c r="CH89" s="10"/>
      <c r="CI89" s="11"/>
      <c r="CJ89" s="10"/>
      <c r="CK89" s="11"/>
      <c r="CL89" s="10"/>
      <c r="CM89" s="7"/>
      <c r="CN89" s="7">
        <f t="shared" si="103"/>
        <v>0</v>
      </c>
      <c r="CO89" s="11"/>
      <c r="CP89" s="10"/>
      <c r="CQ89" s="11"/>
      <c r="CR89" s="10"/>
      <c r="CS89" s="11"/>
      <c r="CT89" s="10"/>
      <c r="CU89" s="7"/>
      <c r="CV89" s="11"/>
      <c r="CW89" s="10"/>
      <c r="CX89" s="11"/>
      <c r="CY89" s="10"/>
      <c r="CZ89" s="11"/>
      <c r="DA89" s="10"/>
      <c r="DB89" s="7"/>
      <c r="DC89" s="7">
        <f t="shared" si="104"/>
        <v>0</v>
      </c>
      <c r="DD89" s="11"/>
      <c r="DE89" s="10"/>
      <c r="DF89" s="11"/>
      <c r="DG89" s="10"/>
      <c r="DH89" s="11"/>
      <c r="DI89" s="10"/>
      <c r="DJ89" s="7"/>
      <c r="DK89" s="11"/>
      <c r="DL89" s="10"/>
      <c r="DM89" s="11"/>
      <c r="DN89" s="10"/>
      <c r="DO89" s="11"/>
      <c r="DP89" s="10"/>
      <c r="DQ89" s="7"/>
      <c r="DR89" s="7">
        <f t="shared" si="105"/>
        <v>0</v>
      </c>
      <c r="DS89" s="11"/>
      <c r="DT89" s="10"/>
      <c r="DU89" s="11"/>
      <c r="DV89" s="10"/>
      <c r="DW89" s="11"/>
      <c r="DX89" s="10"/>
      <c r="DY89" s="7"/>
      <c r="DZ89" s="11"/>
      <c r="EA89" s="10"/>
      <c r="EB89" s="11"/>
      <c r="EC89" s="10"/>
      <c r="ED89" s="11"/>
      <c r="EE89" s="10"/>
      <c r="EF89" s="7"/>
      <c r="EG89" s="7">
        <f t="shared" si="106"/>
        <v>0</v>
      </c>
    </row>
    <row r="90" spans="1:137" x14ac:dyDescent="0.25">
      <c r="A90" s="15">
        <v>6</v>
      </c>
      <c r="B90" s="15">
        <v>1</v>
      </c>
      <c r="C90" s="15"/>
      <c r="D90" s="6" t="s">
        <v>169</v>
      </c>
      <c r="E90" s="3" t="s">
        <v>170</v>
      </c>
      <c r="F90" s="6">
        <f t="shared" si="88"/>
        <v>0</v>
      </c>
      <c r="G90" s="6">
        <f t="shared" si="89"/>
        <v>1</v>
      </c>
      <c r="H90" s="6">
        <f t="shared" si="90"/>
        <v>12</v>
      </c>
      <c r="I90" s="6">
        <f t="shared" si="91"/>
        <v>12</v>
      </c>
      <c r="J90" s="6">
        <f t="shared" si="92"/>
        <v>0</v>
      </c>
      <c r="K90" s="6">
        <f t="shared" si="93"/>
        <v>0</v>
      </c>
      <c r="L90" s="6">
        <f t="shared" si="94"/>
        <v>0</v>
      </c>
      <c r="M90" s="6">
        <f t="shared" si="95"/>
        <v>0</v>
      </c>
      <c r="N90" s="6">
        <f t="shared" si="96"/>
        <v>0</v>
      </c>
      <c r="O90" s="7">
        <f t="shared" si="97"/>
        <v>1</v>
      </c>
      <c r="P90" s="7">
        <f t="shared" si="98"/>
        <v>0</v>
      </c>
      <c r="Q90" s="7">
        <v>0.47</v>
      </c>
      <c r="R90" s="11"/>
      <c r="S90" s="10"/>
      <c r="T90" s="11"/>
      <c r="U90" s="10"/>
      <c r="V90" s="11"/>
      <c r="W90" s="10"/>
      <c r="X90" s="7"/>
      <c r="Y90" s="11"/>
      <c r="Z90" s="10"/>
      <c r="AA90" s="11"/>
      <c r="AB90" s="10"/>
      <c r="AC90" s="11"/>
      <c r="AD90" s="10"/>
      <c r="AE90" s="7"/>
      <c r="AF90" s="7">
        <f t="shared" si="99"/>
        <v>0</v>
      </c>
      <c r="AG90" s="11"/>
      <c r="AH90" s="10"/>
      <c r="AI90" s="11"/>
      <c r="AJ90" s="10"/>
      <c r="AK90" s="11"/>
      <c r="AL90" s="10"/>
      <c r="AM90" s="7"/>
      <c r="AN90" s="11"/>
      <c r="AO90" s="10"/>
      <c r="AP90" s="11"/>
      <c r="AQ90" s="10"/>
      <c r="AR90" s="11"/>
      <c r="AS90" s="10"/>
      <c r="AT90" s="7"/>
      <c r="AU90" s="7">
        <f t="shared" si="100"/>
        <v>0</v>
      </c>
      <c r="AV90" s="11">
        <v>12</v>
      </c>
      <c r="AW90" s="10" t="s">
        <v>59</v>
      </c>
      <c r="AX90" s="11"/>
      <c r="AY90" s="10"/>
      <c r="AZ90" s="11"/>
      <c r="BA90" s="10"/>
      <c r="BB90" s="7">
        <v>1</v>
      </c>
      <c r="BC90" s="11"/>
      <c r="BD90" s="10"/>
      <c r="BE90" s="11"/>
      <c r="BF90" s="10"/>
      <c r="BG90" s="11"/>
      <c r="BH90" s="10"/>
      <c r="BI90" s="7"/>
      <c r="BJ90" s="7">
        <f t="shared" si="101"/>
        <v>1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/>
      <c r="BW90" s="10"/>
      <c r="BX90" s="7"/>
      <c r="BY90" s="7">
        <f t="shared" si="102"/>
        <v>0</v>
      </c>
      <c r="BZ90" s="11"/>
      <c r="CA90" s="10"/>
      <c r="CB90" s="11"/>
      <c r="CC90" s="10"/>
      <c r="CD90" s="11"/>
      <c r="CE90" s="10"/>
      <c r="CF90" s="7"/>
      <c r="CG90" s="11"/>
      <c r="CH90" s="10"/>
      <c r="CI90" s="11"/>
      <c r="CJ90" s="10"/>
      <c r="CK90" s="11"/>
      <c r="CL90" s="10"/>
      <c r="CM90" s="7"/>
      <c r="CN90" s="7">
        <f t="shared" si="103"/>
        <v>0</v>
      </c>
      <c r="CO90" s="11"/>
      <c r="CP90" s="10"/>
      <c r="CQ90" s="11"/>
      <c r="CR90" s="10"/>
      <c r="CS90" s="11"/>
      <c r="CT90" s="10"/>
      <c r="CU90" s="7"/>
      <c r="CV90" s="11"/>
      <c r="CW90" s="10"/>
      <c r="CX90" s="11"/>
      <c r="CY90" s="10"/>
      <c r="CZ90" s="11"/>
      <c r="DA90" s="10"/>
      <c r="DB90" s="7"/>
      <c r="DC90" s="7">
        <f t="shared" si="104"/>
        <v>0</v>
      </c>
      <c r="DD90" s="11"/>
      <c r="DE90" s="10"/>
      <c r="DF90" s="11"/>
      <c r="DG90" s="10"/>
      <c r="DH90" s="11"/>
      <c r="DI90" s="10"/>
      <c r="DJ90" s="7"/>
      <c r="DK90" s="11"/>
      <c r="DL90" s="10"/>
      <c r="DM90" s="11"/>
      <c r="DN90" s="10"/>
      <c r="DO90" s="11"/>
      <c r="DP90" s="10"/>
      <c r="DQ90" s="7"/>
      <c r="DR90" s="7">
        <f t="shared" si="105"/>
        <v>0</v>
      </c>
      <c r="DS90" s="11"/>
      <c r="DT90" s="10"/>
      <c r="DU90" s="11"/>
      <c r="DV90" s="10"/>
      <c r="DW90" s="11"/>
      <c r="DX90" s="10"/>
      <c r="DY90" s="7"/>
      <c r="DZ90" s="11"/>
      <c r="EA90" s="10"/>
      <c r="EB90" s="11"/>
      <c r="EC90" s="10"/>
      <c r="ED90" s="11"/>
      <c r="EE90" s="10"/>
      <c r="EF90" s="7"/>
      <c r="EG90" s="7">
        <f t="shared" si="106"/>
        <v>0</v>
      </c>
    </row>
    <row r="91" spans="1:137" x14ac:dyDescent="0.25">
      <c r="A91" s="15">
        <v>6</v>
      </c>
      <c r="B91" s="15">
        <v>1</v>
      </c>
      <c r="C91" s="15"/>
      <c r="D91" s="6" t="s">
        <v>171</v>
      </c>
      <c r="E91" s="3" t="s">
        <v>172</v>
      </c>
      <c r="F91" s="6">
        <f t="shared" si="88"/>
        <v>0</v>
      </c>
      <c r="G91" s="6">
        <f t="shared" si="89"/>
        <v>1</v>
      </c>
      <c r="H91" s="6">
        <f t="shared" si="90"/>
        <v>12</v>
      </c>
      <c r="I91" s="6">
        <f t="shared" si="91"/>
        <v>12</v>
      </c>
      <c r="J91" s="6">
        <f t="shared" si="92"/>
        <v>0</v>
      </c>
      <c r="K91" s="6">
        <f t="shared" si="93"/>
        <v>0</v>
      </c>
      <c r="L91" s="6">
        <f t="shared" si="94"/>
        <v>0</v>
      </c>
      <c r="M91" s="6">
        <f t="shared" si="95"/>
        <v>0</v>
      </c>
      <c r="N91" s="6">
        <f t="shared" si="96"/>
        <v>0</v>
      </c>
      <c r="O91" s="7">
        <f t="shared" si="97"/>
        <v>1</v>
      </c>
      <c r="P91" s="7">
        <f t="shared" si="98"/>
        <v>0</v>
      </c>
      <c r="Q91" s="7">
        <v>0.47</v>
      </c>
      <c r="R91" s="11"/>
      <c r="S91" s="10"/>
      <c r="T91" s="11"/>
      <c r="U91" s="10"/>
      <c r="V91" s="11"/>
      <c r="W91" s="10"/>
      <c r="X91" s="7"/>
      <c r="Y91" s="11"/>
      <c r="Z91" s="10"/>
      <c r="AA91" s="11"/>
      <c r="AB91" s="10"/>
      <c r="AC91" s="11"/>
      <c r="AD91" s="10"/>
      <c r="AE91" s="7"/>
      <c r="AF91" s="7">
        <f t="shared" si="99"/>
        <v>0</v>
      </c>
      <c r="AG91" s="11"/>
      <c r="AH91" s="10"/>
      <c r="AI91" s="11"/>
      <c r="AJ91" s="10"/>
      <c r="AK91" s="11"/>
      <c r="AL91" s="10"/>
      <c r="AM91" s="7"/>
      <c r="AN91" s="11"/>
      <c r="AO91" s="10"/>
      <c r="AP91" s="11"/>
      <c r="AQ91" s="10"/>
      <c r="AR91" s="11"/>
      <c r="AS91" s="10"/>
      <c r="AT91" s="7"/>
      <c r="AU91" s="7">
        <f t="shared" si="100"/>
        <v>0</v>
      </c>
      <c r="AV91" s="11">
        <v>12</v>
      </c>
      <c r="AW91" s="10" t="s">
        <v>59</v>
      </c>
      <c r="AX91" s="11"/>
      <c r="AY91" s="10"/>
      <c r="AZ91" s="11"/>
      <c r="BA91" s="10"/>
      <c r="BB91" s="7">
        <v>1</v>
      </c>
      <c r="BC91" s="11"/>
      <c r="BD91" s="10"/>
      <c r="BE91" s="11"/>
      <c r="BF91" s="10"/>
      <c r="BG91" s="11"/>
      <c r="BH91" s="10"/>
      <c r="BI91" s="7"/>
      <c r="BJ91" s="7">
        <f t="shared" si="101"/>
        <v>1</v>
      </c>
      <c r="BK91" s="11"/>
      <c r="BL91" s="10"/>
      <c r="BM91" s="11"/>
      <c r="BN91" s="10"/>
      <c r="BO91" s="11"/>
      <c r="BP91" s="10"/>
      <c r="BQ91" s="7"/>
      <c r="BR91" s="11"/>
      <c r="BS91" s="10"/>
      <c r="BT91" s="11"/>
      <c r="BU91" s="10"/>
      <c r="BV91" s="11"/>
      <c r="BW91" s="10"/>
      <c r="BX91" s="7"/>
      <c r="BY91" s="7">
        <f t="shared" si="102"/>
        <v>0</v>
      </c>
      <c r="BZ91" s="11"/>
      <c r="CA91" s="10"/>
      <c r="CB91" s="11"/>
      <c r="CC91" s="10"/>
      <c r="CD91" s="11"/>
      <c r="CE91" s="10"/>
      <c r="CF91" s="7"/>
      <c r="CG91" s="11"/>
      <c r="CH91" s="10"/>
      <c r="CI91" s="11"/>
      <c r="CJ91" s="10"/>
      <c r="CK91" s="11"/>
      <c r="CL91" s="10"/>
      <c r="CM91" s="7"/>
      <c r="CN91" s="7">
        <f t="shared" si="103"/>
        <v>0</v>
      </c>
      <c r="CO91" s="11"/>
      <c r="CP91" s="10"/>
      <c r="CQ91" s="11"/>
      <c r="CR91" s="10"/>
      <c r="CS91" s="11"/>
      <c r="CT91" s="10"/>
      <c r="CU91" s="7"/>
      <c r="CV91" s="11"/>
      <c r="CW91" s="10"/>
      <c r="CX91" s="11"/>
      <c r="CY91" s="10"/>
      <c r="CZ91" s="11"/>
      <c r="DA91" s="10"/>
      <c r="DB91" s="7"/>
      <c r="DC91" s="7">
        <f t="shared" si="104"/>
        <v>0</v>
      </c>
      <c r="DD91" s="11"/>
      <c r="DE91" s="10"/>
      <c r="DF91" s="11"/>
      <c r="DG91" s="10"/>
      <c r="DH91" s="11"/>
      <c r="DI91" s="10"/>
      <c r="DJ91" s="7"/>
      <c r="DK91" s="11"/>
      <c r="DL91" s="10"/>
      <c r="DM91" s="11"/>
      <c r="DN91" s="10"/>
      <c r="DO91" s="11"/>
      <c r="DP91" s="10"/>
      <c r="DQ91" s="7"/>
      <c r="DR91" s="7">
        <f t="shared" si="105"/>
        <v>0</v>
      </c>
      <c r="DS91" s="11"/>
      <c r="DT91" s="10"/>
      <c r="DU91" s="11"/>
      <c r="DV91" s="10"/>
      <c r="DW91" s="11"/>
      <c r="DX91" s="10"/>
      <c r="DY91" s="7"/>
      <c r="DZ91" s="11"/>
      <c r="EA91" s="10"/>
      <c r="EB91" s="11"/>
      <c r="EC91" s="10"/>
      <c r="ED91" s="11"/>
      <c r="EE91" s="10"/>
      <c r="EF91" s="7"/>
      <c r="EG91" s="7">
        <f t="shared" si="106"/>
        <v>0</v>
      </c>
    </row>
    <row r="92" spans="1:137" x14ac:dyDescent="0.25">
      <c r="A92" s="15">
        <v>18</v>
      </c>
      <c r="B92" s="15">
        <v>1</v>
      </c>
      <c r="C92" s="15"/>
      <c r="D92" s="6" t="s">
        <v>173</v>
      </c>
      <c r="E92" s="3" t="s">
        <v>174</v>
      </c>
      <c r="F92" s="6">
        <f t="shared" si="88"/>
        <v>0</v>
      </c>
      <c r="G92" s="6">
        <f t="shared" si="89"/>
        <v>3</v>
      </c>
      <c r="H92" s="6">
        <f t="shared" si="90"/>
        <v>100</v>
      </c>
      <c r="I92" s="6">
        <f t="shared" si="91"/>
        <v>0</v>
      </c>
      <c r="J92" s="6">
        <f t="shared" si="92"/>
        <v>0</v>
      </c>
      <c r="K92" s="6">
        <f t="shared" si="93"/>
        <v>0</v>
      </c>
      <c r="L92" s="6">
        <f t="shared" si="94"/>
        <v>100</v>
      </c>
      <c r="M92" s="6">
        <f t="shared" si="95"/>
        <v>0</v>
      </c>
      <c r="N92" s="6">
        <f t="shared" si="96"/>
        <v>0</v>
      </c>
      <c r="O92" s="7">
        <f t="shared" si="97"/>
        <v>7</v>
      </c>
      <c r="P92" s="7">
        <f t="shared" si="98"/>
        <v>7</v>
      </c>
      <c r="Q92" s="7">
        <v>4</v>
      </c>
      <c r="R92" s="11"/>
      <c r="S92" s="10"/>
      <c r="T92" s="11"/>
      <c r="U92" s="10"/>
      <c r="V92" s="11"/>
      <c r="W92" s="10"/>
      <c r="X92" s="7"/>
      <c r="Y92" s="11"/>
      <c r="Z92" s="10"/>
      <c r="AA92" s="11"/>
      <c r="AB92" s="10"/>
      <c r="AC92" s="11"/>
      <c r="AD92" s="10"/>
      <c r="AE92" s="7"/>
      <c r="AF92" s="7">
        <f t="shared" si="99"/>
        <v>0</v>
      </c>
      <c r="AG92" s="11"/>
      <c r="AH92" s="10"/>
      <c r="AI92" s="11"/>
      <c r="AJ92" s="10"/>
      <c r="AK92" s="11"/>
      <c r="AL92" s="10"/>
      <c r="AM92" s="7"/>
      <c r="AN92" s="11"/>
      <c r="AO92" s="10"/>
      <c r="AP92" s="11"/>
      <c r="AQ92" s="10"/>
      <c r="AR92" s="11"/>
      <c r="AS92" s="10"/>
      <c r="AT92" s="7"/>
      <c r="AU92" s="7">
        <f t="shared" si="100"/>
        <v>0</v>
      </c>
      <c r="AV92" s="11"/>
      <c r="AW92" s="10"/>
      <c r="AX92" s="11"/>
      <c r="AY92" s="10"/>
      <c r="AZ92" s="11"/>
      <c r="BA92" s="10"/>
      <c r="BB92" s="7"/>
      <c r="BC92" s="11">
        <v>30</v>
      </c>
      <c r="BD92" s="10" t="s">
        <v>59</v>
      </c>
      <c r="BE92" s="11"/>
      <c r="BF92" s="10"/>
      <c r="BG92" s="11"/>
      <c r="BH92" s="10"/>
      <c r="BI92" s="7">
        <v>2</v>
      </c>
      <c r="BJ92" s="7">
        <f t="shared" si="101"/>
        <v>2</v>
      </c>
      <c r="BK92" s="11"/>
      <c r="BL92" s="10"/>
      <c r="BM92" s="11"/>
      <c r="BN92" s="10"/>
      <c r="BO92" s="11"/>
      <c r="BP92" s="10"/>
      <c r="BQ92" s="7"/>
      <c r="BR92" s="11">
        <v>30</v>
      </c>
      <c r="BS92" s="10" t="s">
        <v>59</v>
      </c>
      <c r="BT92" s="11"/>
      <c r="BU92" s="10"/>
      <c r="BV92" s="11"/>
      <c r="BW92" s="10"/>
      <c r="BX92" s="7">
        <v>2</v>
      </c>
      <c r="BY92" s="7">
        <f t="shared" si="102"/>
        <v>2</v>
      </c>
      <c r="BZ92" s="11"/>
      <c r="CA92" s="10"/>
      <c r="CB92" s="11"/>
      <c r="CC92" s="10"/>
      <c r="CD92" s="11"/>
      <c r="CE92" s="10"/>
      <c r="CF92" s="7"/>
      <c r="CG92" s="11">
        <v>40</v>
      </c>
      <c r="CH92" s="10" t="s">
        <v>59</v>
      </c>
      <c r="CI92" s="11"/>
      <c r="CJ92" s="10"/>
      <c r="CK92" s="11"/>
      <c r="CL92" s="10"/>
      <c r="CM92" s="7">
        <v>3</v>
      </c>
      <c r="CN92" s="7">
        <f t="shared" si="103"/>
        <v>3</v>
      </c>
      <c r="CO92" s="11"/>
      <c r="CP92" s="10"/>
      <c r="CQ92" s="11"/>
      <c r="CR92" s="10"/>
      <c r="CS92" s="11"/>
      <c r="CT92" s="10"/>
      <c r="CU92" s="7"/>
      <c r="CV92" s="11"/>
      <c r="CW92" s="10"/>
      <c r="CX92" s="11"/>
      <c r="CY92" s="10"/>
      <c r="CZ92" s="11"/>
      <c r="DA92" s="10"/>
      <c r="DB92" s="7"/>
      <c r="DC92" s="7">
        <f t="shared" si="104"/>
        <v>0</v>
      </c>
      <c r="DD92" s="11"/>
      <c r="DE92" s="10"/>
      <c r="DF92" s="11"/>
      <c r="DG92" s="10"/>
      <c r="DH92" s="11"/>
      <c r="DI92" s="10"/>
      <c r="DJ92" s="7"/>
      <c r="DK92" s="11"/>
      <c r="DL92" s="10"/>
      <c r="DM92" s="11"/>
      <c r="DN92" s="10"/>
      <c r="DO92" s="11"/>
      <c r="DP92" s="10"/>
      <c r="DQ92" s="7"/>
      <c r="DR92" s="7">
        <f t="shared" si="105"/>
        <v>0</v>
      </c>
      <c r="DS92" s="11"/>
      <c r="DT92" s="10"/>
      <c r="DU92" s="11"/>
      <c r="DV92" s="10"/>
      <c r="DW92" s="11"/>
      <c r="DX92" s="10"/>
      <c r="DY92" s="7"/>
      <c r="DZ92" s="11"/>
      <c r="EA92" s="10"/>
      <c r="EB92" s="11"/>
      <c r="EC92" s="10"/>
      <c r="ED92" s="11"/>
      <c r="EE92" s="10"/>
      <c r="EF92" s="7"/>
      <c r="EG92" s="7">
        <f t="shared" si="106"/>
        <v>0</v>
      </c>
    </row>
    <row r="93" spans="1:137" x14ac:dyDescent="0.25">
      <c r="A93" s="15">
        <v>18</v>
      </c>
      <c r="B93" s="15">
        <v>1</v>
      </c>
      <c r="C93" s="15"/>
      <c r="D93" s="6" t="s">
        <v>175</v>
      </c>
      <c r="E93" s="3" t="s">
        <v>176</v>
      </c>
      <c r="F93" s="6">
        <f t="shared" si="88"/>
        <v>0</v>
      </c>
      <c r="G93" s="6">
        <f t="shared" si="89"/>
        <v>3</v>
      </c>
      <c r="H93" s="6">
        <f t="shared" si="90"/>
        <v>100</v>
      </c>
      <c r="I93" s="6">
        <f t="shared" si="91"/>
        <v>0</v>
      </c>
      <c r="J93" s="6">
        <f t="shared" si="92"/>
        <v>0</v>
      </c>
      <c r="K93" s="6">
        <f t="shared" si="93"/>
        <v>0</v>
      </c>
      <c r="L93" s="6">
        <f t="shared" si="94"/>
        <v>100</v>
      </c>
      <c r="M93" s="6">
        <f t="shared" si="95"/>
        <v>0</v>
      </c>
      <c r="N93" s="6">
        <f t="shared" si="96"/>
        <v>0</v>
      </c>
      <c r="O93" s="7">
        <f t="shared" si="97"/>
        <v>7</v>
      </c>
      <c r="P93" s="7">
        <f t="shared" si="98"/>
        <v>7</v>
      </c>
      <c r="Q93" s="7">
        <v>4.5999999999999996</v>
      </c>
      <c r="R93" s="11"/>
      <c r="S93" s="10"/>
      <c r="T93" s="11"/>
      <c r="U93" s="10"/>
      <c r="V93" s="11"/>
      <c r="W93" s="10"/>
      <c r="X93" s="7"/>
      <c r="Y93" s="11"/>
      <c r="Z93" s="10"/>
      <c r="AA93" s="11"/>
      <c r="AB93" s="10"/>
      <c r="AC93" s="11"/>
      <c r="AD93" s="10"/>
      <c r="AE93" s="7"/>
      <c r="AF93" s="7">
        <f t="shared" si="99"/>
        <v>0</v>
      </c>
      <c r="AG93" s="11"/>
      <c r="AH93" s="10"/>
      <c r="AI93" s="11"/>
      <c r="AJ93" s="10"/>
      <c r="AK93" s="11"/>
      <c r="AL93" s="10"/>
      <c r="AM93" s="7"/>
      <c r="AN93" s="11"/>
      <c r="AO93" s="10"/>
      <c r="AP93" s="11"/>
      <c r="AQ93" s="10"/>
      <c r="AR93" s="11"/>
      <c r="AS93" s="10"/>
      <c r="AT93" s="7"/>
      <c r="AU93" s="7">
        <f t="shared" si="100"/>
        <v>0</v>
      </c>
      <c r="AV93" s="11"/>
      <c r="AW93" s="10"/>
      <c r="AX93" s="11"/>
      <c r="AY93" s="10"/>
      <c r="AZ93" s="11"/>
      <c r="BA93" s="10"/>
      <c r="BB93" s="7"/>
      <c r="BC93" s="11">
        <v>30</v>
      </c>
      <c r="BD93" s="10" t="s">
        <v>59</v>
      </c>
      <c r="BE93" s="11"/>
      <c r="BF93" s="10"/>
      <c r="BG93" s="11"/>
      <c r="BH93" s="10"/>
      <c r="BI93" s="7">
        <v>2</v>
      </c>
      <c r="BJ93" s="7">
        <f t="shared" si="101"/>
        <v>2</v>
      </c>
      <c r="BK93" s="11"/>
      <c r="BL93" s="10"/>
      <c r="BM93" s="11"/>
      <c r="BN93" s="10"/>
      <c r="BO93" s="11"/>
      <c r="BP93" s="10"/>
      <c r="BQ93" s="7"/>
      <c r="BR93" s="11">
        <v>30</v>
      </c>
      <c r="BS93" s="10" t="s">
        <v>59</v>
      </c>
      <c r="BT93" s="11"/>
      <c r="BU93" s="10"/>
      <c r="BV93" s="11"/>
      <c r="BW93" s="10"/>
      <c r="BX93" s="7">
        <v>2</v>
      </c>
      <c r="BY93" s="7">
        <f t="shared" si="102"/>
        <v>2</v>
      </c>
      <c r="BZ93" s="11"/>
      <c r="CA93" s="10"/>
      <c r="CB93" s="11"/>
      <c r="CC93" s="10"/>
      <c r="CD93" s="11"/>
      <c r="CE93" s="10"/>
      <c r="CF93" s="7"/>
      <c r="CG93" s="11">
        <v>40</v>
      </c>
      <c r="CH93" s="10" t="s">
        <v>59</v>
      </c>
      <c r="CI93" s="11"/>
      <c r="CJ93" s="10"/>
      <c r="CK93" s="11"/>
      <c r="CL93" s="10"/>
      <c r="CM93" s="7">
        <v>3</v>
      </c>
      <c r="CN93" s="7">
        <f t="shared" si="103"/>
        <v>3</v>
      </c>
      <c r="CO93" s="11"/>
      <c r="CP93" s="10"/>
      <c r="CQ93" s="11"/>
      <c r="CR93" s="10"/>
      <c r="CS93" s="11"/>
      <c r="CT93" s="10"/>
      <c r="CU93" s="7"/>
      <c r="CV93" s="11"/>
      <c r="CW93" s="10"/>
      <c r="CX93" s="11"/>
      <c r="CY93" s="10"/>
      <c r="CZ93" s="11"/>
      <c r="DA93" s="10"/>
      <c r="DB93" s="7"/>
      <c r="DC93" s="7">
        <f t="shared" si="104"/>
        <v>0</v>
      </c>
      <c r="DD93" s="11"/>
      <c r="DE93" s="10"/>
      <c r="DF93" s="11"/>
      <c r="DG93" s="10"/>
      <c r="DH93" s="11"/>
      <c r="DI93" s="10"/>
      <c r="DJ93" s="7"/>
      <c r="DK93" s="11"/>
      <c r="DL93" s="10"/>
      <c r="DM93" s="11"/>
      <c r="DN93" s="10"/>
      <c r="DO93" s="11"/>
      <c r="DP93" s="10"/>
      <c r="DQ93" s="7"/>
      <c r="DR93" s="7">
        <f t="shared" si="105"/>
        <v>0</v>
      </c>
      <c r="DS93" s="11"/>
      <c r="DT93" s="10"/>
      <c r="DU93" s="11"/>
      <c r="DV93" s="10"/>
      <c r="DW93" s="11"/>
      <c r="DX93" s="10"/>
      <c r="DY93" s="7"/>
      <c r="DZ93" s="11"/>
      <c r="EA93" s="10"/>
      <c r="EB93" s="11"/>
      <c r="EC93" s="10"/>
      <c r="ED93" s="11"/>
      <c r="EE93" s="10"/>
      <c r="EF93" s="7"/>
      <c r="EG93" s="7">
        <f t="shared" si="106"/>
        <v>0</v>
      </c>
    </row>
    <row r="94" spans="1:137" x14ac:dyDescent="0.25">
      <c r="A94" s="15">
        <v>15</v>
      </c>
      <c r="B94" s="15">
        <v>1</v>
      </c>
      <c r="C94" s="15"/>
      <c r="D94" s="6" t="s">
        <v>177</v>
      </c>
      <c r="E94" s="3" t="s">
        <v>178</v>
      </c>
      <c r="F94" s="6">
        <f t="shared" si="88"/>
        <v>0</v>
      </c>
      <c r="G94" s="6">
        <f t="shared" si="89"/>
        <v>2</v>
      </c>
      <c r="H94" s="6">
        <f t="shared" si="90"/>
        <v>15</v>
      </c>
      <c r="I94" s="6">
        <f t="shared" si="91"/>
        <v>8</v>
      </c>
      <c r="J94" s="6">
        <f t="shared" si="92"/>
        <v>7</v>
      </c>
      <c r="K94" s="6">
        <f t="shared" si="93"/>
        <v>0</v>
      </c>
      <c r="L94" s="6">
        <f t="shared" si="94"/>
        <v>0</v>
      </c>
      <c r="M94" s="6">
        <f t="shared" si="95"/>
        <v>0</v>
      </c>
      <c r="N94" s="6">
        <f t="shared" si="96"/>
        <v>0</v>
      </c>
      <c r="O94" s="7">
        <f t="shared" si="97"/>
        <v>2</v>
      </c>
      <c r="P94" s="7">
        <f t="shared" si="98"/>
        <v>0</v>
      </c>
      <c r="Q94" s="7">
        <v>0.83</v>
      </c>
      <c r="R94" s="11"/>
      <c r="S94" s="10"/>
      <c r="T94" s="11"/>
      <c r="U94" s="10"/>
      <c r="V94" s="11"/>
      <c r="W94" s="10"/>
      <c r="X94" s="7"/>
      <c r="Y94" s="11"/>
      <c r="Z94" s="10"/>
      <c r="AA94" s="11"/>
      <c r="AB94" s="10"/>
      <c r="AC94" s="11"/>
      <c r="AD94" s="10"/>
      <c r="AE94" s="7"/>
      <c r="AF94" s="7">
        <f t="shared" si="99"/>
        <v>0</v>
      </c>
      <c r="AG94" s="11"/>
      <c r="AH94" s="10"/>
      <c r="AI94" s="11"/>
      <c r="AJ94" s="10"/>
      <c r="AK94" s="11"/>
      <c r="AL94" s="10"/>
      <c r="AM94" s="7"/>
      <c r="AN94" s="11"/>
      <c r="AO94" s="10"/>
      <c r="AP94" s="11"/>
      <c r="AQ94" s="10"/>
      <c r="AR94" s="11"/>
      <c r="AS94" s="10"/>
      <c r="AT94" s="7"/>
      <c r="AU94" s="7">
        <f t="shared" si="100"/>
        <v>0</v>
      </c>
      <c r="AV94" s="11"/>
      <c r="AW94" s="10"/>
      <c r="AX94" s="11"/>
      <c r="AY94" s="10"/>
      <c r="AZ94" s="11"/>
      <c r="BA94" s="10"/>
      <c r="BB94" s="7"/>
      <c r="BC94" s="11"/>
      <c r="BD94" s="10"/>
      <c r="BE94" s="11"/>
      <c r="BF94" s="10"/>
      <c r="BG94" s="11"/>
      <c r="BH94" s="10"/>
      <c r="BI94" s="7"/>
      <c r="BJ94" s="7">
        <f t="shared" si="101"/>
        <v>0</v>
      </c>
      <c r="BK94" s="11"/>
      <c r="BL94" s="10"/>
      <c r="BM94" s="11"/>
      <c r="BN94" s="10"/>
      <c r="BO94" s="11"/>
      <c r="BP94" s="10"/>
      <c r="BQ94" s="7"/>
      <c r="BR94" s="11"/>
      <c r="BS94" s="10"/>
      <c r="BT94" s="11"/>
      <c r="BU94" s="10"/>
      <c r="BV94" s="11"/>
      <c r="BW94" s="10"/>
      <c r="BX94" s="7"/>
      <c r="BY94" s="7">
        <f t="shared" si="102"/>
        <v>0</v>
      </c>
      <c r="BZ94" s="11"/>
      <c r="CA94" s="10"/>
      <c r="CB94" s="11"/>
      <c r="CC94" s="10"/>
      <c r="CD94" s="11"/>
      <c r="CE94" s="10"/>
      <c r="CF94" s="7"/>
      <c r="CG94" s="11"/>
      <c r="CH94" s="10"/>
      <c r="CI94" s="11"/>
      <c r="CJ94" s="10"/>
      <c r="CK94" s="11"/>
      <c r="CL94" s="10"/>
      <c r="CM94" s="7"/>
      <c r="CN94" s="7">
        <f t="shared" si="103"/>
        <v>0</v>
      </c>
      <c r="CO94" s="11">
        <v>8</v>
      </c>
      <c r="CP94" s="10" t="s">
        <v>59</v>
      </c>
      <c r="CQ94" s="11">
        <v>7</v>
      </c>
      <c r="CR94" s="10" t="s">
        <v>59</v>
      </c>
      <c r="CS94" s="11"/>
      <c r="CT94" s="10"/>
      <c r="CU94" s="7">
        <v>2</v>
      </c>
      <c r="CV94" s="11"/>
      <c r="CW94" s="10"/>
      <c r="CX94" s="11"/>
      <c r="CY94" s="10"/>
      <c r="CZ94" s="11"/>
      <c r="DA94" s="10"/>
      <c r="DB94" s="7"/>
      <c r="DC94" s="7">
        <f t="shared" si="104"/>
        <v>2</v>
      </c>
      <c r="DD94" s="11"/>
      <c r="DE94" s="10"/>
      <c r="DF94" s="11"/>
      <c r="DG94" s="10"/>
      <c r="DH94" s="11"/>
      <c r="DI94" s="10"/>
      <c r="DJ94" s="7"/>
      <c r="DK94" s="11"/>
      <c r="DL94" s="10"/>
      <c r="DM94" s="11"/>
      <c r="DN94" s="10"/>
      <c r="DO94" s="11"/>
      <c r="DP94" s="10"/>
      <c r="DQ94" s="7"/>
      <c r="DR94" s="7">
        <f t="shared" si="105"/>
        <v>0</v>
      </c>
      <c r="DS94" s="11"/>
      <c r="DT94" s="10"/>
      <c r="DU94" s="11"/>
      <c r="DV94" s="10"/>
      <c r="DW94" s="11"/>
      <c r="DX94" s="10"/>
      <c r="DY94" s="7"/>
      <c r="DZ94" s="11"/>
      <c r="EA94" s="10"/>
      <c r="EB94" s="11"/>
      <c r="EC94" s="10"/>
      <c r="ED94" s="11"/>
      <c r="EE94" s="10"/>
      <c r="EF94" s="7"/>
      <c r="EG94" s="7">
        <f t="shared" si="106"/>
        <v>0</v>
      </c>
    </row>
    <row r="95" spans="1:137" x14ac:dyDescent="0.25">
      <c r="A95" s="15">
        <v>15</v>
      </c>
      <c r="B95" s="15">
        <v>1</v>
      </c>
      <c r="C95" s="15"/>
      <c r="D95" s="6" t="s">
        <v>179</v>
      </c>
      <c r="E95" s="3" t="s">
        <v>180</v>
      </c>
      <c r="F95" s="6">
        <f t="shared" si="88"/>
        <v>0</v>
      </c>
      <c r="G95" s="6">
        <f t="shared" si="89"/>
        <v>2</v>
      </c>
      <c r="H95" s="6">
        <f t="shared" si="90"/>
        <v>15</v>
      </c>
      <c r="I95" s="6">
        <f t="shared" si="91"/>
        <v>8</v>
      </c>
      <c r="J95" s="6">
        <f t="shared" si="92"/>
        <v>7</v>
      </c>
      <c r="K95" s="6">
        <f t="shared" si="93"/>
        <v>0</v>
      </c>
      <c r="L95" s="6">
        <f t="shared" si="94"/>
        <v>0</v>
      </c>
      <c r="M95" s="6">
        <f t="shared" si="95"/>
        <v>0</v>
      </c>
      <c r="N95" s="6">
        <f t="shared" si="96"/>
        <v>0</v>
      </c>
      <c r="O95" s="7">
        <f t="shared" si="97"/>
        <v>2</v>
      </c>
      <c r="P95" s="7">
        <f t="shared" si="98"/>
        <v>0</v>
      </c>
      <c r="Q95" s="7">
        <v>0.8</v>
      </c>
      <c r="R95" s="11"/>
      <c r="S95" s="10"/>
      <c r="T95" s="11"/>
      <c r="U95" s="10"/>
      <c r="V95" s="11"/>
      <c r="W95" s="10"/>
      <c r="X95" s="7"/>
      <c r="Y95" s="11"/>
      <c r="Z95" s="10"/>
      <c r="AA95" s="11"/>
      <c r="AB95" s="10"/>
      <c r="AC95" s="11"/>
      <c r="AD95" s="10"/>
      <c r="AE95" s="7"/>
      <c r="AF95" s="7">
        <f t="shared" si="99"/>
        <v>0</v>
      </c>
      <c r="AG95" s="11"/>
      <c r="AH95" s="10"/>
      <c r="AI95" s="11"/>
      <c r="AJ95" s="10"/>
      <c r="AK95" s="11"/>
      <c r="AL95" s="10"/>
      <c r="AM95" s="7"/>
      <c r="AN95" s="11"/>
      <c r="AO95" s="10"/>
      <c r="AP95" s="11"/>
      <c r="AQ95" s="10"/>
      <c r="AR95" s="11"/>
      <c r="AS95" s="10"/>
      <c r="AT95" s="7"/>
      <c r="AU95" s="7">
        <f t="shared" si="100"/>
        <v>0</v>
      </c>
      <c r="AV95" s="11"/>
      <c r="AW95" s="10"/>
      <c r="AX95" s="11"/>
      <c r="AY95" s="10"/>
      <c r="AZ95" s="11"/>
      <c r="BA95" s="10"/>
      <c r="BB95" s="7"/>
      <c r="BC95" s="11"/>
      <c r="BD95" s="10"/>
      <c r="BE95" s="11"/>
      <c r="BF95" s="10"/>
      <c r="BG95" s="11"/>
      <c r="BH95" s="10"/>
      <c r="BI95" s="7"/>
      <c r="BJ95" s="7">
        <f t="shared" si="101"/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7"/>
      <c r="BY95" s="7">
        <f t="shared" si="102"/>
        <v>0</v>
      </c>
      <c r="BZ95" s="11"/>
      <c r="CA95" s="10"/>
      <c r="CB95" s="11"/>
      <c r="CC95" s="10"/>
      <c r="CD95" s="11"/>
      <c r="CE95" s="10"/>
      <c r="CF95" s="7"/>
      <c r="CG95" s="11"/>
      <c r="CH95" s="10"/>
      <c r="CI95" s="11"/>
      <c r="CJ95" s="10"/>
      <c r="CK95" s="11"/>
      <c r="CL95" s="10"/>
      <c r="CM95" s="7"/>
      <c r="CN95" s="7">
        <f t="shared" si="103"/>
        <v>0</v>
      </c>
      <c r="CO95" s="11">
        <v>8</v>
      </c>
      <c r="CP95" s="10" t="s">
        <v>59</v>
      </c>
      <c r="CQ95" s="11">
        <v>7</v>
      </c>
      <c r="CR95" s="10" t="s">
        <v>59</v>
      </c>
      <c r="CS95" s="11"/>
      <c r="CT95" s="10"/>
      <c r="CU95" s="7">
        <v>2</v>
      </c>
      <c r="CV95" s="11"/>
      <c r="CW95" s="10"/>
      <c r="CX95" s="11"/>
      <c r="CY95" s="10"/>
      <c r="CZ95" s="11"/>
      <c r="DA95" s="10"/>
      <c r="DB95" s="7"/>
      <c r="DC95" s="7">
        <f t="shared" si="104"/>
        <v>2</v>
      </c>
      <c r="DD95" s="11"/>
      <c r="DE95" s="10"/>
      <c r="DF95" s="11"/>
      <c r="DG95" s="10"/>
      <c r="DH95" s="11"/>
      <c r="DI95" s="10"/>
      <c r="DJ95" s="7"/>
      <c r="DK95" s="11"/>
      <c r="DL95" s="10"/>
      <c r="DM95" s="11"/>
      <c r="DN95" s="10"/>
      <c r="DO95" s="11"/>
      <c r="DP95" s="10"/>
      <c r="DQ95" s="7"/>
      <c r="DR95" s="7">
        <f t="shared" si="105"/>
        <v>0</v>
      </c>
      <c r="DS95" s="11"/>
      <c r="DT95" s="10"/>
      <c r="DU95" s="11"/>
      <c r="DV95" s="10"/>
      <c r="DW95" s="11"/>
      <c r="DX95" s="10"/>
      <c r="DY95" s="7"/>
      <c r="DZ95" s="11"/>
      <c r="EA95" s="10"/>
      <c r="EB95" s="11"/>
      <c r="EC95" s="10"/>
      <c r="ED95" s="11"/>
      <c r="EE95" s="10"/>
      <c r="EF95" s="7"/>
      <c r="EG95" s="7">
        <f t="shared" si="106"/>
        <v>0</v>
      </c>
    </row>
    <row r="96" spans="1:137" x14ac:dyDescent="0.25">
      <c r="A96" s="15">
        <v>15</v>
      </c>
      <c r="B96" s="15">
        <v>1</v>
      </c>
      <c r="C96" s="15"/>
      <c r="D96" s="6" t="s">
        <v>181</v>
      </c>
      <c r="E96" s="3" t="s">
        <v>182</v>
      </c>
      <c r="F96" s="6">
        <f t="shared" si="88"/>
        <v>0</v>
      </c>
      <c r="G96" s="6">
        <f t="shared" si="89"/>
        <v>2</v>
      </c>
      <c r="H96" s="6">
        <f t="shared" si="90"/>
        <v>15</v>
      </c>
      <c r="I96" s="6">
        <f t="shared" si="91"/>
        <v>8</v>
      </c>
      <c r="J96" s="6">
        <f t="shared" si="92"/>
        <v>0</v>
      </c>
      <c r="K96" s="6">
        <f t="shared" si="93"/>
        <v>0</v>
      </c>
      <c r="L96" s="6">
        <f t="shared" si="94"/>
        <v>7</v>
      </c>
      <c r="M96" s="6">
        <f t="shared" si="95"/>
        <v>0</v>
      </c>
      <c r="N96" s="6">
        <f t="shared" si="96"/>
        <v>0</v>
      </c>
      <c r="O96" s="7">
        <f t="shared" si="97"/>
        <v>2</v>
      </c>
      <c r="P96" s="7">
        <f t="shared" si="98"/>
        <v>1</v>
      </c>
      <c r="Q96" s="7">
        <v>0.83</v>
      </c>
      <c r="R96" s="11"/>
      <c r="S96" s="10"/>
      <c r="T96" s="11"/>
      <c r="U96" s="10"/>
      <c r="V96" s="11"/>
      <c r="W96" s="10"/>
      <c r="X96" s="7"/>
      <c r="Y96" s="11"/>
      <c r="Z96" s="10"/>
      <c r="AA96" s="11"/>
      <c r="AB96" s="10"/>
      <c r="AC96" s="11"/>
      <c r="AD96" s="10"/>
      <c r="AE96" s="7"/>
      <c r="AF96" s="7">
        <f t="shared" si="99"/>
        <v>0</v>
      </c>
      <c r="AG96" s="11"/>
      <c r="AH96" s="10"/>
      <c r="AI96" s="11"/>
      <c r="AJ96" s="10"/>
      <c r="AK96" s="11"/>
      <c r="AL96" s="10"/>
      <c r="AM96" s="7"/>
      <c r="AN96" s="11"/>
      <c r="AO96" s="10"/>
      <c r="AP96" s="11"/>
      <c r="AQ96" s="10"/>
      <c r="AR96" s="11"/>
      <c r="AS96" s="10"/>
      <c r="AT96" s="7"/>
      <c r="AU96" s="7">
        <f t="shared" si="100"/>
        <v>0</v>
      </c>
      <c r="AV96" s="11"/>
      <c r="AW96" s="10"/>
      <c r="AX96" s="11"/>
      <c r="AY96" s="10"/>
      <c r="AZ96" s="11"/>
      <c r="BA96" s="10"/>
      <c r="BB96" s="7"/>
      <c r="BC96" s="11"/>
      <c r="BD96" s="10"/>
      <c r="BE96" s="11"/>
      <c r="BF96" s="10"/>
      <c r="BG96" s="11"/>
      <c r="BH96" s="10"/>
      <c r="BI96" s="7"/>
      <c r="BJ96" s="7">
        <f t="shared" si="101"/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7"/>
      <c r="BY96" s="7">
        <f t="shared" si="102"/>
        <v>0</v>
      </c>
      <c r="BZ96" s="11"/>
      <c r="CA96" s="10"/>
      <c r="CB96" s="11"/>
      <c r="CC96" s="10"/>
      <c r="CD96" s="11"/>
      <c r="CE96" s="10"/>
      <c r="CF96" s="7"/>
      <c r="CG96" s="11"/>
      <c r="CH96" s="10"/>
      <c r="CI96" s="11"/>
      <c r="CJ96" s="10"/>
      <c r="CK96" s="11"/>
      <c r="CL96" s="10"/>
      <c r="CM96" s="7"/>
      <c r="CN96" s="7">
        <f t="shared" si="103"/>
        <v>0</v>
      </c>
      <c r="CO96" s="11">
        <v>8</v>
      </c>
      <c r="CP96" s="10" t="s">
        <v>59</v>
      </c>
      <c r="CQ96" s="11"/>
      <c r="CR96" s="10"/>
      <c r="CS96" s="11"/>
      <c r="CT96" s="10"/>
      <c r="CU96" s="7">
        <v>1</v>
      </c>
      <c r="CV96" s="11">
        <v>7</v>
      </c>
      <c r="CW96" s="10" t="s">
        <v>59</v>
      </c>
      <c r="CX96" s="11"/>
      <c r="CY96" s="10"/>
      <c r="CZ96" s="11"/>
      <c r="DA96" s="10"/>
      <c r="DB96" s="7">
        <v>1</v>
      </c>
      <c r="DC96" s="7">
        <f t="shared" si="104"/>
        <v>2</v>
      </c>
      <c r="DD96" s="11"/>
      <c r="DE96" s="10"/>
      <c r="DF96" s="11"/>
      <c r="DG96" s="10"/>
      <c r="DH96" s="11"/>
      <c r="DI96" s="10"/>
      <c r="DJ96" s="7"/>
      <c r="DK96" s="11"/>
      <c r="DL96" s="10"/>
      <c r="DM96" s="11"/>
      <c r="DN96" s="10"/>
      <c r="DO96" s="11"/>
      <c r="DP96" s="10"/>
      <c r="DQ96" s="7"/>
      <c r="DR96" s="7">
        <f t="shared" si="105"/>
        <v>0</v>
      </c>
      <c r="DS96" s="11"/>
      <c r="DT96" s="10"/>
      <c r="DU96" s="11"/>
      <c r="DV96" s="10"/>
      <c r="DW96" s="11"/>
      <c r="DX96" s="10"/>
      <c r="DY96" s="7"/>
      <c r="DZ96" s="11"/>
      <c r="EA96" s="10"/>
      <c r="EB96" s="11"/>
      <c r="EC96" s="10"/>
      <c r="ED96" s="11"/>
      <c r="EE96" s="10"/>
      <c r="EF96" s="7"/>
      <c r="EG96" s="7">
        <f t="shared" si="106"/>
        <v>0</v>
      </c>
    </row>
    <row r="97" spans="1:137" x14ac:dyDescent="0.25">
      <c r="A97" s="15">
        <v>15</v>
      </c>
      <c r="B97" s="15">
        <v>1</v>
      </c>
      <c r="C97" s="15"/>
      <c r="D97" s="6" t="s">
        <v>183</v>
      </c>
      <c r="E97" s="3" t="s">
        <v>184</v>
      </c>
      <c r="F97" s="6">
        <f t="shared" si="88"/>
        <v>0</v>
      </c>
      <c r="G97" s="6">
        <f t="shared" si="89"/>
        <v>2</v>
      </c>
      <c r="H97" s="6">
        <f t="shared" si="90"/>
        <v>15</v>
      </c>
      <c r="I97" s="6">
        <f t="shared" si="91"/>
        <v>8</v>
      </c>
      <c r="J97" s="6">
        <f t="shared" si="92"/>
        <v>7</v>
      </c>
      <c r="K97" s="6">
        <f t="shared" si="93"/>
        <v>0</v>
      </c>
      <c r="L97" s="6">
        <f t="shared" si="94"/>
        <v>0</v>
      </c>
      <c r="M97" s="6">
        <f t="shared" si="95"/>
        <v>0</v>
      </c>
      <c r="N97" s="6">
        <f t="shared" si="96"/>
        <v>0</v>
      </c>
      <c r="O97" s="7">
        <f t="shared" si="97"/>
        <v>2</v>
      </c>
      <c r="P97" s="7">
        <f t="shared" si="98"/>
        <v>0</v>
      </c>
      <c r="Q97" s="7">
        <v>0.83</v>
      </c>
      <c r="R97" s="11"/>
      <c r="S97" s="10"/>
      <c r="T97" s="11"/>
      <c r="U97" s="10"/>
      <c r="V97" s="11"/>
      <c r="W97" s="10"/>
      <c r="X97" s="7"/>
      <c r="Y97" s="11"/>
      <c r="Z97" s="10"/>
      <c r="AA97" s="11"/>
      <c r="AB97" s="10"/>
      <c r="AC97" s="11"/>
      <c r="AD97" s="10"/>
      <c r="AE97" s="7"/>
      <c r="AF97" s="7">
        <f t="shared" si="99"/>
        <v>0</v>
      </c>
      <c r="AG97" s="11"/>
      <c r="AH97" s="10"/>
      <c r="AI97" s="11"/>
      <c r="AJ97" s="10"/>
      <c r="AK97" s="11"/>
      <c r="AL97" s="10"/>
      <c r="AM97" s="7"/>
      <c r="AN97" s="11"/>
      <c r="AO97" s="10"/>
      <c r="AP97" s="11"/>
      <c r="AQ97" s="10"/>
      <c r="AR97" s="11"/>
      <c r="AS97" s="10"/>
      <c r="AT97" s="7"/>
      <c r="AU97" s="7">
        <f t="shared" si="100"/>
        <v>0</v>
      </c>
      <c r="AV97" s="11"/>
      <c r="AW97" s="10"/>
      <c r="AX97" s="11"/>
      <c r="AY97" s="10"/>
      <c r="AZ97" s="11"/>
      <c r="BA97" s="10"/>
      <c r="BB97" s="7"/>
      <c r="BC97" s="11"/>
      <c r="BD97" s="10"/>
      <c r="BE97" s="11"/>
      <c r="BF97" s="10"/>
      <c r="BG97" s="11"/>
      <c r="BH97" s="10"/>
      <c r="BI97" s="7"/>
      <c r="BJ97" s="7">
        <f t="shared" si="101"/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7"/>
      <c r="BY97" s="7">
        <f t="shared" si="102"/>
        <v>0</v>
      </c>
      <c r="BZ97" s="11"/>
      <c r="CA97" s="10"/>
      <c r="CB97" s="11"/>
      <c r="CC97" s="10"/>
      <c r="CD97" s="11"/>
      <c r="CE97" s="10"/>
      <c r="CF97" s="7"/>
      <c r="CG97" s="11"/>
      <c r="CH97" s="10"/>
      <c r="CI97" s="11"/>
      <c r="CJ97" s="10"/>
      <c r="CK97" s="11"/>
      <c r="CL97" s="10"/>
      <c r="CM97" s="7"/>
      <c r="CN97" s="7">
        <f t="shared" si="103"/>
        <v>0</v>
      </c>
      <c r="CO97" s="11">
        <v>8</v>
      </c>
      <c r="CP97" s="10" t="s">
        <v>59</v>
      </c>
      <c r="CQ97" s="11">
        <v>7</v>
      </c>
      <c r="CR97" s="10" t="s">
        <v>59</v>
      </c>
      <c r="CS97" s="11"/>
      <c r="CT97" s="10"/>
      <c r="CU97" s="7">
        <v>2</v>
      </c>
      <c r="CV97" s="11"/>
      <c r="CW97" s="10"/>
      <c r="CX97" s="11"/>
      <c r="CY97" s="10"/>
      <c r="CZ97" s="11"/>
      <c r="DA97" s="10"/>
      <c r="DB97" s="7"/>
      <c r="DC97" s="7">
        <f t="shared" si="104"/>
        <v>2</v>
      </c>
      <c r="DD97" s="11"/>
      <c r="DE97" s="10"/>
      <c r="DF97" s="11"/>
      <c r="DG97" s="10"/>
      <c r="DH97" s="11"/>
      <c r="DI97" s="10"/>
      <c r="DJ97" s="7"/>
      <c r="DK97" s="11"/>
      <c r="DL97" s="10"/>
      <c r="DM97" s="11"/>
      <c r="DN97" s="10"/>
      <c r="DO97" s="11"/>
      <c r="DP97" s="10"/>
      <c r="DQ97" s="7"/>
      <c r="DR97" s="7">
        <f t="shared" si="105"/>
        <v>0</v>
      </c>
      <c r="DS97" s="11"/>
      <c r="DT97" s="10"/>
      <c r="DU97" s="11"/>
      <c r="DV97" s="10"/>
      <c r="DW97" s="11"/>
      <c r="DX97" s="10"/>
      <c r="DY97" s="7"/>
      <c r="DZ97" s="11"/>
      <c r="EA97" s="10"/>
      <c r="EB97" s="11"/>
      <c r="EC97" s="10"/>
      <c r="ED97" s="11"/>
      <c r="EE97" s="10"/>
      <c r="EF97" s="7"/>
      <c r="EG97" s="7">
        <f t="shared" si="106"/>
        <v>0</v>
      </c>
    </row>
    <row r="98" spans="1:137" x14ac:dyDescent="0.25">
      <c r="A98" s="15">
        <v>4</v>
      </c>
      <c r="B98" s="15">
        <v>2</v>
      </c>
      <c r="C98" s="15"/>
      <c r="D98" s="6" t="s">
        <v>185</v>
      </c>
      <c r="E98" s="3" t="s">
        <v>186</v>
      </c>
      <c r="F98" s="6">
        <f t="shared" si="88"/>
        <v>0</v>
      </c>
      <c r="G98" s="6">
        <f t="shared" si="89"/>
        <v>2</v>
      </c>
      <c r="H98" s="6">
        <f t="shared" si="90"/>
        <v>15</v>
      </c>
      <c r="I98" s="6">
        <f t="shared" si="91"/>
        <v>8</v>
      </c>
      <c r="J98" s="6">
        <f t="shared" si="92"/>
        <v>7</v>
      </c>
      <c r="K98" s="6">
        <f t="shared" si="93"/>
        <v>0</v>
      </c>
      <c r="L98" s="6">
        <f t="shared" si="94"/>
        <v>0</v>
      </c>
      <c r="M98" s="6">
        <f t="shared" si="95"/>
        <v>0</v>
      </c>
      <c r="N98" s="6">
        <f t="shared" si="96"/>
        <v>0</v>
      </c>
      <c r="O98" s="7">
        <f t="shared" si="97"/>
        <v>2</v>
      </c>
      <c r="P98" s="7">
        <f t="shared" si="98"/>
        <v>0</v>
      </c>
      <c r="Q98" s="7">
        <v>0.83</v>
      </c>
      <c r="R98" s="11"/>
      <c r="S98" s="10"/>
      <c r="T98" s="11"/>
      <c r="U98" s="10"/>
      <c r="V98" s="11"/>
      <c r="W98" s="10"/>
      <c r="X98" s="7"/>
      <c r="Y98" s="11"/>
      <c r="Z98" s="10"/>
      <c r="AA98" s="11"/>
      <c r="AB98" s="10"/>
      <c r="AC98" s="11"/>
      <c r="AD98" s="10"/>
      <c r="AE98" s="7"/>
      <c r="AF98" s="7">
        <f t="shared" si="99"/>
        <v>0</v>
      </c>
      <c r="AG98" s="11">
        <v>8</v>
      </c>
      <c r="AH98" s="10" t="s">
        <v>59</v>
      </c>
      <c r="AI98" s="11">
        <v>7</v>
      </c>
      <c r="AJ98" s="10" t="s">
        <v>59</v>
      </c>
      <c r="AK98" s="11"/>
      <c r="AL98" s="10"/>
      <c r="AM98" s="7">
        <v>2</v>
      </c>
      <c r="AN98" s="11"/>
      <c r="AO98" s="10"/>
      <c r="AP98" s="11"/>
      <c r="AQ98" s="10"/>
      <c r="AR98" s="11"/>
      <c r="AS98" s="10"/>
      <c r="AT98" s="7"/>
      <c r="AU98" s="7">
        <f t="shared" si="100"/>
        <v>2</v>
      </c>
      <c r="AV98" s="11"/>
      <c r="AW98" s="10"/>
      <c r="AX98" s="11"/>
      <c r="AY98" s="10"/>
      <c r="AZ98" s="11"/>
      <c r="BA98" s="10"/>
      <c r="BB98" s="7"/>
      <c r="BC98" s="11"/>
      <c r="BD98" s="10"/>
      <c r="BE98" s="11"/>
      <c r="BF98" s="10"/>
      <c r="BG98" s="11"/>
      <c r="BH98" s="10"/>
      <c r="BI98" s="7"/>
      <c r="BJ98" s="7">
        <f t="shared" si="101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7"/>
      <c r="BY98" s="7">
        <f t="shared" si="102"/>
        <v>0</v>
      </c>
      <c r="BZ98" s="11"/>
      <c r="CA98" s="10"/>
      <c r="CB98" s="11"/>
      <c r="CC98" s="10"/>
      <c r="CD98" s="11"/>
      <c r="CE98" s="10"/>
      <c r="CF98" s="7"/>
      <c r="CG98" s="11"/>
      <c r="CH98" s="10"/>
      <c r="CI98" s="11"/>
      <c r="CJ98" s="10"/>
      <c r="CK98" s="11"/>
      <c r="CL98" s="10"/>
      <c r="CM98" s="7"/>
      <c r="CN98" s="7">
        <f t="shared" si="103"/>
        <v>0</v>
      </c>
      <c r="CO98" s="11"/>
      <c r="CP98" s="10"/>
      <c r="CQ98" s="11"/>
      <c r="CR98" s="10"/>
      <c r="CS98" s="11"/>
      <c r="CT98" s="10"/>
      <c r="CU98" s="7"/>
      <c r="CV98" s="11"/>
      <c r="CW98" s="10"/>
      <c r="CX98" s="11"/>
      <c r="CY98" s="10"/>
      <c r="CZ98" s="11"/>
      <c r="DA98" s="10"/>
      <c r="DB98" s="7"/>
      <c r="DC98" s="7">
        <f t="shared" si="104"/>
        <v>0</v>
      </c>
      <c r="DD98" s="11"/>
      <c r="DE98" s="10"/>
      <c r="DF98" s="11"/>
      <c r="DG98" s="10"/>
      <c r="DH98" s="11"/>
      <c r="DI98" s="10"/>
      <c r="DJ98" s="7"/>
      <c r="DK98" s="11"/>
      <c r="DL98" s="10"/>
      <c r="DM98" s="11"/>
      <c r="DN98" s="10"/>
      <c r="DO98" s="11"/>
      <c r="DP98" s="10"/>
      <c r="DQ98" s="7"/>
      <c r="DR98" s="7">
        <f t="shared" si="105"/>
        <v>0</v>
      </c>
      <c r="DS98" s="11"/>
      <c r="DT98" s="10"/>
      <c r="DU98" s="11"/>
      <c r="DV98" s="10"/>
      <c r="DW98" s="11"/>
      <c r="DX98" s="10"/>
      <c r="DY98" s="7"/>
      <c r="DZ98" s="11"/>
      <c r="EA98" s="10"/>
      <c r="EB98" s="11"/>
      <c r="EC98" s="10"/>
      <c r="ED98" s="11"/>
      <c r="EE98" s="10"/>
      <c r="EF98" s="7"/>
      <c r="EG98" s="7">
        <f t="shared" si="106"/>
        <v>0</v>
      </c>
    </row>
    <row r="99" spans="1:137" x14ac:dyDescent="0.25">
      <c r="A99" s="15">
        <v>4</v>
      </c>
      <c r="B99" s="15">
        <v>2</v>
      </c>
      <c r="C99" s="15"/>
      <c r="D99" s="6" t="s">
        <v>187</v>
      </c>
      <c r="E99" s="3" t="s">
        <v>188</v>
      </c>
      <c r="F99" s="6">
        <f t="shared" si="88"/>
        <v>0</v>
      </c>
      <c r="G99" s="6">
        <f t="shared" si="89"/>
        <v>2</v>
      </c>
      <c r="H99" s="6">
        <f t="shared" si="90"/>
        <v>15</v>
      </c>
      <c r="I99" s="6">
        <f t="shared" si="91"/>
        <v>8</v>
      </c>
      <c r="J99" s="6">
        <f t="shared" si="92"/>
        <v>7</v>
      </c>
      <c r="K99" s="6">
        <f t="shared" si="93"/>
        <v>0</v>
      </c>
      <c r="L99" s="6">
        <f t="shared" si="94"/>
        <v>0</v>
      </c>
      <c r="M99" s="6">
        <f t="shared" si="95"/>
        <v>0</v>
      </c>
      <c r="N99" s="6">
        <f t="shared" si="96"/>
        <v>0</v>
      </c>
      <c r="O99" s="7">
        <f t="shared" si="97"/>
        <v>2</v>
      </c>
      <c r="P99" s="7">
        <f t="shared" si="98"/>
        <v>0</v>
      </c>
      <c r="Q99" s="7">
        <v>0.7</v>
      </c>
      <c r="R99" s="11"/>
      <c r="S99" s="10"/>
      <c r="T99" s="11"/>
      <c r="U99" s="10"/>
      <c r="V99" s="11"/>
      <c r="W99" s="10"/>
      <c r="X99" s="7"/>
      <c r="Y99" s="11"/>
      <c r="Z99" s="10"/>
      <c r="AA99" s="11"/>
      <c r="AB99" s="10"/>
      <c r="AC99" s="11"/>
      <c r="AD99" s="10"/>
      <c r="AE99" s="7"/>
      <c r="AF99" s="7">
        <f t="shared" si="99"/>
        <v>0</v>
      </c>
      <c r="AG99" s="11">
        <v>8</v>
      </c>
      <c r="AH99" s="10" t="s">
        <v>59</v>
      </c>
      <c r="AI99" s="11">
        <v>7</v>
      </c>
      <c r="AJ99" s="10" t="s">
        <v>59</v>
      </c>
      <c r="AK99" s="11"/>
      <c r="AL99" s="10"/>
      <c r="AM99" s="7">
        <v>2</v>
      </c>
      <c r="AN99" s="11"/>
      <c r="AO99" s="10"/>
      <c r="AP99" s="11"/>
      <c r="AQ99" s="10"/>
      <c r="AR99" s="11"/>
      <c r="AS99" s="10"/>
      <c r="AT99" s="7"/>
      <c r="AU99" s="7">
        <f t="shared" si="100"/>
        <v>2</v>
      </c>
      <c r="AV99" s="11"/>
      <c r="AW99" s="10"/>
      <c r="AX99" s="11"/>
      <c r="AY99" s="10"/>
      <c r="AZ99" s="11"/>
      <c r="BA99" s="10"/>
      <c r="BB99" s="7"/>
      <c r="BC99" s="11"/>
      <c r="BD99" s="10"/>
      <c r="BE99" s="11"/>
      <c r="BF99" s="10"/>
      <c r="BG99" s="11"/>
      <c r="BH99" s="10"/>
      <c r="BI99" s="7"/>
      <c r="BJ99" s="7">
        <f t="shared" si="101"/>
        <v>0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7"/>
      <c r="BY99" s="7">
        <f t="shared" si="102"/>
        <v>0</v>
      </c>
      <c r="BZ99" s="11"/>
      <c r="CA99" s="10"/>
      <c r="CB99" s="11"/>
      <c r="CC99" s="10"/>
      <c r="CD99" s="11"/>
      <c r="CE99" s="10"/>
      <c r="CF99" s="7"/>
      <c r="CG99" s="11"/>
      <c r="CH99" s="10"/>
      <c r="CI99" s="11"/>
      <c r="CJ99" s="10"/>
      <c r="CK99" s="11"/>
      <c r="CL99" s="10"/>
      <c r="CM99" s="7"/>
      <c r="CN99" s="7">
        <f t="shared" si="103"/>
        <v>0</v>
      </c>
      <c r="CO99" s="11"/>
      <c r="CP99" s="10"/>
      <c r="CQ99" s="11"/>
      <c r="CR99" s="10"/>
      <c r="CS99" s="11"/>
      <c r="CT99" s="10"/>
      <c r="CU99" s="7"/>
      <c r="CV99" s="11"/>
      <c r="CW99" s="10"/>
      <c r="CX99" s="11"/>
      <c r="CY99" s="10"/>
      <c r="CZ99" s="11"/>
      <c r="DA99" s="10"/>
      <c r="DB99" s="7"/>
      <c r="DC99" s="7">
        <f t="shared" si="104"/>
        <v>0</v>
      </c>
      <c r="DD99" s="11"/>
      <c r="DE99" s="10"/>
      <c r="DF99" s="11"/>
      <c r="DG99" s="10"/>
      <c r="DH99" s="11"/>
      <c r="DI99" s="10"/>
      <c r="DJ99" s="7"/>
      <c r="DK99" s="11"/>
      <c r="DL99" s="10"/>
      <c r="DM99" s="11"/>
      <c r="DN99" s="10"/>
      <c r="DO99" s="11"/>
      <c r="DP99" s="10"/>
      <c r="DQ99" s="7"/>
      <c r="DR99" s="7">
        <f t="shared" si="105"/>
        <v>0</v>
      </c>
      <c r="DS99" s="11"/>
      <c r="DT99" s="10"/>
      <c r="DU99" s="11"/>
      <c r="DV99" s="10"/>
      <c r="DW99" s="11"/>
      <c r="DX99" s="10"/>
      <c r="DY99" s="7"/>
      <c r="DZ99" s="11"/>
      <c r="EA99" s="10"/>
      <c r="EB99" s="11"/>
      <c r="EC99" s="10"/>
      <c r="ED99" s="11"/>
      <c r="EE99" s="10"/>
      <c r="EF99" s="7"/>
      <c r="EG99" s="7">
        <f t="shared" si="106"/>
        <v>0</v>
      </c>
    </row>
    <row r="100" spans="1:137" x14ac:dyDescent="0.25">
      <c r="A100" s="15">
        <v>4</v>
      </c>
      <c r="B100" s="15">
        <v>2</v>
      </c>
      <c r="C100" s="15"/>
      <c r="D100" s="6" t="s">
        <v>189</v>
      </c>
      <c r="E100" s="3" t="s">
        <v>190</v>
      </c>
      <c r="F100" s="6">
        <f t="shared" si="88"/>
        <v>0</v>
      </c>
      <c r="G100" s="6">
        <f t="shared" si="89"/>
        <v>2</v>
      </c>
      <c r="H100" s="6">
        <f t="shared" si="90"/>
        <v>15</v>
      </c>
      <c r="I100" s="6">
        <f t="shared" si="91"/>
        <v>8</v>
      </c>
      <c r="J100" s="6">
        <f t="shared" si="92"/>
        <v>7</v>
      </c>
      <c r="K100" s="6">
        <f t="shared" si="93"/>
        <v>0</v>
      </c>
      <c r="L100" s="6">
        <f t="shared" si="94"/>
        <v>0</v>
      </c>
      <c r="M100" s="6">
        <f t="shared" si="95"/>
        <v>0</v>
      </c>
      <c r="N100" s="6">
        <f t="shared" si="96"/>
        <v>0</v>
      </c>
      <c r="O100" s="7">
        <f t="shared" si="97"/>
        <v>2</v>
      </c>
      <c r="P100" s="7">
        <f t="shared" si="98"/>
        <v>0</v>
      </c>
      <c r="Q100" s="7">
        <v>0.83</v>
      </c>
      <c r="R100" s="11"/>
      <c r="S100" s="10"/>
      <c r="T100" s="11"/>
      <c r="U100" s="10"/>
      <c r="V100" s="11"/>
      <c r="W100" s="10"/>
      <c r="X100" s="7"/>
      <c r="Y100" s="11"/>
      <c r="Z100" s="10"/>
      <c r="AA100" s="11"/>
      <c r="AB100" s="10"/>
      <c r="AC100" s="11"/>
      <c r="AD100" s="10"/>
      <c r="AE100" s="7"/>
      <c r="AF100" s="7">
        <f t="shared" si="99"/>
        <v>0</v>
      </c>
      <c r="AG100" s="11">
        <v>8</v>
      </c>
      <c r="AH100" s="10" t="s">
        <v>59</v>
      </c>
      <c r="AI100" s="11">
        <v>7</v>
      </c>
      <c r="AJ100" s="10" t="s">
        <v>59</v>
      </c>
      <c r="AK100" s="11"/>
      <c r="AL100" s="10"/>
      <c r="AM100" s="7">
        <v>2</v>
      </c>
      <c r="AN100" s="11"/>
      <c r="AO100" s="10"/>
      <c r="AP100" s="11"/>
      <c r="AQ100" s="10"/>
      <c r="AR100" s="11"/>
      <c r="AS100" s="10"/>
      <c r="AT100" s="7"/>
      <c r="AU100" s="7">
        <f t="shared" si="100"/>
        <v>2</v>
      </c>
      <c r="AV100" s="11"/>
      <c r="AW100" s="10"/>
      <c r="AX100" s="11"/>
      <c r="AY100" s="10"/>
      <c r="AZ100" s="11"/>
      <c r="BA100" s="10"/>
      <c r="BB100" s="7"/>
      <c r="BC100" s="11"/>
      <c r="BD100" s="10"/>
      <c r="BE100" s="11"/>
      <c r="BF100" s="10"/>
      <c r="BG100" s="11"/>
      <c r="BH100" s="10"/>
      <c r="BI100" s="7"/>
      <c r="BJ100" s="7">
        <f t="shared" si="101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7"/>
      <c r="BY100" s="7">
        <f t="shared" si="102"/>
        <v>0</v>
      </c>
      <c r="BZ100" s="11"/>
      <c r="CA100" s="10"/>
      <c r="CB100" s="11"/>
      <c r="CC100" s="10"/>
      <c r="CD100" s="11"/>
      <c r="CE100" s="10"/>
      <c r="CF100" s="7"/>
      <c r="CG100" s="11"/>
      <c r="CH100" s="10"/>
      <c r="CI100" s="11"/>
      <c r="CJ100" s="10"/>
      <c r="CK100" s="11"/>
      <c r="CL100" s="10"/>
      <c r="CM100" s="7"/>
      <c r="CN100" s="7">
        <f t="shared" si="103"/>
        <v>0</v>
      </c>
      <c r="CO100" s="11"/>
      <c r="CP100" s="10"/>
      <c r="CQ100" s="11"/>
      <c r="CR100" s="10"/>
      <c r="CS100" s="11"/>
      <c r="CT100" s="10"/>
      <c r="CU100" s="7"/>
      <c r="CV100" s="11"/>
      <c r="CW100" s="10"/>
      <c r="CX100" s="11"/>
      <c r="CY100" s="10"/>
      <c r="CZ100" s="11"/>
      <c r="DA100" s="10"/>
      <c r="DB100" s="7"/>
      <c r="DC100" s="7">
        <f t="shared" si="104"/>
        <v>0</v>
      </c>
      <c r="DD100" s="11"/>
      <c r="DE100" s="10"/>
      <c r="DF100" s="11"/>
      <c r="DG100" s="10"/>
      <c r="DH100" s="11"/>
      <c r="DI100" s="10"/>
      <c r="DJ100" s="7"/>
      <c r="DK100" s="11"/>
      <c r="DL100" s="10"/>
      <c r="DM100" s="11"/>
      <c r="DN100" s="10"/>
      <c r="DO100" s="11"/>
      <c r="DP100" s="10"/>
      <c r="DQ100" s="7"/>
      <c r="DR100" s="7">
        <f t="shared" si="105"/>
        <v>0</v>
      </c>
      <c r="DS100" s="11"/>
      <c r="DT100" s="10"/>
      <c r="DU100" s="11"/>
      <c r="DV100" s="10"/>
      <c r="DW100" s="11"/>
      <c r="DX100" s="10"/>
      <c r="DY100" s="7"/>
      <c r="DZ100" s="11"/>
      <c r="EA100" s="10"/>
      <c r="EB100" s="11"/>
      <c r="EC100" s="10"/>
      <c r="ED100" s="11"/>
      <c r="EE100" s="10"/>
      <c r="EF100" s="7"/>
      <c r="EG100" s="7">
        <f t="shared" si="106"/>
        <v>0</v>
      </c>
    </row>
    <row r="101" spans="1:137" x14ac:dyDescent="0.25">
      <c r="A101" s="15">
        <v>4</v>
      </c>
      <c r="B101" s="15">
        <v>2</v>
      </c>
      <c r="C101" s="15"/>
      <c r="D101" s="6" t="s">
        <v>191</v>
      </c>
      <c r="E101" s="3" t="s">
        <v>192</v>
      </c>
      <c r="F101" s="6">
        <f t="shared" si="88"/>
        <v>0</v>
      </c>
      <c r="G101" s="6">
        <f t="shared" si="89"/>
        <v>2</v>
      </c>
      <c r="H101" s="6">
        <f t="shared" si="90"/>
        <v>15</v>
      </c>
      <c r="I101" s="6">
        <f t="shared" si="91"/>
        <v>8</v>
      </c>
      <c r="J101" s="6">
        <f t="shared" si="92"/>
        <v>7</v>
      </c>
      <c r="K101" s="6">
        <f t="shared" si="93"/>
        <v>0</v>
      </c>
      <c r="L101" s="6">
        <f t="shared" si="94"/>
        <v>0</v>
      </c>
      <c r="M101" s="6">
        <f t="shared" si="95"/>
        <v>0</v>
      </c>
      <c r="N101" s="6">
        <f t="shared" si="96"/>
        <v>0</v>
      </c>
      <c r="O101" s="7">
        <f t="shared" si="97"/>
        <v>2</v>
      </c>
      <c r="P101" s="7">
        <f t="shared" si="98"/>
        <v>0</v>
      </c>
      <c r="Q101" s="7">
        <v>0.83</v>
      </c>
      <c r="R101" s="11"/>
      <c r="S101" s="10"/>
      <c r="T101" s="11"/>
      <c r="U101" s="10"/>
      <c r="V101" s="11"/>
      <c r="W101" s="10"/>
      <c r="X101" s="7"/>
      <c r="Y101" s="11"/>
      <c r="Z101" s="10"/>
      <c r="AA101" s="11"/>
      <c r="AB101" s="10"/>
      <c r="AC101" s="11"/>
      <c r="AD101" s="10"/>
      <c r="AE101" s="7"/>
      <c r="AF101" s="7">
        <f t="shared" si="99"/>
        <v>0</v>
      </c>
      <c r="AG101" s="11">
        <v>8</v>
      </c>
      <c r="AH101" s="10" t="s">
        <v>59</v>
      </c>
      <c r="AI101" s="11">
        <v>7</v>
      </c>
      <c r="AJ101" s="10" t="s">
        <v>59</v>
      </c>
      <c r="AK101" s="11"/>
      <c r="AL101" s="10"/>
      <c r="AM101" s="7">
        <v>2</v>
      </c>
      <c r="AN101" s="11"/>
      <c r="AO101" s="10"/>
      <c r="AP101" s="11"/>
      <c r="AQ101" s="10"/>
      <c r="AR101" s="11"/>
      <c r="AS101" s="10"/>
      <c r="AT101" s="7"/>
      <c r="AU101" s="7">
        <f t="shared" si="100"/>
        <v>2</v>
      </c>
      <c r="AV101" s="11"/>
      <c r="AW101" s="10"/>
      <c r="AX101" s="11"/>
      <c r="AY101" s="10"/>
      <c r="AZ101" s="11"/>
      <c r="BA101" s="10"/>
      <c r="BB101" s="7"/>
      <c r="BC101" s="11"/>
      <c r="BD101" s="10"/>
      <c r="BE101" s="11"/>
      <c r="BF101" s="10"/>
      <c r="BG101" s="11"/>
      <c r="BH101" s="10"/>
      <c r="BI101" s="7"/>
      <c r="BJ101" s="7">
        <f t="shared" si="101"/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7"/>
      <c r="BY101" s="7">
        <f t="shared" si="102"/>
        <v>0</v>
      </c>
      <c r="BZ101" s="11"/>
      <c r="CA101" s="10"/>
      <c r="CB101" s="11"/>
      <c r="CC101" s="10"/>
      <c r="CD101" s="11"/>
      <c r="CE101" s="10"/>
      <c r="CF101" s="7"/>
      <c r="CG101" s="11"/>
      <c r="CH101" s="10"/>
      <c r="CI101" s="11"/>
      <c r="CJ101" s="10"/>
      <c r="CK101" s="11"/>
      <c r="CL101" s="10"/>
      <c r="CM101" s="7"/>
      <c r="CN101" s="7">
        <f t="shared" si="103"/>
        <v>0</v>
      </c>
      <c r="CO101" s="11"/>
      <c r="CP101" s="10"/>
      <c r="CQ101" s="11"/>
      <c r="CR101" s="10"/>
      <c r="CS101" s="11"/>
      <c r="CT101" s="10"/>
      <c r="CU101" s="7"/>
      <c r="CV101" s="11"/>
      <c r="CW101" s="10"/>
      <c r="CX101" s="11"/>
      <c r="CY101" s="10"/>
      <c r="CZ101" s="11"/>
      <c r="DA101" s="10"/>
      <c r="DB101" s="7"/>
      <c r="DC101" s="7">
        <f t="shared" si="104"/>
        <v>0</v>
      </c>
      <c r="DD101" s="11"/>
      <c r="DE101" s="10"/>
      <c r="DF101" s="11"/>
      <c r="DG101" s="10"/>
      <c r="DH101" s="11"/>
      <c r="DI101" s="10"/>
      <c r="DJ101" s="7"/>
      <c r="DK101" s="11"/>
      <c r="DL101" s="10"/>
      <c r="DM101" s="11"/>
      <c r="DN101" s="10"/>
      <c r="DO101" s="11"/>
      <c r="DP101" s="10"/>
      <c r="DQ101" s="7"/>
      <c r="DR101" s="7">
        <f t="shared" si="105"/>
        <v>0</v>
      </c>
      <c r="DS101" s="11"/>
      <c r="DT101" s="10"/>
      <c r="DU101" s="11"/>
      <c r="DV101" s="10"/>
      <c r="DW101" s="11"/>
      <c r="DX101" s="10"/>
      <c r="DY101" s="7"/>
      <c r="DZ101" s="11"/>
      <c r="EA101" s="10"/>
      <c r="EB101" s="11"/>
      <c r="EC101" s="10"/>
      <c r="ED101" s="11"/>
      <c r="EE101" s="10"/>
      <c r="EF101" s="7"/>
      <c r="EG101" s="7">
        <f t="shared" si="106"/>
        <v>0</v>
      </c>
    </row>
    <row r="102" spans="1:137" x14ac:dyDescent="0.25">
      <c r="A102" s="15">
        <v>4</v>
      </c>
      <c r="B102" s="15">
        <v>2</v>
      </c>
      <c r="C102" s="15"/>
      <c r="D102" s="6" t="s">
        <v>193</v>
      </c>
      <c r="E102" s="3" t="s">
        <v>194</v>
      </c>
      <c r="F102" s="6">
        <f t="shared" si="88"/>
        <v>0</v>
      </c>
      <c r="G102" s="6">
        <f t="shared" si="89"/>
        <v>2</v>
      </c>
      <c r="H102" s="6">
        <f t="shared" si="90"/>
        <v>15</v>
      </c>
      <c r="I102" s="6">
        <f t="shared" si="91"/>
        <v>8</v>
      </c>
      <c r="J102" s="6">
        <f t="shared" si="92"/>
        <v>7</v>
      </c>
      <c r="K102" s="6">
        <f t="shared" si="93"/>
        <v>0</v>
      </c>
      <c r="L102" s="6">
        <f t="shared" si="94"/>
        <v>0</v>
      </c>
      <c r="M102" s="6">
        <f t="shared" si="95"/>
        <v>0</v>
      </c>
      <c r="N102" s="6">
        <f t="shared" si="96"/>
        <v>0</v>
      </c>
      <c r="O102" s="7">
        <f t="shared" si="97"/>
        <v>2</v>
      </c>
      <c r="P102" s="7">
        <f t="shared" si="98"/>
        <v>0</v>
      </c>
      <c r="Q102" s="7">
        <v>0.9</v>
      </c>
      <c r="R102" s="11"/>
      <c r="S102" s="10"/>
      <c r="T102" s="11"/>
      <c r="U102" s="10"/>
      <c r="V102" s="11"/>
      <c r="W102" s="10"/>
      <c r="X102" s="7"/>
      <c r="Y102" s="11"/>
      <c r="Z102" s="10"/>
      <c r="AA102" s="11"/>
      <c r="AB102" s="10"/>
      <c r="AC102" s="11"/>
      <c r="AD102" s="10"/>
      <c r="AE102" s="7"/>
      <c r="AF102" s="7">
        <f t="shared" si="99"/>
        <v>0</v>
      </c>
      <c r="AG102" s="11">
        <v>8</v>
      </c>
      <c r="AH102" s="10" t="s">
        <v>59</v>
      </c>
      <c r="AI102" s="11">
        <v>7</v>
      </c>
      <c r="AJ102" s="10" t="s">
        <v>59</v>
      </c>
      <c r="AK102" s="11"/>
      <c r="AL102" s="10"/>
      <c r="AM102" s="7">
        <v>2</v>
      </c>
      <c r="AN102" s="11"/>
      <c r="AO102" s="10"/>
      <c r="AP102" s="11"/>
      <c r="AQ102" s="10"/>
      <c r="AR102" s="11"/>
      <c r="AS102" s="10"/>
      <c r="AT102" s="7"/>
      <c r="AU102" s="7">
        <f t="shared" si="100"/>
        <v>2</v>
      </c>
      <c r="AV102" s="11"/>
      <c r="AW102" s="10"/>
      <c r="AX102" s="11"/>
      <c r="AY102" s="10"/>
      <c r="AZ102" s="11"/>
      <c r="BA102" s="10"/>
      <c r="BB102" s="7"/>
      <c r="BC102" s="11"/>
      <c r="BD102" s="10"/>
      <c r="BE102" s="11"/>
      <c r="BF102" s="10"/>
      <c r="BG102" s="11"/>
      <c r="BH102" s="10"/>
      <c r="BI102" s="7"/>
      <c r="BJ102" s="7">
        <f t="shared" si="101"/>
        <v>0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7"/>
      <c r="BY102" s="7">
        <f t="shared" si="102"/>
        <v>0</v>
      </c>
      <c r="BZ102" s="11"/>
      <c r="CA102" s="10"/>
      <c r="CB102" s="11"/>
      <c r="CC102" s="10"/>
      <c r="CD102" s="11"/>
      <c r="CE102" s="10"/>
      <c r="CF102" s="7"/>
      <c r="CG102" s="11"/>
      <c r="CH102" s="10"/>
      <c r="CI102" s="11"/>
      <c r="CJ102" s="10"/>
      <c r="CK102" s="11"/>
      <c r="CL102" s="10"/>
      <c r="CM102" s="7"/>
      <c r="CN102" s="7">
        <f t="shared" si="103"/>
        <v>0</v>
      </c>
      <c r="CO102" s="11"/>
      <c r="CP102" s="10"/>
      <c r="CQ102" s="11"/>
      <c r="CR102" s="10"/>
      <c r="CS102" s="11"/>
      <c r="CT102" s="10"/>
      <c r="CU102" s="7"/>
      <c r="CV102" s="11"/>
      <c r="CW102" s="10"/>
      <c r="CX102" s="11"/>
      <c r="CY102" s="10"/>
      <c r="CZ102" s="11"/>
      <c r="DA102" s="10"/>
      <c r="DB102" s="7"/>
      <c r="DC102" s="7">
        <f t="shared" si="104"/>
        <v>0</v>
      </c>
      <c r="DD102" s="11"/>
      <c r="DE102" s="10"/>
      <c r="DF102" s="11"/>
      <c r="DG102" s="10"/>
      <c r="DH102" s="11"/>
      <c r="DI102" s="10"/>
      <c r="DJ102" s="7"/>
      <c r="DK102" s="11"/>
      <c r="DL102" s="10"/>
      <c r="DM102" s="11"/>
      <c r="DN102" s="10"/>
      <c r="DO102" s="11"/>
      <c r="DP102" s="10"/>
      <c r="DQ102" s="7"/>
      <c r="DR102" s="7">
        <f t="shared" si="105"/>
        <v>0</v>
      </c>
      <c r="DS102" s="11"/>
      <c r="DT102" s="10"/>
      <c r="DU102" s="11"/>
      <c r="DV102" s="10"/>
      <c r="DW102" s="11"/>
      <c r="DX102" s="10"/>
      <c r="DY102" s="7"/>
      <c r="DZ102" s="11"/>
      <c r="EA102" s="10"/>
      <c r="EB102" s="11"/>
      <c r="EC102" s="10"/>
      <c r="ED102" s="11"/>
      <c r="EE102" s="10"/>
      <c r="EF102" s="7"/>
      <c r="EG102" s="7">
        <f t="shared" si="106"/>
        <v>0</v>
      </c>
    </row>
    <row r="103" spans="1:137" x14ac:dyDescent="0.25">
      <c r="A103" s="15">
        <v>2</v>
      </c>
      <c r="B103" s="15">
        <v>1</v>
      </c>
      <c r="C103" s="15"/>
      <c r="D103" s="6" t="s">
        <v>195</v>
      </c>
      <c r="E103" s="3" t="s">
        <v>196</v>
      </c>
      <c r="F103" s="6">
        <f t="shared" si="88"/>
        <v>0</v>
      </c>
      <c r="G103" s="6">
        <f t="shared" si="89"/>
        <v>2</v>
      </c>
      <c r="H103" s="6">
        <f t="shared" si="90"/>
        <v>15</v>
      </c>
      <c r="I103" s="6">
        <f t="shared" si="91"/>
        <v>8</v>
      </c>
      <c r="J103" s="6">
        <f t="shared" si="92"/>
        <v>7</v>
      </c>
      <c r="K103" s="6">
        <f t="shared" si="93"/>
        <v>0</v>
      </c>
      <c r="L103" s="6">
        <f t="shared" si="94"/>
        <v>0</v>
      </c>
      <c r="M103" s="6">
        <f t="shared" si="95"/>
        <v>0</v>
      </c>
      <c r="N103" s="6">
        <f t="shared" si="96"/>
        <v>0</v>
      </c>
      <c r="O103" s="7">
        <f t="shared" si="97"/>
        <v>3</v>
      </c>
      <c r="P103" s="7">
        <f t="shared" si="98"/>
        <v>0</v>
      </c>
      <c r="Q103" s="7">
        <v>0.8</v>
      </c>
      <c r="R103" s="11">
        <v>8</v>
      </c>
      <c r="S103" s="10" t="s">
        <v>59</v>
      </c>
      <c r="T103" s="11">
        <v>7</v>
      </c>
      <c r="U103" s="10" t="s">
        <v>59</v>
      </c>
      <c r="V103" s="11"/>
      <c r="W103" s="10"/>
      <c r="X103" s="7">
        <v>3</v>
      </c>
      <c r="Y103" s="11"/>
      <c r="Z103" s="10"/>
      <c r="AA103" s="11"/>
      <c r="AB103" s="10"/>
      <c r="AC103" s="11"/>
      <c r="AD103" s="10"/>
      <c r="AE103" s="7"/>
      <c r="AF103" s="7">
        <f t="shared" si="99"/>
        <v>3</v>
      </c>
      <c r="AG103" s="11"/>
      <c r="AH103" s="10"/>
      <c r="AI103" s="11"/>
      <c r="AJ103" s="10"/>
      <c r="AK103" s="11"/>
      <c r="AL103" s="10"/>
      <c r="AM103" s="7"/>
      <c r="AN103" s="11"/>
      <c r="AO103" s="10"/>
      <c r="AP103" s="11"/>
      <c r="AQ103" s="10"/>
      <c r="AR103" s="11"/>
      <c r="AS103" s="10"/>
      <c r="AT103" s="7"/>
      <c r="AU103" s="7">
        <f t="shared" si="100"/>
        <v>0</v>
      </c>
      <c r="AV103" s="11"/>
      <c r="AW103" s="10"/>
      <c r="AX103" s="11"/>
      <c r="AY103" s="10"/>
      <c r="AZ103" s="11"/>
      <c r="BA103" s="10"/>
      <c r="BB103" s="7"/>
      <c r="BC103" s="11"/>
      <c r="BD103" s="10"/>
      <c r="BE103" s="11"/>
      <c r="BF103" s="10"/>
      <c r="BG103" s="11"/>
      <c r="BH103" s="10"/>
      <c r="BI103" s="7"/>
      <c r="BJ103" s="7">
        <f t="shared" si="101"/>
        <v>0</v>
      </c>
      <c r="BK103" s="11"/>
      <c r="BL103" s="10"/>
      <c r="BM103" s="11"/>
      <c r="BN103" s="10"/>
      <c r="BO103" s="11"/>
      <c r="BP103" s="10"/>
      <c r="BQ103" s="7"/>
      <c r="BR103" s="11"/>
      <c r="BS103" s="10"/>
      <c r="BT103" s="11"/>
      <c r="BU103" s="10"/>
      <c r="BV103" s="11"/>
      <c r="BW103" s="10"/>
      <c r="BX103" s="7"/>
      <c r="BY103" s="7">
        <f t="shared" si="102"/>
        <v>0</v>
      </c>
      <c r="BZ103" s="11"/>
      <c r="CA103" s="10"/>
      <c r="CB103" s="11"/>
      <c r="CC103" s="10"/>
      <c r="CD103" s="11"/>
      <c r="CE103" s="10"/>
      <c r="CF103" s="7"/>
      <c r="CG103" s="11"/>
      <c r="CH103" s="10"/>
      <c r="CI103" s="11"/>
      <c r="CJ103" s="10"/>
      <c r="CK103" s="11"/>
      <c r="CL103" s="10"/>
      <c r="CM103" s="7"/>
      <c r="CN103" s="7">
        <f t="shared" si="103"/>
        <v>0</v>
      </c>
      <c r="CO103" s="11"/>
      <c r="CP103" s="10"/>
      <c r="CQ103" s="11"/>
      <c r="CR103" s="10"/>
      <c r="CS103" s="11"/>
      <c r="CT103" s="10"/>
      <c r="CU103" s="7"/>
      <c r="CV103" s="11"/>
      <c r="CW103" s="10"/>
      <c r="CX103" s="11"/>
      <c r="CY103" s="10"/>
      <c r="CZ103" s="11"/>
      <c r="DA103" s="10"/>
      <c r="DB103" s="7"/>
      <c r="DC103" s="7">
        <f t="shared" si="104"/>
        <v>0</v>
      </c>
      <c r="DD103" s="11"/>
      <c r="DE103" s="10"/>
      <c r="DF103" s="11"/>
      <c r="DG103" s="10"/>
      <c r="DH103" s="11"/>
      <c r="DI103" s="10"/>
      <c r="DJ103" s="7"/>
      <c r="DK103" s="11"/>
      <c r="DL103" s="10"/>
      <c r="DM103" s="11"/>
      <c r="DN103" s="10"/>
      <c r="DO103" s="11"/>
      <c r="DP103" s="10"/>
      <c r="DQ103" s="7"/>
      <c r="DR103" s="7">
        <f t="shared" si="105"/>
        <v>0</v>
      </c>
      <c r="DS103" s="11"/>
      <c r="DT103" s="10"/>
      <c r="DU103" s="11"/>
      <c r="DV103" s="10"/>
      <c r="DW103" s="11"/>
      <c r="DX103" s="10"/>
      <c r="DY103" s="7"/>
      <c r="DZ103" s="11"/>
      <c r="EA103" s="10"/>
      <c r="EB103" s="11"/>
      <c r="EC103" s="10"/>
      <c r="ED103" s="11"/>
      <c r="EE103" s="10"/>
      <c r="EF103" s="7"/>
      <c r="EG103" s="7">
        <f t="shared" si="106"/>
        <v>0</v>
      </c>
    </row>
    <row r="104" spans="1:137" x14ac:dyDescent="0.25">
      <c r="A104" s="15">
        <v>2</v>
      </c>
      <c r="B104" s="15">
        <v>1</v>
      </c>
      <c r="C104" s="15"/>
      <c r="D104" s="6" t="s">
        <v>197</v>
      </c>
      <c r="E104" s="3" t="s">
        <v>198</v>
      </c>
      <c r="F104" s="6">
        <f t="shared" si="88"/>
        <v>0</v>
      </c>
      <c r="G104" s="6">
        <f t="shared" si="89"/>
        <v>2</v>
      </c>
      <c r="H104" s="6">
        <f t="shared" si="90"/>
        <v>15</v>
      </c>
      <c r="I104" s="6">
        <f t="shared" si="91"/>
        <v>8</v>
      </c>
      <c r="J104" s="6">
        <f t="shared" si="92"/>
        <v>7</v>
      </c>
      <c r="K104" s="6">
        <f t="shared" si="93"/>
        <v>0</v>
      </c>
      <c r="L104" s="6">
        <f t="shared" si="94"/>
        <v>0</v>
      </c>
      <c r="M104" s="6">
        <f t="shared" si="95"/>
        <v>0</v>
      </c>
      <c r="N104" s="6">
        <f t="shared" si="96"/>
        <v>0</v>
      </c>
      <c r="O104" s="7">
        <f t="shared" si="97"/>
        <v>3</v>
      </c>
      <c r="P104" s="7">
        <f t="shared" si="98"/>
        <v>0</v>
      </c>
      <c r="Q104" s="7">
        <v>0.87</v>
      </c>
      <c r="R104" s="11">
        <v>8</v>
      </c>
      <c r="S104" s="10" t="s">
        <v>59</v>
      </c>
      <c r="T104" s="11">
        <v>7</v>
      </c>
      <c r="U104" s="10" t="s">
        <v>59</v>
      </c>
      <c r="V104" s="11"/>
      <c r="W104" s="10"/>
      <c r="X104" s="7">
        <v>3</v>
      </c>
      <c r="Y104" s="11"/>
      <c r="Z104" s="10"/>
      <c r="AA104" s="11"/>
      <c r="AB104" s="10"/>
      <c r="AC104" s="11"/>
      <c r="AD104" s="10"/>
      <c r="AE104" s="7"/>
      <c r="AF104" s="7">
        <f t="shared" si="99"/>
        <v>3</v>
      </c>
      <c r="AG104" s="11"/>
      <c r="AH104" s="10"/>
      <c r="AI104" s="11"/>
      <c r="AJ104" s="10"/>
      <c r="AK104" s="11"/>
      <c r="AL104" s="10"/>
      <c r="AM104" s="7"/>
      <c r="AN104" s="11"/>
      <c r="AO104" s="10"/>
      <c r="AP104" s="11"/>
      <c r="AQ104" s="10"/>
      <c r="AR104" s="11"/>
      <c r="AS104" s="10"/>
      <c r="AT104" s="7"/>
      <c r="AU104" s="7">
        <f t="shared" si="100"/>
        <v>0</v>
      </c>
      <c r="AV104" s="11"/>
      <c r="AW104" s="10"/>
      <c r="AX104" s="11"/>
      <c r="AY104" s="10"/>
      <c r="AZ104" s="11"/>
      <c r="BA104" s="10"/>
      <c r="BB104" s="7"/>
      <c r="BC104" s="11"/>
      <c r="BD104" s="10"/>
      <c r="BE104" s="11"/>
      <c r="BF104" s="10"/>
      <c r="BG104" s="11"/>
      <c r="BH104" s="10"/>
      <c r="BI104" s="7"/>
      <c r="BJ104" s="7">
        <f t="shared" si="101"/>
        <v>0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/>
      <c r="BW104" s="10"/>
      <c r="BX104" s="7"/>
      <c r="BY104" s="7">
        <f t="shared" si="102"/>
        <v>0</v>
      </c>
      <c r="BZ104" s="11"/>
      <c r="CA104" s="10"/>
      <c r="CB104" s="11"/>
      <c r="CC104" s="10"/>
      <c r="CD104" s="11"/>
      <c r="CE104" s="10"/>
      <c r="CF104" s="7"/>
      <c r="CG104" s="11"/>
      <c r="CH104" s="10"/>
      <c r="CI104" s="11"/>
      <c r="CJ104" s="10"/>
      <c r="CK104" s="11"/>
      <c r="CL104" s="10"/>
      <c r="CM104" s="7"/>
      <c r="CN104" s="7">
        <f t="shared" si="103"/>
        <v>0</v>
      </c>
      <c r="CO104" s="11"/>
      <c r="CP104" s="10"/>
      <c r="CQ104" s="11"/>
      <c r="CR104" s="10"/>
      <c r="CS104" s="11"/>
      <c r="CT104" s="10"/>
      <c r="CU104" s="7"/>
      <c r="CV104" s="11"/>
      <c r="CW104" s="10"/>
      <c r="CX104" s="11"/>
      <c r="CY104" s="10"/>
      <c r="CZ104" s="11"/>
      <c r="DA104" s="10"/>
      <c r="DB104" s="7"/>
      <c r="DC104" s="7">
        <f t="shared" si="104"/>
        <v>0</v>
      </c>
      <c r="DD104" s="11"/>
      <c r="DE104" s="10"/>
      <c r="DF104" s="11"/>
      <c r="DG104" s="10"/>
      <c r="DH104" s="11"/>
      <c r="DI104" s="10"/>
      <c r="DJ104" s="7"/>
      <c r="DK104" s="11"/>
      <c r="DL104" s="10"/>
      <c r="DM104" s="11"/>
      <c r="DN104" s="10"/>
      <c r="DO104" s="11"/>
      <c r="DP104" s="10"/>
      <c r="DQ104" s="7"/>
      <c r="DR104" s="7">
        <f t="shared" si="105"/>
        <v>0</v>
      </c>
      <c r="DS104" s="11"/>
      <c r="DT104" s="10"/>
      <c r="DU104" s="11"/>
      <c r="DV104" s="10"/>
      <c r="DW104" s="11"/>
      <c r="DX104" s="10"/>
      <c r="DY104" s="7"/>
      <c r="DZ104" s="11"/>
      <c r="EA104" s="10"/>
      <c r="EB104" s="11"/>
      <c r="EC104" s="10"/>
      <c r="ED104" s="11"/>
      <c r="EE104" s="10"/>
      <c r="EF104" s="7"/>
      <c r="EG104" s="7">
        <f t="shared" si="106"/>
        <v>0</v>
      </c>
    </row>
    <row r="105" spans="1:137" x14ac:dyDescent="0.25">
      <c r="A105" s="15">
        <v>2</v>
      </c>
      <c r="B105" s="15">
        <v>1</v>
      </c>
      <c r="C105" s="15"/>
      <c r="D105" s="6" t="s">
        <v>199</v>
      </c>
      <c r="E105" s="3" t="s">
        <v>200</v>
      </c>
      <c r="F105" s="6">
        <f t="shared" si="88"/>
        <v>0</v>
      </c>
      <c r="G105" s="6">
        <f t="shared" si="89"/>
        <v>2</v>
      </c>
      <c r="H105" s="6">
        <f t="shared" si="90"/>
        <v>15</v>
      </c>
      <c r="I105" s="6">
        <f t="shared" si="91"/>
        <v>8</v>
      </c>
      <c r="J105" s="6">
        <f t="shared" si="92"/>
        <v>7</v>
      </c>
      <c r="K105" s="6">
        <f t="shared" si="93"/>
        <v>0</v>
      </c>
      <c r="L105" s="6">
        <f t="shared" si="94"/>
        <v>0</v>
      </c>
      <c r="M105" s="6">
        <f t="shared" si="95"/>
        <v>0</v>
      </c>
      <c r="N105" s="6">
        <f t="shared" si="96"/>
        <v>0</v>
      </c>
      <c r="O105" s="7">
        <f t="shared" si="97"/>
        <v>3</v>
      </c>
      <c r="P105" s="7">
        <f t="shared" si="98"/>
        <v>0</v>
      </c>
      <c r="Q105" s="7">
        <v>0.94</v>
      </c>
      <c r="R105" s="11">
        <v>8</v>
      </c>
      <c r="S105" s="10" t="s">
        <v>59</v>
      </c>
      <c r="T105" s="11">
        <v>7</v>
      </c>
      <c r="U105" s="10" t="s">
        <v>59</v>
      </c>
      <c r="V105" s="11"/>
      <c r="W105" s="10"/>
      <c r="X105" s="7">
        <v>3</v>
      </c>
      <c r="Y105" s="11"/>
      <c r="Z105" s="10"/>
      <c r="AA105" s="11"/>
      <c r="AB105" s="10"/>
      <c r="AC105" s="11"/>
      <c r="AD105" s="10"/>
      <c r="AE105" s="7"/>
      <c r="AF105" s="7">
        <f t="shared" si="99"/>
        <v>3</v>
      </c>
      <c r="AG105" s="11"/>
      <c r="AH105" s="10"/>
      <c r="AI105" s="11"/>
      <c r="AJ105" s="10"/>
      <c r="AK105" s="11"/>
      <c r="AL105" s="10"/>
      <c r="AM105" s="7"/>
      <c r="AN105" s="11"/>
      <c r="AO105" s="10"/>
      <c r="AP105" s="11"/>
      <c r="AQ105" s="10"/>
      <c r="AR105" s="11"/>
      <c r="AS105" s="10"/>
      <c r="AT105" s="7"/>
      <c r="AU105" s="7">
        <f t="shared" si="100"/>
        <v>0</v>
      </c>
      <c r="AV105" s="11"/>
      <c r="AW105" s="10"/>
      <c r="AX105" s="11"/>
      <c r="AY105" s="10"/>
      <c r="AZ105" s="11"/>
      <c r="BA105" s="10"/>
      <c r="BB105" s="7"/>
      <c r="BC105" s="11"/>
      <c r="BD105" s="10"/>
      <c r="BE105" s="11"/>
      <c r="BF105" s="10"/>
      <c r="BG105" s="11"/>
      <c r="BH105" s="10"/>
      <c r="BI105" s="7"/>
      <c r="BJ105" s="7">
        <f t="shared" si="101"/>
        <v>0</v>
      </c>
      <c r="BK105" s="11"/>
      <c r="BL105" s="10"/>
      <c r="BM105" s="11"/>
      <c r="BN105" s="10"/>
      <c r="BO105" s="11"/>
      <c r="BP105" s="10"/>
      <c r="BQ105" s="7"/>
      <c r="BR105" s="11"/>
      <c r="BS105" s="10"/>
      <c r="BT105" s="11"/>
      <c r="BU105" s="10"/>
      <c r="BV105" s="11"/>
      <c r="BW105" s="10"/>
      <c r="BX105" s="7"/>
      <c r="BY105" s="7">
        <f t="shared" si="102"/>
        <v>0</v>
      </c>
      <c r="BZ105" s="11"/>
      <c r="CA105" s="10"/>
      <c r="CB105" s="11"/>
      <c r="CC105" s="10"/>
      <c r="CD105" s="11"/>
      <c r="CE105" s="10"/>
      <c r="CF105" s="7"/>
      <c r="CG105" s="11"/>
      <c r="CH105" s="10"/>
      <c r="CI105" s="11"/>
      <c r="CJ105" s="10"/>
      <c r="CK105" s="11"/>
      <c r="CL105" s="10"/>
      <c r="CM105" s="7"/>
      <c r="CN105" s="7">
        <f t="shared" si="103"/>
        <v>0</v>
      </c>
      <c r="CO105" s="11"/>
      <c r="CP105" s="10"/>
      <c r="CQ105" s="11"/>
      <c r="CR105" s="10"/>
      <c r="CS105" s="11"/>
      <c r="CT105" s="10"/>
      <c r="CU105" s="7"/>
      <c r="CV105" s="11"/>
      <c r="CW105" s="10"/>
      <c r="CX105" s="11"/>
      <c r="CY105" s="10"/>
      <c r="CZ105" s="11"/>
      <c r="DA105" s="10"/>
      <c r="DB105" s="7"/>
      <c r="DC105" s="7">
        <f t="shared" si="104"/>
        <v>0</v>
      </c>
      <c r="DD105" s="11"/>
      <c r="DE105" s="10"/>
      <c r="DF105" s="11"/>
      <c r="DG105" s="10"/>
      <c r="DH105" s="11"/>
      <c r="DI105" s="10"/>
      <c r="DJ105" s="7"/>
      <c r="DK105" s="11"/>
      <c r="DL105" s="10"/>
      <c r="DM105" s="11"/>
      <c r="DN105" s="10"/>
      <c r="DO105" s="11"/>
      <c r="DP105" s="10"/>
      <c r="DQ105" s="7"/>
      <c r="DR105" s="7">
        <f t="shared" si="105"/>
        <v>0</v>
      </c>
      <c r="DS105" s="11"/>
      <c r="DT105" s="10"/>
      <c r="DU105" s="11"/>
      <c r="DV105" s="10"/>
      <c r="DW105" s="11"/>
      <c r="DX105" s="10"/>
      <c r="DY105" s="7"/>
      <c r="DZ105" s="11"/>
      <c r="EA105" s="10"/>
      <c r="EB105" s="11"/>
      <c r="EC105" s="10"/>
      <c r="ED105" s="11"/>
      <c r="EE105" s="10"/>
      <c r="EF105" s="7"/>
      <c r="EG105" s="7">
        <f t="shared" si="106"/>
        <v>0</v>
      </c>
    </row>
    <row r="106" spans="1:137" x14ac:dyDescent="0.25">
      <c r="A106" s="15">
        <v>7</v>
      </c>
      <c r="B106" s="15">
        <v>1</v>
      </c>
      <c r="C106" s="15"/>
      <c r="D106" s="6" t="s">
        <v>201</v>
      </c>
      <c r="E106" s="3" t="s">
        <v>202</v>
      </c>
      <c r="F106" s="6">
        <f t="shared" si="88"/>
        <v>0</v>
      </c>
      <c r="G106" s="6">
        <f t="shared" si="89"/>
        <v>2</v>
      </c>
      <c r="H106" s="6">
        <f t="shared" si="90"/>
        <v>15</v>
      </c>
      <c r="I106" s="6">
        <f t="shared" si="91"/>
        <v>8</v>
      </c>
      <c r="J106" s="6">
        <f t="shared" si="92"/>
        <v>7</v>
      </c>
      <c r="K106" s="6">
        <f t="shared" si="93"/>
        <v>0</v>
      </c>
      <c r="L106" s="6">
        <f t="shared" si="94"/>
        <v>0</v>
      </c>
      <c r="M106" s="6">
        <f t="shared" si="95"/>
        <v>0</v>
      </c>
      <c r="N106" s="6">
        <f t="shared" si="96"/>
        <v>0</v>
      </c>
      <c r="O106" s="7">
        <f t="shared" si="97"/>
        <v>3</v>
      </c>
      <c r="P106" s="7">
        <f t="shared" si="98"/>
        <v>0</v>
      </c>
      <c r="Q106" s="7">
        <v>1.1000000000000001</v>
      </c>
      <c r="R106" s="11"/>
      <c r="S106" s="10"/>
      <c r="T106" s="11"/>
      <c r="U106" s="10"/>
      <c r="V106" s="11"/>
      <c r="W106" s="10"/>
      <c r="X106" s="7"/>
      <c r="Y106" s="11"/>
      <c r="Z106" s="10"/>
      <c r="AA106" s="11"/>
      <c r="AB106" s="10"/>
      <c r="AC106" s="11"/>
      <c r="AD106" s="10"/>
      <c r="AE106" s="7"/>
      <c r="AF106" s="7">
        <f t="shared" si="99"/>
        <v>0</v>
      </c>
      <c r="AG106" s="11"/>
      <c r="AH106" s="10"/>
      <c r="AI106" s="11"/>
      <c r="AJ106" s="10"/>
      <c r="AK106" s="11"/>
      <c r="AL106" s="10"/>
      <c r="AM106" s="7"/>
      <c r="AN106" s="11"/>
      <c r="AO106" s="10"/>
      <c r="AP106" s="11"/>
      <c r="AQ106" s="10"/>
      <c r="AR106" s="11"/>
      <c r="AS106" s="10"/>
      <c r="AT106" s="7"/>
      <c r="AU106" s="7">
        <f t="shared" si="100"/>
        <v>0</v>
      </c>
      <c r="AV106" s="11">
        <v>8</v>
      </c>
      <c r="AW106" s="10" t="s">
        <v>59</v>
      </c>
      <c r="AX106" s="11">
        <v>7</v>
      </c>
      <c r="AY106" s="10" t="s">
        <v>59</v>
      </c>
      <c r="AZ106" s="11"/>
      <c r="BA106" s="10"/>
      <c r="BB106" s="7">
        <v>3</v>
      </c>
      <c r="BC106" s="11"/>
      <c r="BD106" s="10"/>
      <c r="BE106" s="11"/>
      <c r="BF106" s="10"/>
      <c r="BG106" s="11"/>
      <c r="BH106" s="10"/>
      <c r="BI106" s="7"/>
      <c r="BJ106" s="7">
        <f t="shared" si="101"/>
        <v>3</v>
      </c>
      <c r="BK106" s="11"/>
      <c r="BL106" s="10"/>
      <c r="BM106" s="11"/>
      <c r="BN106" s="10"/>
      <c r="BO106" s="11"/>
      <c r="BP106" s="10"/>
      <c r="BQ106" s="7"/>
      <c r="BR106" s="11"/>
      <c r="BS106" s="10"/>
      <c r="BT106" s="11"/>
      <c r="BU106" s="10"/>
      <c r="BV106" s="11"/>
      <c r="BW106" s="10"/>
      <c r="BX106" s="7"/>
      <c r="BY106" s="7">
        <f t="shared" si="102"/>
        <v>0</v>
      </c>
      <c r="BZ106" s="11"/>
      <c r="CA106" s="10"/>
      <c r="CB106" s="11"/>
      <c r="CC106" s="10"/>
      <c r="CD106" s="11"/>
      <c r="CE106" s="10"/>
      <c r="CF106" s="7"/>
      <c r="CG106" s="11"/>
      <c r="CH106" s="10"/>
      <c r="CI106" s="11"/>
      <c r="CJ106" s="10"/>
      <c r="CK106" s="11"/>
      <c r="CL106" s="10"/>
      <c r="CM106" s="7"/>
      <c r="CN106" s="7">
        <f t="shared" si="103"/>
        <v>0</v>
      </c>
      <c r="CO106" s="11"/>
      <c r="CP106" s="10"/>
      <c r="CQ106" s="11"/>
      <c r="CR106" s="10"/>
      <c r="CS106" s="11"/>
      <c r="CT106" s="10"/>
      <c r="CU106" s="7"/>
      <c r="CV106" s="11"/>
      <c r="CW106" s="10"/>
      <c r="CX106" s="11"/>
      <c r="CY106" s="10"/>
      <c r="CZ106" s="11"/>
      <c r="DA106" s="10"/>
      <c r="DB106" s="7"/>
      <c r="DC106" s="7">
        <f t="shared" si="104"/>
        <v>0</v>
      </c>
      <c r="DD106" s="11"/>
      <c r="DE106" s="10"/>
      <c r="DF106" s="11"/>
      <c r="DG106" s="10"/>
      <c r="DH106" s="11"/>
      <c r="DI106" s="10"/>
      <c r="DJ106" s="7"/>
      <c r="DK106" s="11"/>
      <c r="DL106" s="10"/>
      <c r="DM106" s="11"/>
      <c r="DN106" s="10"/>
      <c r="DO106" s="11"/>
      <c r="DP106" s="10"/>
      <c r="DQ106" s="7"/>
      <c r="DR106" s="7">
        <f t="shared" si="105"/>
        <v>0</v>
      </c>
      <c r="DS106" s="11"/>
      <c r="DT106" s="10"/>
      <c r="DU106" s="11"/>
      <c r="DV106" s="10"/>
      <c r="DW106" s="11"/>
      <c r="DX106" s="10"/>
      <c r="DY106" s="7"/>
      <c r="DZ106" s="11"/>
      <c r="EA106" s="10"/>
      <c r="EB106" s="11"/>
      <c r="EC106" s="10"/>
      <c r="ED106" s="11"/>
      <c r="EE106" s="10"/>
      <c r="EF106" s="7"/>
      <c r="EG106" s="7">
        <f t="shared" si="106"/>
        <v>0</v>
      </c>
    </row>
    <row r="107" spans="1:137" x14ac:dyDescent="0.25">
      <c r="A107" s="15">
        <v>7</v>
      </c>
      <c r="B107" s="15">
        <v>1</v>
      </c>
      <c r="C107" s="15"/>
      <c r="D107" s="6" t="s">
        <v>203</v>
      </c>
      <c r="E107" s="3" t="s">
        <v>204</v>
      </c>
      <c r="F107" s="6">
        <f t="shared" si="88"/>
        <v>0</v>
      </c>
      <c r="G107" s="6">
        <f t="shared" si="89"/>
        <v>2</v>
      </c>
      <c r="H107" s="6">
        <f t="shared" si="90"/>
        <v>15</v>
      </c>
      <c r="I107" s="6">
        <f t="shared" si="91"/>
        <v>8</v>
      </c>
      <c r="J107" s="6">
        <f t="shared" si="92"/>
        <v>7</v>
      </c>
      <c r="K107" s="6">
        <f t="shared" si="93"/>
        <v>0</v>
      </c>
      <c r="L107" s="6">
        <f t="shared" si="94"/>
        <v>0</v>
      </c>
      <c r="M107" s="6">
        <f t="shared" si="95"/>
        <v>0</v>
      </c>
      <c r="N107" s="6">
        <f t="shared" si="96"/>
        <v>0</v>
      </c>
      <c r="O107" s="7">
        <f t="shared" si="97"/>
        <v>3</v>
      </c>
      <c r="P107" s="7">
        <f t="shared" si="98"/>
        <v>0</v>
      </c>
      <c r="Q107" s="7">
        <v>0.83</v>
      </c>
      <c r="R107" s="11"/>
      <c r="S107" s="10"/>
      <c r="T107" s="11"/>
      <c r="U107" s="10"/>
      <c r="V107" s="11"/>
      <c r="W107" s="10"/>
      <c r="X107" s="7"/>
      <c r="Y107" s="11"/>
      <c r="Z107" s="10"/>
      <c r="AA107" s="11"/>
      <c r="AB107" s="10"/>
      <c r="AC107" s="11"/>
      <c r="AD107" s="10"/>
      <c r="AE107" s="7"/>
      <c r="AF107" s="7">
        <f t="shared" si="99"/>
        <v>0</v>
      </c>
      <c r="AG107" s="11"/>
      <c r="AH107" s="10"/>
      <c r="AI107" s="11"/>
      <c r="AJ107" s="10"/>
      <c r="AK107" s="11"/>
      <c r="AL107" s="10"/>
      <c r="AM107" s="7"/>
      <c r="AN107" s="11"/>
      <c r="AO107" s="10"/>
      <c r="AP107" s="11"/>
      <c r="AQ107" s="10"/>
      <c r="AR107" s="11"/>
      <c r="AS107" s="10"/>
      <c r="AT107" s="7"/>
      <c r="AU107" s="7">
        <f t="shared" si="100"/>
        <v>0</v>
      </c>
      <c r="AV107" s="11">
        <v>8</v>
      </c>
      <c r="AW107" s="10" t="s">
        <v>59</v>
      </c>
      <c r="AX107" s="11">
        <v>7</v>
      </c>
      <c r="AY107" s="10" t="s">
        <v>59</v>
      </c>
      <c r="AZ107" s="11"/>
      <c r="BA107" s="10"/>
      <c r="BB107" s="7">
        <v>3</v>
      </c>
      <c r="BC107" s="11"/>
      <c r="BD107" s="10"/>
      <c r="BE107" s="11"/>
      <c r="BF107" s="10"/>
      <c r="BG107" s="11"/>
      <c r="BH107" s="10"/>
      <c r="BI107" s="7"/>
      <c r="BJ107" s="7">
        <f t="shared" si="101"/>
        <v>3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7"/>
      <c r="BY107" s="7">
        <f t="shared" si="102"/>
        <v>0</v>
      </c>
      <c r="BZ107" s="11"/>
      <c r="CA107" s="10"/>
      <c r="CB107" s="11"/>
      <c r="CC107" s="10"/>
      <c r="CD107" s="11"/>
      <c r="CE107" s="10"/>
      <c r="CF107" s="7"/>
      <c r="CG107" s="11"/>
      <c r="CH107" s="10"/>
      <c r="CI107" s="11"/>
      <c r="CJ107" s="10"/>
      <c r="CK107" s="11"/>
      <c r="CL107" s="10"/>
      <c r="CM107" s="7"/>
      <c r="CN107" s="7">
        <f t="shared" si="103"/>
        <v>0</v>
      </c>
      <c r="CO107" s="11"/>
      <c r="CP107" s="10"/>
      <c r="CQ107" s="11"/>
      <c r="CR107" s="10"/>
      <c r="CS107" s="11"/>
      <c r="CT107" s="10"/>
      <c r="CU107" s="7"/>
      <c r="CV107" s="11"/>
      <c r="CW107" s="10"/>
      <c r="CX107" s="11"/>
      <c r="CY107" s="10"/>
      <c r="CZ107" s="11"/>
      <c r="DA107" s="10"/>
      <c r="DB107" s="7"/>
      <c r="DC107" s="7">
        <f t="shared" si="104"/>
        <v>0</v>
      </c>
      <c r="DD107" s="11"/>
      <c r="DE107" s="10"/>
      <c r="DF107" s="11"/>
      <c r="DG107" s="10"/>
      <c r="DH107" s="11"/>
      <c r="DI107" s="10"/>
      <c r="DJ107" s="7"/>
      <c r="DK107" s="11"/>
      <c r="DL107" s="10"/>
      <c r="DM107" s="11"/>
      <c r="DN107" s="10"/>
      <c r="DO107" s="11"/>
      <c r="DP107" s="10"/>
      <c r="DQ107" s="7"/>
      <c r="DR107" s="7">
        <f t="shared" si="105"/>
        <v>0</v>
      </c>
      <c r="DS107" s="11"/>
      <c r="DT107" s="10"/>
      <c r="DU107" s="11"/>
      <c r="DV107" s="10"/>
      <c r="DW107" s="11"/>
      <c r="DX107" s="10"/>
      <c r="DY107" s="7"/>
      <c r="DZ107" s="11"/>
      <c r="EA107" s="10"/>
      <c r="EB107" s="11"/>
      <c r="EC107" s="10"/>
      <c r="ED107" s="11"/>
      <c r="EE107" s="10"/>
      <c r="EF107" s="7"/>
      <c r="EG107" s="7">
        <f t="shared" si="106"/>
        <v>0</v>
      </c>
    </row>
    <row r="108" spans="1:137" x14ac:dyDescent="0.25">
      <c r="A108" s="15">
        <v>7</v>
      </c>
      <c r="B108" s="15">
        <v>1</v>
      </c>
      <c r="C108" s="15"/>
      <c r="D108" s="6" t="s">
        <v>205</v>
      </c>
      <c r="E108" s="3" t="s">
        <v>206</v>
      </c>
      <c r="F108" s="6">
        <f t="shared" si="88"/>
        <v>0</v>
      </c>
      <c r="G108" s="6">
        <f t="shared" si="89"/>
        <v>2</v>
      </c>
      <c r="H108" s="6">
        <f t="shared" si="90"/>
        <v>15</v>
      </c>
      <c r="I108" s="6">
        <f t="shared" si="91"/>
        <v>8</v>
      </c>
      <c r="J108" s="6">
        <f t="shared" si="92"/>
        <v>7</v>
      </c>
      <c r="K108" s="6">
        <f t="shared" si="93"/>
        <v>0</v>
      </c>
      <c r="L108" s="6">
        <f t="shared" si="94"/>
        <v>0</v>
      </c>
      <c r="M108" s="6">
        <f t="shared" si="95"/>
        <v>0</v>
      </c>
      <c r="N108" s="6">
        <f t="shared" si="96"/>
        <v>0</v>
      </c>
      <c r="O108" s="7">
        <f t="shared" si="97"/>
        <v>3</v>
      </c>
      <c r="P108" s="7">
        <f t="shared" si="98"/>
        <v>0</v>
      </c>
      <c r="Q108" s="7">
        <v>1.1000000000000001</v>
      </c>
      <c r="R108" s="11"/>
      <c r="S108" s="10"/>
      <c r="T108" s="11"/>
      <c r="U108" s="10"/>
      <c r="V108" s="11"/>
      <c r="W108" s="10"/>
      <c r="X108" s="7"/>
      <c r="Y108" s="11"/>
      <c r="Z108" s="10"/>
      <c r="AA108" s="11"/>
      <c r="AB108" s="10"/>
      <c r="AC108" s="11"/>
      <c r="AD108" s="10"/>
      <c r="AE108" s="7"/>
      <c r="AF108" s="7">
        <f t="shared" si="99"/>
        <v>0</v>
      </c>
      <c r="AG108" s="11"/>
      <c r="AH108" s="10"/>
      <c r="AI108" s="11"/>
      <c r="AJ108" s="10"/>
      <c r="AK108" s="11"/>
      <c r="AL108" s="10"/>
      <c r="AM108" s="7"/>
      <c r="AN108" s="11"/>
      <c r="AO108" s="10"/>
      <c r="AP108" s="11"/>
      <c r="AQ108" s="10"/>
      <c r="AR108" s="11"/>
      <c r="AS108" s="10"/>
      <c r="AT108" s="7"/>
      <c r="AU108" s="7">
        <f t="shared" si="100"/>
        <v>0</v>
      </c>
      <c r="AV108" s="11">
        <v>8</v>
      </c>
      <c r="AW108" s="10" t="s">
        <v>59</v>
      </c>
      <c r="AX108" s="11">
        <v>7</v>
      </c>
      <c r="AY108" s="10" t="s">
        <v>59</v>
      </c>
      <c r="AZ108" s="11"/>
      <c r="BA108" s="10"/>
      <c r="BB108" s="7">
        <v>3</v>
      </c>
      <c r="BC108" s="11"/>
      <c r="BD108" s="10"/>
      <c r="BE108" s="11"/>
      <c r="BF108" s="10"/>
      <c r="BG108" s="11"/>
      <c r="BH108" s="10"/>
      <c r="BI108" s="7"/>
      <c r="BJ108" s="7">
        <f t="shared" si="101"/>
        <v>3</v>
      </c>
      <c r="BK108" s="11"/>
      <c r="BL108" s="10"/>
      <c r="BM108" s="11"/>
      <c r="BN108" s="10"/>
      <c r="BO108" s="11"/>
      <c r="BP108" s="10"/>
      <c r="BQ108" s="7"/>
      <c r="BR108" s="11"/>
      <c r="BS108" s="10"/>
      <c r="BT108" s="11"/>
      <c r="BU108" s="10"/>
      <c r="BV108" s="11"/>
      <c r="BW108" s="10"/>
      <c r="BX108" s="7"/>
      <c r="BY108" s="7">
        <f t="shared" si="102"/>
        <v>0</v>
      </c>
      <c r="BZ108" s="11"/>
      <c r="CA108" s="10"/>
      <c r="CB108" s="11"/>
      <c r="CC108" s="10"/>
      <c r="CD108" s="11"/>
      <c r="CE108" s="10"/>
      <c r="CF108" s="7"/>
      <c r="CG108" s="11"/>
      <c r="CH108" s="10"/>
      <c r="CI108" s="11"/>
      <c r="CJ108" s="10"/>
      <c r="CK108" s="11"/>
      <c r="CL108" s="10"/>
      <c r="CM108" s="7"/>
      <c r="CN108" s="7">
        <f t="shared" si="103"/>
        <v>0</v>
      </c>
      <c r="CO108" s="11"/>
      <c r="CP108" s="10"/>
      <c r="CQ108" s="11"/>
      <c r="CR108" s="10"/>
      <c r="CS108" s="11"/>
      <c r="CT108" s="10"/>
      <c r="CU108" s="7"/>
      <c r="CV108" s="11"/>
      <c r="CW108" s="10"/>
      <c r="CX108" s="11"/>
      <c r="CY108" s="10"/>
      <c r="CZ108" s="11"/>
      <c r="DA108" s="10"/>
      <c r="DB108" s="7"/>
      <c r="DC108" s="7">
        <f t="shared" si="104"/>
        <v>0</v>
      </c>
      <c r="DD108" s="11"/>
      <c r="DE108" s="10"/>
      <c r="DF108" s="11"/>
      <c r="DG108" s="10"/>
      <c r="DH108" s="11"/>
      <c r="DI108" s="10"/>
      <c r="DJ108" s="7"/>
      <c r="DK108" s="11"/>
      <c r="DL108" s="10"/>
      <c r="DM108" s="11"/>
      <c r="DN108" s="10"/>
      <c r="DO108" s="11"/>
      <c r="DP108" s="10"/>
      <c r="DQ108" s="7"/>
      <c r="DR108" s="7">
        <f t="shared" si="105"/>
        <v>0</v>
      </c>
      <c r="DS108" s="11"/>
      <c r="DT108" s="10"/>
      <c r="DU108" s="11"/>
      <c r="DV108" s="10"/>
      <c r="DW108" s="11"/>
      <c r="DX108" s="10"/>
      <c r="DY108" s="7"/>
      <c r="DZ108" s="11"/>
      <c r="EA108" s="10"/>
      <c r="EB108" s="11"/>
      <c r="EC108" s="10"/>
      <c r="ED108" s="11"/>
      <c r="EE108" s="10"/>
      <c r="EF108" s="7"/>
      <c r="EG108" s="7">
        <f t="shared" si="106"/>
        <v>0</v>
      </c>
    </row>
    <row r="109" spans="1:137" x14ac:dyDescent="0.25">
      <c r="A109" s="15">
        <v>7</v>
      </c>
      <c r="B109" s="15">
        <v>1</v>
      </c>
      <c r="C109" s="15"/>
      <c r="D109" s="6" t="s">
        <v>207</v>
      </c>
      <c r="E109" s="3" t="s">
        <v>208</v>
      </c>
      <c r="F109" s="6">
        <f t="shared" si="88"/>
        <v>0</v>
      </c>
      <c r="G109" s="6">
        <f t="shared" si="89"/>
        <v>2</v>
      </c>
      <c r="H109" s="6">
        <f t="shared" si="90"/>
        <v>15</v>
      </c>
      <c r="I109" s="6">
        <f t="shared" si="91"/>
        <v>8</v>
      </c>
      <c r="J109" s="6">
        <f t="shared" si="92"/>
        <v>7</v>
      </c>
      <c r="K109" s="6">
        <f t="shared" si="93"/>
        <v>0</v>
      </c>
      <c r="L109" s="6">
        <f t="shared" si="94"/>
        <v>0</v>
      </c>
      <c r="M109" s="6">
        <f t="shared" si="95"/>
        <v>0</v>
      </c>
      <c r="N109" s="6">
        <f t="shared" si="96"/>
        <v>0</v>
      </c>
      <c r="O109" s="7">
        <f t="shared" si="97"/>
        <v>3</v>
      </c>
      <c r="P109" s="7">
        <f t="shared" si="98"/>
        <v>0</v>
      </c>
      <c r="Q109" s="7">
        <v>0.73</v>
      </c>
      <c r="R109" s="11"/>
      <c r="S109" s="10"/>
      <c r="T109" s="11"/>
      <c r="U109" s="10"/>
      <c r="V109" s="11"/>
      <c r="W109" s="10"/>
      <c r="X109" s="7"/>
      <c r="Y109" s="11"/>
      <c r="Z109" s="10"/>
      <c r="AA109" s="11"/>
      <c r="AB109" s="10"/>
      <c r="AC109" s="11"/>
      <c r="AD109" s="10"/>
      <c r="AE109" s="7"/>
      <c r="AF109" s="7">
        <f t="shared" si="99"/>
        <v>0</v>
      </c>
      <c r="AG109" s="11"/>
      <c r="AH109" s="10"/>
      <c r="AI109" s="11"/>
      <c r="AJ109" s="10"/>
      <c r="AK109" s="11"/>
      <c r="AL109" s="10"/>
      <c r="AM109" s="7"/>
      <c r="AN109" s="11"/>
      <c r="AO109" s="10"/>
      <c r="AP109" s="11"/>
      <c r="AQ109" s="10"/>
      <c r="AR109" s="11"/>
      <c r="AS109" s="10"/>
      <c r="AT109" s="7"/>
      <c r="AU109" s="7">
        <f t="shared" si="100"/>
        <v>0</v>
      </c>
      <c r="AV109" s="11">
        <v>8</v>
      </c>
      <c r="AW109" s="10" t="s">
        <v>59</v>
      </c>
      <c r="AX109" s="11">
        <v>7</v>
      </c>
      <c r="AY109" s="10" t="s">
        <v>59</v>
      </c>
      <c r="AZ109" s="11"/>
      <c r="BA109" s="10"/>
      <c r="BB109" s="7">
        <v>3</v>
      </c>
      <c r="BC109" s="11"/>
      <c r="BD109" s="10"/>
      <c r="BE109" s="11"/>
      <c r="BF109" s="10"/>
      <c r="BG109" s="11"/>
      <c r="BH109" s="10"/>
      <c r="BI109" s="7"/>
      <c r="BJ109" s="7">
        <f t="shared" si="101"/>
        <v>3</v>
      </c>
      <c r="BK109" s="11"/>
      <c r="BL109" s="10"/>
      <c r="BM109" s="11"/>
      <c r="BN109" s="10"/>
      <c r="BO109" s="11"/>
      <c r="BP109" s="10"/>
      <c r="BQ109" s="7"/>
      <c r="BR109" s="11"/>
      <c r="BS109" s="10"/>
      <c r="BT109" s="11"/>
      <c r="BU109" s="10"/>
      <c r="BV109" s="11"/>
      <c r="BW109" s="10"/>
      <c r="BX109" s="7"/>
      <c r="BY109" s="7">
        <f t="shared" si="102"/>
        <v>0</v>
      </c>
      <c r="BZ109" s="11"/>
      <c r="CA109" s="10"/>
      <c r="CB109" s="11"/>
      <c r="CC109" s="10"/>
      <c r="CD109" s="11"/>
      <c r="CE109" s="10"/>
      <c r="CF109" s="7"/>
      <c r="CG109" s="11"/>
      <c r="CH109" s="10"/>
      <c r="CI109" s="11"/>
      <c r="CJ109" s="10"/>
      <c r="CK109" s="11"/>
      <c r="CL109" s="10"/>
      <c r="CM109" s="7"/>
      <c r="CN109" s="7">
        <f t="shared" si="103"/>
        <v>0</v>
      </c>
      <c r="CO109" s="11"/>
      <c r="CP109" s="10"/>
      <c r="CQ109" s="11"/>
      <c r="CR109" s="10"/>
      <c r="CS109" s="11"/>
      <c r="CT109" s="10"/>
      <c r="CU109" s="7"/>
      <c r="CV109" s="11"/>
      <c r="CW109" s="10"/>
      <c r="CX109" s="11"/>
      <c r="CY109" s="10"/>
      <c r="CZ109" s="11"/>
      <c r="DA109" s="10"/>
      <c r="DB109" s="7"/>
      <c r="DC109" s="7">
        <f t="shared" si="104"/>
        <v>0</v>
      </c>
      <c r="DD109" s="11"/>
      <c r="DE109" s="10"/>
      <c r="DF109" s="11"/>
      <c r="DG109" s="10"/>
      <c r="DH109" s="11"/>
      <c r="DI109" s="10"/>
      <c r="DJ109" s="7"/>
      <c r="DK109" s="11"/>
      <c r="DL109" s="10"/>
      <c r="DM109" s="11"/>
      <c r="DN109" s="10"/>
      <c r="DO109" s="11"/>
      <c r="DP109" s="10"/>
      <c r="DQ109" s="7"/>
      <c r="DR109" s="7">
        <f t="shared" si="105"/>
        <v>0</v>
      </c>
      <c r="DS109" s="11"/>
      <c r="DT109" s="10"/>
      <c r="DU109" s="11"/>
      <c r="DV109" s="10"/>
      <c r="DW109" s="11"/>
      <c r="DX109" s="10"/>
      <c r="DY109" s="7"/>
      <c r="DZ109" s="11"/>
      <c r="EA109" s="10"/>
      <c r="EB109" s="11"/>
      <c r="EC109" s="10"/>
      <c r="ED109" s="11"/>
      <c r="EE109" s="10"/>
      <c r="EF109" s="7"/>
      <c r="EG109" s="7">
        <f t="shared" si="106"/>
        <v>0</v>
      </c>
    </row>
    <row r="110" spans="1:137" x14ac:dyDescent="0.25">
      <c r="A110" s="15">
        <v>3</v>
      </c>
      <c r="B110" s="15">
        <v>1</v>
      </c>
      <c r="C110" s="15"/>
      <c r="D110" s="6" t="s">
        <v>209</v>
      </c>
      <c r="E110" s="3" t="s">
        <v>210</v>
      </c>
      <c r="F110" s="6">
        <f t="shared" si="88"/>
        <v>0</v>
      </c>
      <c r="G110" s="6">
        <f t="shared" si="89"/>
        <v>2</v>
      </c>
      <c r="H110" s="6">
        <f t="shared" si="90"/>
        <v>15</v>
      </c>
      <c r="I110" s="6">
        <f t="shared" si="91"/>
        <v>8</v>
      </c>
      <c r="J110" s="6">
        <f t="shared" si="92"/>
        <v>7</v>
      </c>
      <c r="K110" s="6">
        <f t="shared" si="93"/>
        <v>0</v>
      </c>
      <c r="L110" s="6">
        <f t="shared" si="94"/>
        <v>0</v>
      </c>
      <c r="M110" s="6">
        <f t="shared" si="95"/>
        <v>0</v>
      </c>
      <c r="N110" s="6">
        <f t="shared" si="96"/>
        <v>0</v>
      </c>
      <c r="O110" s="7">
        <f t="shared" si="97"/>
        <v>2</v>
      </c>
      <c r="P110" s="7">
        <f t="shared" si="98"/>
        <v>0</v>
      </c>
      <c r="Q110" s="7">
        <v>0.93</v>
      </c>
      <c r="R110" s="11">
        <v>8</v>
      </c>
      <c r="S110" s="10" t="s">
        <v>59</v>
      </c>
      <c r="T110" s="11">
        <v>7</v>
      </c>
      <c r="U110" s="10" t="s">
        <v>59</v>
      </c>
      <c r="V110" s="11"/>
      <c r="W110" s="10"/>
      <c r="X110" s="7">
        <v>2</v>
      </c>
      <c r="Y110" s="11"/>
      <c r="Z110" s="10"/>
      <c r="AA110" s="11"/>
      <c r="AB110" s="10"/>
      <c r="AC110" s="11"/>
      <c r="AD110" s="10"/>
      <c r="AE110" s="7"/>
      <c r="AF110" s="7">
        <f t="shared" si="99"/>
        <v>2</v>
      </c>
      <c r="AG110" s="11"/>
      <c r="AH110" s="10"/>
      <c r="AI110" s="11"/>
      <c r="AJ110" s="10"/>
      <c r="AK110" s="11"/>
      <c r="AL110" s="10"/>
      <c r="AM110" s="7"/>
      <c r="AN110" s="11"/>
      <c r="AO110" s="10"/>
      <c r="AP110" s="11"/>
      <c r="AQ110" s="10"/>
      <c r="AR110" s="11"/>
      <c r="AS110" s="10"/>
      <c r="AT110" s="7"/>
      <c r="AU110" s="7">
        <f t="shared" si="100"/>
        <v>0</v>
      </c>
      <c r="AV110" s="11"/>
      <c r="AW110" s="10"/>
      <c r="AX110" s="11"/>
      <c r="AY110" s="10"/>
      <c r="AZ110" s="11"/>
      <c r="BA110" s="10"/>
      <c r="BB110" s="7"/>
      <c r="BC110" s="11"/>
      <c r="BD110" s="10"/>
      <c r="BE110" s="11"/>
      <c r="BF110" s="10"/>
      <c r="BG110" s="11"/>
      <c r="BH110" s="10"/>
      <c r="BI110" s="7"/>
      <c r="BJ110" s="7">
        <f t="shared" si="101"/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7"/>
      <c r="BY110" s="7">
        <f t="shared" si="102"/>
        <v>0</v>
      </c>
      <c r="BZ110" s="11"/>
      <c r="CA110" s="10"/>
      <c r="CB110" s="11"/>
      <c r="CC110" s="10"/>
      <c r="CD110" s="11"/>
      <c r="CE110" s="10"/>
      <c r="CF110" s="7"/>
      <c r="CG110" s="11"/>
      <c r="CH110" s="10"/>
      <c r="CI110" s="11"/>
      <c r="CJ110" s="10"/>
      <c r="CK110" s="11"/>
      <c r="CL110" s="10"/>
      <c r="CM110" s="7"/>
      <c r="CN110" s="7">
        <f t="shared" si="103"/>
        <v>0</v>
      </c>
      <c r="CO110" s="11"/>
      <c r="CP110" s="10"/>
      <c r="CQ110" s="11"/>
      <c r="CR110" s="10"/>
      <c r="CS110" s="11"/>
      <c r="CT110" s="10"/>
      <c r="CU110" s="7"/>
      <c r="CV110" s="11"/>
      <c r="CW110" s="10"/>
      <c r="CX110" s="11"/>
      <c r="CY110" s="10"/>
      <c r="CZ110" s="11"/>
      <c r="DA110" s="10"/>
      <c r="DB110" s="7"/>
      <c r="DC110" s="7">
        <f t="shared" si="104"/>
        <v>0</v>
      </c>
      <c r="DD110" s="11"/>
      <c r="DE110" s="10"/>
      <c r="DF110" s="11"/>
      <c r="DG110" s="10"/>
      <c r="DH110" s="11"/>
      <c r="DI110" s="10"/>
      <c r="DJ110" s="7"/>
      <c r="DK110" s="11"/>
      <c r="DL110" s="10"/>
      <c r="DM110" s="11"/>
      <c r="DN110" s="10"/>
      <c r="DO110" s="11"/>
      <c r="DP110" s="10"/>
      <c r="DQ110" s="7"/>
      <c r="DR110" s="7">
        <f t="shared" si="105"/>
        <v>0</v>
      </c>
      <c r="DS110" s="11"/>
      <c r="DT110" s="10"/>
      <c r="DU110" s="11"/>
      <c r="DV110" s="10"/>
      <c r="DW110" s="11"/>
      <c r="DX110" s="10"/>
      <c r="DY110" s="7"/>
      <c r="DZ110" s="11"/>
      <c r="EA110" s="10"/>
      <c r="EB110" s="11"/>
      <c r="EC110" s="10"/>
      <c r="ED110" s="11"/>
      <c r="EE110" s="10"/>
      <c r="EF110" s="7"/>
      <c r="EG110" s="7">
        <f t="shared" si="106"/>
        <v>0</v>
      </c>
    </row>
    <row r="111" spans="1:137" x14ac:dyDescent="0.25">
      <c r="A111" s="15">
        <v>3</v>
      </c>
      <c r="B111" s="15">
        <v>1</v>
      </c>
      <c r="C111" s="15"/>
      <c r="D111" s="6" t="s">
        <v>211</v>
      </c>
      <c r="E111" s="3" t="s">
        <v>212</v>
      </c>
      <c r="F111" s="6">
        <f t="shared" si="88"/>
        <v>0</v>
      </c>
      <c r="G111" s="6">
        <f t="shared" si="89"/>
        <v>2</v>
      </c>
      <c r="H111" s="6">
        <f t="shared" si="90"/>
        <v>15</v>
      </c>
      <c r="I111" s="6">
        <f t="shared" si="91"/>
        <v>8</v>
      </c>
      <c r="J111" s="6">
        <f t="shared" si="92"/>
        <v>7</v>
      </c>
      <c r="K111" s="6">
        <f t="shared" si="93"/>
        <v>0</v>
      </c>
      <c r="L111" s="6">
        <f t="shared" si="94"/>
        <v>0</v>
      </c>
      <c r="M111" s="6">
        <f t="shared" si="95"/>
        <v>0</v>
      </c>
      <c r="N111" s="6">
        <f t="shared" si="96"/>
        <v>0</v>
      </c>
      <c r="O111" s="7">
        <f t="shared" si="97"/>
        <v>2</v>
      </c>
      <c r="P111" s="7">
        <f t="shared" si="98"/>
        <v>0</v>
      </c>
      <c r="Q111" s="7">
        <v>0.53</v>
      </c>
      <c r="R111" s="11">
        <v>8</v>
      </c>
      <c r="S111" s="10" t="s">
        <v>59</v>
      </c>
      <c r="T111" s="11">
        <v>7</v>
      </c>
      <c r="U111" s="10" t="s">
        <v>59</v>
      </c>
      <c r="V111" s="11"/>
      <c r="W111" s="10"/>
      <c r="X111" s="7">
        <v>2</v>
      </c>
      <c r="Y111" s="11"/>
      <c r="Z111" s="10"/>
      <c r="AA111" s="11"/>
      <c r="AB111" s="10"/>
      <c r="AC111" s="11"/>
      <c r="AD111" s="10"/>
      <c r="AE111" s="7"/>
      <c r="AF111" s="7">
        <f t="shared" si="99"/>
        <v>2</v>
      </c>
      <c r="AG111" s="11"/>
      <c r="AH111" s="10"/>
      <c r="AI111" s="11"/>
      <c r="AJ111" s="10"/>
      <c r="AK111" s="11"/>
      <c r="AL111" s="10"/>
      <c r="AM111" s="7"/>
      <c r="AN111" s="11"/>
      <c r="AO111" s="10"/>
      <c r="AP111" s="11"/>
      <c r="AQ111" s="10"/>
      <c r="AR111" s="11"/>
      <c r="AS111" s="10"/>
      <c r="AT111" s="7"/>
      <c r="AU111" s="7">
        <f t="shared" si="100"/>
        <v>0</v>
      </c>
      <c r="AV111" s="11"/>
      <c r="AW111" s="10"/>
      <c r="AX111" s="11"/>
      <c r="AY111" s="10"/>
      <c r="AZ111" s="11"/>
      <c r="BA111" s="10"/>
      <c r="BB111" s="7"/>
      <c r="BC111" s="11"/>
      <c r="BD111" s="10"/>
      <c r="BE111" s="11"/>
      <c r="BF111" s="10"/>
      <c r="BG111" s="11"/>
      <c r="BH111" s="10"/>
      <c r="BI111" s="7"/>
      <c r="BJ111" s="7">
        <f t="shared" si="101"/>
        <v>0</v>
      </c>
      <c r="BK111" s="11"/>
      <c r="BL111" s="10"/>
      <c r="BM111" s="11"/>
      <c r="BN111" s="10"/>
      <c r="BO111" s="11"/>
      <c r="BP111" s="10"/>
      <c r="BQ111" s="7"/>
      <c r="BR111" s="11"/>
      <c r="BS111" s="10"/>
      <c r="BT111" s="11"/>
      <c r="BU111" s="10"/>
      <c r="BV111" s="11"/>
      <c r="BW111" s="10"/>
      <c r="BX111" s="7"/>
      <c r="BY111" s="7">
        <f t="shared" si="102"/>
        <v>0</v>
      </c>
      <c r="BZ111" s="11"/>
      <c r="CA111" s="10"/>
      <c r="CB111" s="11"/>
      <c r="CC111" s="10"/>
      <c r="CD111" s="11"/>
      <c r="CE111" s="10"/>
      <c r="CF111" s="7"/>
      <c r="CG111" s="11"/>
      <c r="CH111" s="10"/>
      <c r="CI111" s="11"/>
      <c r="CJ111" s="10"/>
      <c r="CK111" s="11"/>
      <c r="CL111" s="10"/>
      <c r="CM111" s="7"/>
      <c r="CN111" s="7">
        <f t="shared" si="103"/>
        <v>0</v>
      </c>
      <c r="CO111" s="11"/>
      <c r="CP111" s="10"/>
      <c r="CQ111" s="11"/>
      <c r="CR111" s="10"/>
      <c r="CS111" s="11"/>
      <c r="CT111" s="10"/>
      <c r="CU111" s="7"/>
      <c r="CV111" s="11"/>
      <c r="CW111" s="10"/>
      <c r="CX111" s="11"/>
      <c r="CY111" s="10"/>
      <c r="CZ111" s="11"/>
      <c r="DA111" s="10"/>
      <c r="DB111" s="7"/>
      <c r="DC111" s="7">
        <f t="shared" si="104"/>
        <v>0</v>
      </c>
      <c r="DD111" s="11"/>
      <c r="DE111" s="10"/>
      <c r="DF111" s="11"/>
      <c r="DG111" s="10"/>
      <c r="DH111" s="11"/>
      <c r="DI111" s="10"/>
      <c r="DJ111" s="7"/>
      <c r="DK111" s="11"/>
      <c r="DL111" s="10"/>
      <c r="DM111" s="11"/>
      <c r="DN111" s="10"/>
      <c r="DO111" s="11"/>
      <c r="DP111" s="10"/>
      <c r="DQ111" s="7"/>
      <c r="DR111" s="7">
        <f t="shared" si="105"/>
        <v>0</v>
      </c>
      <c r="DS111" s="11"/>
      <c r="DT111" s="10"/>
      <c r="DU111" s="11"/>
      <c r="DV111" s="10"/>
      <c r="DW111" s="11"/>
      <c r="DX111" s="10"/>
      <c r="DY111" s="7"/>
      <c r="DZ111" s="11"/>
      <c r="EA111" s="10"/>
      <c r="EB111" s="11"/>
      <c r="EC111" s="10"/>
      <c r="ED111" s="11"/>
      <c r="EE111" s="10"/>
      <c r="EF111" s="7"/>
      <c r="EG111" s="7">
        <f t="shared" si="106"/>
        <v>0</v>
      </c>
    </row>
    <row r="112" spans="1:137" x14ac:dyDescent="0.25">
      <c r="A112" s="15">
        <v>3</v>
      </c>
      <c r="B112" s="15">
        <v>1</v>
      </c>
      <c r="C112" s="15"/>
      <c r="D112" s="6" t="s">
        <v>213</v>
      </c>
      <c r="E112" s="3" t="s">
        <v>214</v>
      </c>
      <c r="F112" s="6">
        <f t="shared" si="88"/>
        <v>0</v>
      </c>
      <c r="G112" s="6">
        <f t="shared" si="89"/>
        <v>2</v>
      </c>
      <c r="H112" s="6">
        <f t="shared" si="90"/>
        <v>15</v>
      </c>
      <c r="I112" s="6">
        <f t="shared" si="91"/>
        <v>8</v>
      </c>
      <c r="J112" s="6">
        <f t="shared" si="92"/>
        <v>7</v>
      </c>
      <c r="K112" s="6">
        <f t="shared" si="93"/>
        <v>0</v>
      </c>
      <c r="L112" s="6">
        <f t="shared" si="94"/>
        <v>0</v>
      </c>
      <c r="M112" s="6">
        <f t="shared" si="95"/>
        <v>0</v>
      </c>
      <c r="N112" s="6">
        <f t="shared" si="96"/>
        <v>0</v>
      </c>
      <c r="O112" s="7">
        <f t="shared" si="97"/>
        <v>2</v>
      </c>
      <c r="P112" s="7">
        <f t="shared" si="98"/>
        <v>0</v>
      </c>
      <c r="Q112" s="7">
        <v>0.83</v>
      </c>
      <c r="R112" s="11">
        <v>8</v>
      </c>
      <c r="S112" s="10" t="s">
        <v>59</v>
      </c>
      <c r="T112" s="11">
        <v>7</v>
      </c>
      <c r="U112" s="10" t="s">
        <v>59</v>
      </c>
      <c r="V112" s="11"/>
      <c r="W112" s="10"/>
      <c r="X112" s="7">
        <v>2</v>
      </c>
      <c r="Y112" s="11"/>
      <c r="Z112" s="10"/>
      <c r="AA112" s="11"/>
      <c r="AB112" s="10"/>
      <c r="AC112" s="11"/>
      <c r="AD112" s="10"/>
      <c r="AE112" s="7"/>
      <c r="AF112" s="7">
        <f t="shared" si="99"/>
        <v>2</v>
      </c>
      <c r="AG112" s="11"/>
      <c r="AH112" s="10"/>
      <c r="AI112" s="11"/>
      <c r="AJ112" s="10"/>
      <c r="AK112" s="11"/>
      <c r="AL112" s="10"/>
      <c r="AM112" s="7"/>
      <c r="AN112" s="11"/>
      <c r="AO112" s="10"/>
      <c r="AP112" s="11"/>
      <c r="AQ112" s="10"/>
      <c r="AR112" s="11"/>
      <c r="AS112" s="10"/>
      <c r="AT112" s="7"/>
      <c r="AU112" s="7">
        <f t="shared" si="100"/>
        <v>0</v>
      </c>
      <c r="AV112" s="11"/>
      <c r="AW112" s="10"/>
      <c r="AX112" s="11"/>
      <c r="AY112" s="10"/>
      <c r="AZ112" s="11"/>
      <c r="BA112" s="10"/>
      <c r="BB112" s="7"/>
      <c r="BC112" s="11"/>
      <c r="BD112" s="10"/>
      <c r="BE112" s="11"/>
      <c r="BF112" s="10"/>
      <c r="BG112" s="11"/>
      <c r="BH112" s="10"/>
      <c r="BI112" s="7"/>
      <c r="BJ112" s="7">
        <f t="shared" si="101"/>
        <v>0</v>
      </c>
      <c r="BK112" s="11"/>
      <c r="BL112" s="10"/>
      <c r="BM112" s="11"/>
      <c r="BN112" s="10"/>
      <c r="BO112" s="11"/>
      <c r="BP112" s="10"/>
      <c r="BQ112" s="7"/>
      <c r="BR112" s="11"/>
      <c r="BS112" s="10"/>
      <c r="BT112" s="11"/>
      <c r="BU112" s="10"/>
      <c r="BV112" s="11"/>
      <c r="BW112" s="10"/>
      <c r="BX112" s="7"/>
      <c r="BY112" s="7">
        <f t="shared" si="102"/>
        <v>0</v>
      </c>
      <c r="BZ112" s="11"/>
      <c r="CA112" s="10"/>
      <c r="CB112" s="11"/>
      <c r="CC112" s="10"/>
      <c r="CD112" s="11"/>
      <c r="CE112" s="10"/>
      <c r="CF112" s="7"/>
      <c r="CG112" s="11"/>
      <c r="CH112" s="10"/>
      <c r="CI112" s="11"/>
      <c r="CJ112" s="10"/>
      <c r="CK112" s="11"/>
      <c r="CL112" s="10"/>
      <c r="CM112" s="7"/>
      <c r="CN112" s="7">
        <f t="shared" si="103"/>
        <v>0</v>
      </c>
      <c r="CO112" s="11"/>
      <c r="CP112" s="10"/>
      <c r="CQ112" s="11"/>
      <c r="CR112" s="10"/>
      <c r="CS112" s="11"/>
      <c r="CT112" s="10"/>
      <c r="CU112" s="7"/>
      <c r="CV112" s="11"/>
      <c r="CW112" s="10"/>
      <c r="CX112" s="11"/>
      <c r="CY112" s="10"/>
      <c r="CZ112" s="11"/>
      <c r="DA112" s="10"/>
      <c r="DB112" s="7"/>
      <c r="DC112" s="7">
        <f t="shared" si="104"/>
        <v>0</v>
      </c>
      <c r="DD112" s="11"/>
      <c r="DE112" s="10"/>
      <c r="DF112" s="11"/>
      <c r="DG112" s="10"/>
      <c r="DH112" s="11"/>
      <c r="DI112" s="10"/>
      <c r="DJ112" s="7"/>
      <c r="DK112" s="11"/>
      <c r="DL112" s="10"/>
      <c r="DM112" s="11"/>
      <c r="DN112" s="10"/>
      <c r="DO112" s="11"/>
      <c r="DP112" s="10"/>
      <c r="DQ112" s="7"/>
      <c r="DR112" s="7">
        <f t="shared" si="105"/>
        <v>0</v>
      </c>
      <c r="DS112" s="11"/>
      <c r="DT112" s="10"/>
      <c r="DU112" s="11"/>
      <c r="DV112" s="10"/>
      <c r="DW112" s="11"/>
      <c r="DX112" s="10"/>
      <c r="DY112" s="7"/>
      <c r="DZ112" s="11"/>
      <c r="EA112" s="10"/>
      <c r="EB112" s="11"/>
      <c r="EC112" s="10"/>
      <c r="ED112" s="11"/>
      <c r="EE112" s="10"/>
      <c r="EF112" s="7"/>
      <c r="EG112" s="7">
        <f t="shared" si="106"/>
        <v>0</v>
      </c>
    </row>
    <row r="113" spans="1:137" x14ac:dyDescent="0.25">
      <c r="A113" s="15">
        <v>5</v>
      </c>
      <c r="B113" s="15">
        <v>1</v>
      </c>
      <c r="C113" s="15"/>
      <c r="D113" s="6" t="s">
        <v>215</v>
      </c>
      <c r="E113" s="3" t="s">
        <v>216</v>
      </c>
      <c r="F113" s="6">
        <f t="shared" si="88"/>
        <v>0</v>
      </c>
      <c r="G113" s="6">
        <f t="shared" si="89"/>
        <v>2</v>
      </c>
      <c r="H113" s="6">
        <f t="shared" si="90"/>
        <v>15</v>
      </c>
      <c r="I113" s="6">
        <f t="shared" si="91"/>
        <v>8</v>
      </c>
      <c r="J113" s="6">
        <f t="shared" si="92"/>
        <v>7</v>
      </c>
      <c r="K113" s="6">
        <f t="shared" si="93"/>
        <v>0</v>
      </c>
      <c r="L113" s="6">
        <f t="shared" si="94"/>
        <v>0</v>
      </c>
      <c r="M113" s="6">
        <f t="shared" si="95"/>
        <v>0</v>
      </c>
      <c r="N113" s="6">
        <f t="shared" si="96"/>
        <v>0</v>
      </c>
      <c r="O113" s="7">
        <f t="shared" si="97"/>
        <v>2</v>
      </c>
      <c r="P113" s="7">
        <f t="shared" si="98"/>
        <v>0</v>
      </c>
      <c r="Q113" s="7">
        <v>0.94</v>
      </c>
      <c r="R113" s="11"/>
      <c r="S113" s="10"/>
      <c r="T113" s="11"/>
      <c r="U113" s="10"/>
      <c r="V113" s="11"/>
      <c r="W113" s="10"/>
      <c r="X113" s="7"/>
      <c r="Y113" s="11"/>
      <c r="Z113" s="10"/>
      <c r="AA113" s="11"/>
      <c r="AB113" s="10"/>
      <c r="AC113" s="11"/>
      <c r="AD113" s="10"/>
      <c r="AE113" s="7"/>
      <c r="AF113" s="7">
        <f t="shared" si="99"/>
        <v>0</v>
      </c>
      <c r="AG113" s="11">
        <v>8</v>
      </c>
      <c r="AH113" s="10" t="s">
        <v>59</v>
      </c>
      <c r="AI113" s="11">
        <v>7</v>
      </c>
      <c r="AJ113" s="10" t="s">
        <v>59</v>
      </c>
      <c r="AK113" s="11"/>
      <c r="AL113" s="10"/>
      <c r="AM113" s="7">
        <v>2</v>
      </c>
      <c r="AN113" s="11"/>
      <c r="AO113" s="10"/>
      <c r="AP113" s="11"/>
      <c r="AQ113" s="10"/>
      <c r="AR113" s="11"/>
      <c r="AS113" s="10"/>
      <c r="AT113" s="7"/>
      <c r="AU113" s="7">
        <f t="shared" si="100"/>
        <v>2</v>
      </c>
      <c r="AV113" s="11"/>
      <c r="AW113" s="10"/>
      <c r="AX113" s="11"/>
      <c r="AY113" s="10"/>
      <c r="AZ113" s="11"/>
      <c r="BA113" s="10"/>
      <c r="BB113" s="7"/>
      <c r="BC113" s="11"/>
      <c r="BD113" s="10"/>
      <c r="BE113" s="11"/>
      <c r="BF113" s="10"/>
      <c r="BG113" s="11"/>
      <c r="BH113" s="10"/>
      <c r="BI113" s="7"/>
      <c r="BJ113" s="7">
        <f t="shared" si="101"/>
        <v>0</v>
      </c>
      <c r="BK113" s="11"/>
      <c r="BL113" s="10"/>
      <c r="BM113" s="11"/>
      <c r="BN113" s="10"/>
      <c r="BO113" s="11"/>
      <c r="BP113" s="10"/>
      <c r="BQ113" s="7"/>
      <c r="BR113" s="11"/>
      <c r="BS113" s="10"/>
      <c r="BT113" s="11"/>
      <c r="BU113" s="10"/>
      <c r="BV113" s="11"/>
      <c r="BW113" s="10"/>
      <c r="BX113" s="7"/>
      <c r="BY113" s="7">
        <f t="shared" si="102"/>
        <v>0</v>
      </c>
      <c r="BZ113" s="11"/>
      <c r="CA113" s="10"/>
      <c r="CB113" s="11"/>
      <c r="CC113" s="10"/>
      <c r="CD113" s="11"/>
      <c r="CE113" s="10"/>
      <c r="CF113" s="7"/>
      <c r="CG113" s="11"/>
      <c r="CH113" s="10"/>
      <c r="CI113" s="11"/>
      <c r="CJ113" s="10"/>
      <c r="CK113" s="11"/>
      <c r="CL113" s="10"/>
      <c r="CM113" s="7"/>
      <c r="CN113" s="7">
        <f t="shared" si="103"/>
        <v>0</v>
      </c>
      <c r="CO113" s="11"/>
      <c r="CP113" s="10"/>
      <c r="CQ113" s="11"/>
      <c r="CR113" s="10"/>
      <c r="CS113" s="11"/>
      <c r="CT113" s="10"/>
      <c r="CU113" s="7"/>
      <c r="CV113" s="11"/>
      <c r="CW113" s="10"/>
      <c r="CX113" s="11"/>
      <c r="CY113" s="10"/>
      <c r="CZ113" s="11"/>
      <c r="DA113" s="10"/>
      <c r="DB113" s="7"/>
      <c r="DC113" s="7">
        <f t="shared" si="104"/>
        <v>0</v>
      </c>
      <c r="DD113" s="11"/>
      <c r="DE113" s="10"/>
      <c r="DF113" s="11"/>
      <c r="DG113" s="10"/>
      <c r="DH113" s="11"/>
      <c r="DI113" s="10"/>
      <c r="DJ113" s="7"/>
      <c r="DK113" s="11"/>
      <c r="DL113" s="10"/>
      <c r="DM113" s="11"/>
      <c r="DN113" s="10"/>
      <c r="DO113" s="11"/>
      <c r="DP113" s="10"/>
      <c r="DQ113" s="7"/>
      <c r="DR113" s="7">
        <f t="shared" si="105"/>
        <v>0</v>
      </c>
      <c r="DS113" s="11"/>
      <c r="DT113" s="10"/>
      <c r="DU113" s="11"/>
      <c r="DV113" s="10"/>
      <c r="DW113" s="11"/>
      <c r="DX113" s="10"/>
      <c r="DY113" s="7"/>
      <c r="DZ113" s="11"/>
      <c r="EA113" s="10"/>
      <c r="EB113" s="11"/>
      <c r="EC113" s="10"/>
      <c r="ED113" s="11"/>
      <c r="EE113" s="10"/>
      <c r="EF113" s="7"/>
      <c r="EG113" s="7">
        <f t="shared" si="106"/>
        <v>0</v>
      </c>
    </row>
    <row r="114" spans="1:137" x14ac:dyDescent="0.25">
      <c r="A114" s="15">
        <v>5</v>
      </c>
      <c r="B114" s="15">
        <v>1</v>
      </c>
      <c r="C114" s="15"/>
      <c r="D114" s="6" t="s">
        <v>217</v>
      </c>
      <c r="E114" s="3" t="s">
        <v>218</v>
      </c>
      <c r="F114" s="6">
        <f t="shared" si="88"/>
        <v>0</v>
      </c>
      <c r="G114" s="6">
        <f t="shared" si="89"/>
        <v>2</v>
      </c>
      <c r="H114" s="6">
        <f t="shared" si="90"/>
        <v>15</v>
      </c>
      <c r="I114" s="6">
        <f t="shared" si="91"/>
        <v>8</v>
      </c>
      <c r="J114" s="6">
        <f t="shared" si="92"/>
        <v>7</v>
      </c>
      <c r="K114" s="6">
        <f t="shared" si="93"/>
        <v>0</v>
      </c>
      <c r="L114" s="6">
        <f t="shared" si="94"/>
        <v>0</v>
      </c>
      <c r="M114" s="6">
        <f t="shared" si="95"/>
        <v>0</v>
      </c>
      <c r="N114" s="6">
        <f t="shared" si="96"/>
        <v>0</v>
      </c>
      <c r="O114" s="7">
        <f t="shared" si="97"/>
        <v>2</v>
      </c>
      <c r="P114" s="7">
        <f t="shared" si="98"/>
        <v>0</v>
      </c>
      <c r="Q114" s="7">
        <v>0.94</v>
      </c>
      <c r="R114" s="11"/>
      <c r="S114" s="10"/>
      <c r="T114" s="11"/>
      <c r="U114" s="10"/>
      <c r="V114" s="11"/>
      <c r="W114" s="10"/>
      <c r="X114" s="7"/>
      <c r="Y114" s="11"/>
      <c r="Z114" s="10"/>
      <c r="AA114" s="11"/>
      <c r="AB114" s="10"/>
      <c r="AC114" s="11"/>
      <c r="AD114" s="10"/>
      <c r="AE114" s="7"/>
      <c r="AF114" s="7">
        <f t="shared" si="99"/>
        <v>0</v>
      </c>
      <c r="AG114" s="11">
        <v>8</v>
      </c>
      <c r="AH114" s="10" t="s">
        <v>59</v>
      </c>
      <c r="AI114" s="11">
        <v>7</v>
      </c>
      <c r="AJ114" s="10" t="s">
        <v>59</v>
      </c>
      <c r="AK114" s="11"/>
      <c r="AL114" s="10"/>
      <c r="AM114" s="7">
        <v>2</v>
      </c>
      <c r="AN114" s="11"/>
      <c r="AO114" s="10"/>
      <c r="AP114" s="11"/>
      <c r="AQ114" s="10"/>
      <c r="AR114" s="11"/>
      <c r="AS114" s="10"/>
      <c r="AT114" s="7"/>
      <c r="AU114" s="7">
        <f t="shared" si="100"/>
        <v>2</v>
      </c>
      <c r="AV114" s="11"/>
      <c r="AW114" s="10"/>
      <c r="AX114" s="11"/>
      <c r="AY114" s="10"/>
      <c r="AZ114" s="11"/>
      <c r="BA114" s="10"/>
      <c r="BB114" s="7"/>
      <c r="BC114" s="11"/>
      <c r="BD114" s="10"/>
      <c r="BE114" s="11"/>
      <c r="BF114" s="10"/>
      <c r="BG114" s="11"/>
      <c r="BH114" s="10"/>
      <c r="BI114" s="7"/>
      <c r="BJ114" s="7">
        <f t="shared" si="101"/>
        <v>0</v>
      </c>
      <c r="BK114" s="11"/>
      <c r="BL114" s="10"/>
      <c r="BM114" s="11"/>
      <c r="BN114" s="10"/>
      <c r="BO114" s="11"/>
      <c r="BP114" s="10"/>
      <c r="BQ114" s="7"/>
      <c r="BR114" s="11"/>
      <c r="BS114" s="10"/>
      <c r="BT114" s="11"/>
      <c r="BU114" s="10"/>
      <c r="BV114" s="11"/>
      <c r="BW114" s="10"/>
      <c r="BX114" s="7"/>
      <c r="BY114" s="7">
        <f t="shared" si="102"/>
        <v>0</v>
      </c>
      <c r="BZ114" s="11"/>
      <c r="CA114" s="10"/>
      <c r="CB114" s="11"/>
      <c r="CC114" s="10"/>
      <c r="CD114" s="11"/>
      <c r="CE114" s="10"/>
      <c r="CF114" s="7"/>
      <c r="CG114" s="11"/>
      <c r="CH114" s="10"/>
      <c r="CI114" s="11"/>
      <c r="CJ114" s="10"/>
      <c r="CK114" s="11"/>
      <c r="CL114" s="10"/>
      <c r="CM114" s="7"/>
      <c r="CN114" s="7">
        <f t="shared" si="103"/>
        <v>0</v>
      </c>
      <c r="CO114" s="11"/>
      <c r="CP114" s="10"/>
      <c r="CQ114" s="11"/>
      <c r="CR114" s="10"/>
      <c r="CS114" s="11"/>
      <c r="CT114" s="10"/>
      <c r="CU114" s="7"/>
      <c r="CV114" s="11"/>
      <c r="CW114" s="10"/>
      <c r="CX114" s="11"/>
      <c r="CY114" s="10"/>
      <c r="CZ114" s="11"/>
      <c r="DA114" s="10"/>
      <c r="DB114" s="7"/>
      <c r="DC114" s="7">
        <f t="shared" si="104"/>
        <v>0</v>
      </c>
      <c r="DD114" s="11"/>
      <c r="DE114" s="10"/>
      <c r="DF114" s="11"/>
      <c r="DG114" s="10"/>
      <c r="DH114" s="11"/>
      <c r="DI114" s="10"/>
      <c r="DJ114" s="7"/>
      <c r="DK114" s="11"/>
      <c r="DL114" s="10"/>
      <c r="DM114" s="11"/>
      <c r="DN114" s="10"/>
      <c r="DO114" s="11"/>
      <c r="DP114" s="10"/>
      <c r="DQ114" s="7"/>
      <c r="DR114" s="7">
        <f t="shared" si="105"/>
        <v>0</v>
      </c>
      <c r="DS114" s="11"/>
      <c r="DT114" s="10"/>
      <c r="DU114" s="11"/>
      <c r="DV114" s="10"/>
      <c r="DW114" s="11"/>
      <c r="DX114" s="10"/>
      <c r="DY114" s="7"/>
      <c r="DZ114" s="11"/>
      <c r="EA114" s="10"/>
      <c r="EB114" s="11"/>
      <c r="EC114" s="10"/>
      <c r="ED114" s="11"/>
      <c r="EE114" s="10"/>
      <c r="EF114" s="7"/>
      <c r="EG114" s="7">
        <f t="shared" si="106"/>
        <v>0</v>
      </c>
    </row>
    <row r="115" spans="1:137" x14ac:dyDescent="0.25">
      <c r="A115" s="15">
        <v>5</v>
      </c>
      <c r="B115" s="15">
        <v>1</v>
      </c>
      <c r="C115" s="15"/>
      <c r="D115" s="6" t="s">
        <v>219</v>
      </c>
      <c r="E115" s="3" t="s">
        <v>220</v>
      </c>
      <c r="F115" s="6">
        <f t="shared" si="88"/>
        <v>0</v>
      </c>
      <c r="G115" s="6">
        <f t="shared" si="89"/>
        <v>2</v>
      </c>
      <c r="H115" s="6">
        <f t="shared" si="90"/>
        <v>15</v>
      </c>
      <c r="I115" s="6">
        <f t="shared" si="91"/>
        <v>8</v>
      </c>
      <c r="J115" s="6">
        <f t="shared" si="92"/>
        <v>7</v>
      </c>
      <c r="K115" s="6">
        <f t="shared" si="93"/>
        <v>0</v>
      </c>
      <c r="L115" s="6">
        <f t="shared" si="94"/>
        <v>0</v>
      </c>
      <c r="M115" s="6">
        <f t="shared" si="95"/>
        <v>0</v>
      </c>
      <c r="N115" s="6">
        <f t="shared" si="96"/>
        <v>0</v>
      </c>
      <c r="O115" s="7">
        <f t="shared" si="97"/>
        <v>2</v>
      </c>
      <c r="P115" s="7">
        <f t="shared" si="98"/>
        <v>0</v>
      </c>
      <c r="Q115" s="7">
        <v>0.9</v>
      </c>
      <c r="R115" s="11"/>
      <c r="S115" s="10"/>
      <c r="T115" s="11"/>
      <c r="U115" s="10"/>
      <c r="V115" s="11"/>
      <c r="W115" s="10"/>
      <c r="X115" s="7"/>
      <c r="Y115" s="11"/>
      <c r="Z115" s="10"/>
      <c r="AA115" s="11"/>
      <c r="AB115" s="10"/>
      <c r="AC115" s="11"/>
      <c r="AD115" s="10"/>
      <c r="AE115" s="7"/>
      <c r="AF115" s="7">
        <f t="shared" si="99"/>
        <v>0</v>
      </c>
      <c r="AG115" s="11">
        <v>8</v>
      </c>
      <c r="AH115" s="10" t="s">
        <v>59</v>
      </c>
      <c r="AI115" s="11">
        <v>7</v>
      </c>
      <c r="AJ115" s="10" t="s">
        <v>59</v>
      </c>
      <c r="AK115" s="11"/>
      <c r="AL115" s="10"/>
      <c r="AM115" s="7">
        <v>2</v>
      </c>
      <c r="AN115" s="11"/>
      <c r="AO115" s="10"/>
      <c r="AP115" s="11"/>
      <c r="AQ115" s="10"/>
      <c r="AR115" s="11"/>
      <c r="AS115" s="10"/>
      <c r="AT115" s="7"/>
      <c r="AU115" s="7">
        <f t="shared" si="100"/>
        <v>2</v>
      </c>
      <c r="AV115" s="11"/>
      <c r="AW115" s="10"/>
      <c r="AX115" s="11"/>
      <c r="AY115" s="10"/>
      <c r="AZ115" s="11"/>
      <c r="BA115" s="10"/>
      <c r="BB115" s="7"/>
      <c r="BC115" s="11"/>
      <c r="BD115" s="10"/>
      <c r="BE115" s="11"/>
      <c r="BF115" s="10"/>
      <c r="BG115" s="11"/>
      <c r="BH115" s="10"/>
      <c r="BI115" s="7"/>
      <c r="BJ115" s="7">
        <f t="shared" si="101"/>
        <v>0</v>
      </c>
      <c r="BK115" s="11"/>
      <c r="BL115" s="10"/>
      <c r="BM115" s="11"/>
      <c r="BN115" s="10"/>
      <c r="BO115" s="11"/>
      <c r="BP115" s="10"/>
      <c r="BQ115" s="7"/>
      <c r="BR115" s="11"/>
      <c r="BS115" s="10"/>
      <c r="BT115" s="11"/>
      <c r="BU115" s="10"/>
      <c r="BV115" s="11"/>
      <c r="BW115" s="10"/>
      <c r="BX115" s="7"/>
      <c r="BY115" s="7">
        <f t="shared" si="102"/>
        <v>0</v>
      </c>
      <c r="BZ115" s="11"/>
      <c r="CA115" s="10"/>
      <c r="CB115" s="11"/>
      <c r="CC115" s="10"/>
      <c r="CD115" s="11"/>
      <c r="CE115" s="10"/>
      <c r="CF115" s="7"/>
      <c r="CG115" s="11"/>
      <c r="CH115" s="10"/>
      <c r="CI115" s="11"/>
      <c r="CJ115" s="10"/>
      <c r="CK115" s="11"/>
      <c r="CL115" s="10"/>
      <c r="CM115" s="7"/>
      <c r="CN115" s="7">
        <f t="shared" si="103"/>
        <v>0</v>
      </c>
      <c r="CO115" s="11"/>
      <c r="CP115" s="10"/>
      <c r="CQ115" s="11"/>
      <c r="CR115" s="10"/>
      <c r="CS115" s="11"/>
      <c r="CT115" s="10"/>
      <c r="CU115" s="7"/>
      <c r="CV115" s="11"/>
      <c r="CW115" s="10"/>
      <c r="CX115" s="11"/>
      <c r="CY115" s="10"/>
      <c r="CZ115" s="11"/>
      <c r="DA115" s="10"/>
      <c r="DB115" s="7"/>
      <c r="DC115" s="7">
        <f t="shared" si="104"/>
        <v>0</v>
      </c>
      <c r="DD115" s="11"/>
      <c r="DE115" s="10"/>
      <c r="DF115" s="11"/>
      <c r="DG115" s="10"/>
      <c r="DH115" s="11"/>
      <c r="DI115" s="10"/>
      <c r="DJ115" s="7"/>
      <c r="DK115" s="11"/>
      <c r="DL115" s="10"/>
      <c r="DM115" s="11"/>
      <c r="DN115" s="10"/>
      <c r="DO115" s="11"/>
      <c r="DP115" s="10"/>
      <c r="DQ115" s="7"/>
      <c r="DR115" s="7">
        <f t="shared" si="105"/>
        <v>0</v>
      </c>
      <c r="DS115" s="11"/>
      <c r="DT115" s="10"/>
      <c r="DU115" s="11"/>
      <c r="DV115" s="10"/>
      <c r="DW115" s="11"/>
      <c r="DX115" s="10"/>
      <c r="DY115" s="7"/>
      <c r="DZ115" s="11"/>
      <c r="EA115" s="10"/>
      <c r="EB115" s="11"/>
      <c r="EC115" s="10"/>
      <c r="ED115" s="11"/>
      <c r="EE115" s="10"/>
      <c r="EF115" s="7"/>
      <c r="EG115" s="7">
        <f t="shared" si="106"/>
        <v>0</v>
      </c>
    </row>
    <row r="116" spans="1:137" x14ac:dyDescent="0.25">
      <c r="A116" s="15">
        <v>14</v>
      </c>
      <c r="B116" s="15">
        <v>1</v>
      </c>
      <c r="C116" s="15"/>
      <c r="D116" s="6" t="s">
        <v>219</v>
      </c>
      <c r="E116" s="3" t="s">
        <v>326</v>
      </c>
      <c r="F116" s="6">
        <f t="shared" si="88"/>
        <v>0</v>
      </c>
      <c r="G116" s="6">
        <f t="shared" si="89"/>
        <v>2</v>
      </c>
      <c r="H116" s="6">
        <f t="shared" si="90"/>
        <v>15</v>
      </c>
      <c r="I116" s="6">
        <f t="shared" si="91"/>
        <v>8</v>
      </c>
      <c r="J116" s="6">
        <f t="shared" si="92"/>
        <v>7</v>
      </c>
      <c r="K116" s="6">
        <f t="shared" si="93"/>
        <v>0</v>
      </c>
      <c r="L116" s="6">
        <f t="shared" si="94"/>
        <v>0</v>
      </c>
      <c r="M116" s="6">
        <f t="shared" si="95"/>
        <v>0</v>
      </c>
      <c r="N116" s="6">
        <f t="shared" si="96"/>
        <v>0</v>
      </c>
      <c r="O116" s="7">
        <f t="shared" si="97"/>
        <v>2</v>
      </c>
      <c r="P116" s="7">
        <f t="shared" si="98"/>
        <v>0</v>
      </c>
      <c r="Q116" s="7">
        <v>0.5</v>
      </c>
      <c r="R116" s="11"/>
      <c r="S116" s="10"/>
      <c r="T116" s="11"/>
      <c r="U116" s="10"/>
      <c r="V116" s="11"/>
      <c r="W116" s="10"/>
      <c r="X116" s="7"/>
      <c r="Y116" s="11"/>
      <c r="Z116" s="10"/>
      <c r="AA116" s="11"/>
      <c r="AB116" s="10"/>
      <c r="AC116" s="11"/>
      <c r="AD116" s="10"/>
      <c r="AE116" s="7"/>
      <c r="AF116" s="7">
        <f t="shared" si="99"/>
        <v>0</v>
      </c>
      <c r="AG116" s="11"/>
      <c r="AH116" s="10"/>
      <c r="AI116" s="11"/>
      <c r="AJ116" s="10"/>
      <c r="AK116" s="11"/>
      <c r="AL116" s="10"/>
      <c r="AM116" s="7"/>
      <c r="AN116" s="11"/>
      <c r="AO116" s="10"/>
      <c r="AP116" s="11"/>
      <c r="AQ116" s="10"/>
      <c r="AR116" s="11"/>
      <c r="AS116" s="10"/>
      <c r="AT116" s="7"/>
      <c r="AU116" s="7">
        <f t="shared" si="100"/>
        <v>0</v>
      </c>
      <c r="AV116" s="11"/>
      <c r="AW116" s="10"/>
      <c r="AX116" s="11"/>
      <c r="AY116" s="10"/>
      <c r="AZ116" s="11"/>
      <c r="BA116" s="10"/>
      <c r="BB116" s="7"/>
      <c r="BC116" s="11"/>
      <c r="BD116" s="10"/>
      <c r="BE116" s="11"/>
      <c r="BF116" s="10"/>
      <c r="BG116" s="11"/>
      <c r="BH116" s="10"/>
      <c r="BI116" s="7"/>
      <c r="BJ116" s="7">
        <f t="shared" si="101"/>
        <v>0</v>
      </c>
      <c r="BK116" s="11"/>
      <c r="BL116" s="10"/>
      <c r="BM116" s="11"/>
      <c r="BN116" s="10"/>
      <c r="BO116" s="11"/>
      <c r="BP116" s="10"/>
      <c r="BQ116" s="7"/>
      <c r="BR116" s="11"/>
      <c r="BS116" s="10"/>
      <c r="BT116" s="11"/>
      <c r="BU116" s="10"/>
      <c r="BV116" s="11"/>
      <c r="BW116" s="10"/>
      <c r="BX116" s="7"/>
      <c r="BY116" s="7">
        <f t="shared" si="102"/>
        <v>0</v>
      </c>
      <c r="BZ116" s="11"/>
      <c r="CA116" s="10"/>
      <c r="CB116" s="11"/>
      <c r="CC116" s="10"/>
      <c r="CD116" s="11"/>
      <c r="CE116" s="10"/>
      <c r="CF116" s="7"/>
      <c r="CG116" s="11"/>
      <c r="CH116" s="10"/>
      <c r="CI116" s="11"/>
      <c r="CJ116" s="10"/>
      <c r="CK116" s="11"/>
      <c r="CL116" s="10"/>
      <c r="CM116" s="7"/>
      <c r="CN116" s="7">
        <f t="shared" si="103"/>
        <v>0</v>
      </c>
      <c r="CO116" s="11">
        <v>8</v>
      </c>
      <c r="CP116" s="10" t="s">
        <v>59</v>
      </c>
      <c r="CQ116" s="11">
        <v>7</v>
      </c>
      <c r="CR116" s="10" t="s">
        <v>59</v>
      </c>
      <c r="CS116" s="11"/>
      <c r="CT116" s="10"/>
      <c r="CU116" s="7">
        <v>2</v>
      </c>
      <c r="CV116" s="11"/>
      <c r="CW116" s="10"/>
      <c r="CX116" s="11"/>
      <c r="CY116" s="10"/>
      <c r="CZ116" s="11"/>
      <c r="DA116" s="10"/>
      <c r="DB116" s="7"/>
      <c r="DC116" s="7">
        <f t="shared" si="104"/>
        <v>2</v>
      </c>
      <c r="DD116" s="11"/>
      <c r="DE116" s="10"/>
      <c r="DF116" s="11"/>
      <c r="DG116" s="10"/>
      <c r="DH116" s="11"/>
      <c r="DI116" s="10"/>
      <c r="DJ116" s="7"/>
      <c r="DK116" s="11"/>
      <c r="DL116" s="10"/>
      <c r="DM116" s="11"/>
      <c r="DN116" s="10"/>
      <c r="DO116" s="11"/>
      <c r="DP116" s="10"/>
      <c r="DQ116" s="7"/>
      <c r="DR116" s="7">
        <f t="shared" si="105"/>
        <v>0</v>
      </c>
      <c r="DS116" s="11"/>
      <c r="DT116" s="10"/>
      <c r="DU116" s="11"/>
      <c r="DV116" s="10"/>
      <c r="DW116" s="11"/>
      <c r="DX116" s="10"/>
      <c r="DY116" s="7"/>
      <c r="DZ116" s="11"/>
      <c r="EA116" s="10"/>
      <c r="EB116" s="11"/>
      <c r="EC116" s="10"/>
      <c r="ED116" s="11"/>
      <c r="EE116" s="10"/>
      <c r="EF116" s="7"/>
      <c r="EG116" s="7">
        <f t="shared" si="106"/>
        <v>0</v>
      </c>
    </row>
    <row r="117" spans="1:137" x14ac:dyDescent="0.25">
      <c r="A117" s="15">
        <v>14</v>
      </c>
      <c r="B117" s="15">
        <v>1</v>
      </c>
      <c r="C117" s="15"/>
      <c r="D117" s="6" t="s">
        <v>376</v>
      </c>
      <c r="E117" s="3" t="s">
        <v>242</v>
      </c>
      <c r="F117" s="6">
        <f t="shared" si="88"/>
        <v>0</v>
      </c>
      <c r="G117" s="6">
        <f t="shared" si="89"/>
        <v>2</v>
      </c>
      <c r="H117" s="6">
        <f t="shared" si="90"/>
        <v>30</v>
      </c>
      <c r="I117" s="6">
        <f t="shared" si="91"/>
        <v>15</v>
      </c>
      <c r="J117" s="6">
        <f t="shared" si="92"/>
        <v>15</v>
      </c>
      <c r="K117" s="6">
        <f t="shared" si="93"/>
        <v>0</v>
      </c>
      <c r="L117" s="6">
        <f t="shared" si="94"/>
        <v>0</v>
      </c>
      <c r="M117" s="6">
        <f t="shared" si="95"/>
        <v>0</v>
      </c>
      <c r="N117" s="6">
        <f t="shared" si="96"/>
        <v>0</v>
      </c>
      <c r="O117" s="7">
        <f t="shared" si="97"/>
        <v>2</v>
      </c>
      <c r="P117" s="7">
        <f t="shared" si="98"/>
        <v>0</v>
      </c>
      <c r="Q117" s="7">
        <v>1.24</v>
      </c>
      <c r="R117" s="11"/>
      <c r="S117" s="10"/>
      <c r="T117" s="11"/>
      <c r="U117" s="10"/>
      <c r="V117" s="11"/>
      <c r="W117" s="10"/>
      <c r="X117" s="7"/>
      <c r="Y117" s="11"/>
      <c r="Z117" s="10"/>
      <c r="AA117" s="11"/>
      <c r="AB117" s="10"/>
      <c r="AC117" s="11"/>
      <c r="AD117" s="10"/>
      <c r="AE117" s="7"/>
      <c r="AF117" s="7">
        <f t="shared" si="99"/>
        <v>0</v>
      </c>
      <c r="AG117" s="11"/>
      <c r="AH117" s="10"/>
      <c r="AI117" s="11"/>
      <c r="AJ117" s="10"/>
      <c r="AK117" s="11"/>
      <c r="AL117" s="10"/>
      <c r="AM117" s="7"/>
      <c r="AN117" s="11"/>
      <c r="AO117" s="10"/>
      <c r="AP117" s="11"/>
      <c r="AQ117" s="10"/>
      <c r="AR117" s="11"/>
      <c r="AS117" s="10"/>
      <c r="AT117" s="7"/>
      <c r="AU117" s="7">
        <f t="shared" si="100"/>
        <v>0</v>
      </c>
      <c r="AV117" s="11"/>
      <c r="AW117" s="10"/>
      <c r="AX117" s="11"/>
      <c r="AY117" s="10"/>
      <c r="AZ117" s="11"/>
      <c r="BA117" s="10"/>
      <c r="BB117" s="7"/>
      <c r="BC117" s="11"/>
      <c r="BD117" s="10"/>
      <c r="BE117" s="11"/>
      <c r="BF117" s="10"/>
      <c r="BG117" s="11"/>
      <c r="BH117" s="10"/>
      <c r="BI117" s="7"/>
      <c r="BJ117" s="7">
        <f t="shared" si="101"/>
        <v>0</v>
      </c>
      <c r="BK117" s="11"/>
      <c r="BL117" s="10"/>
      <c r="BM117" s="11"/>
      <c r="BN117" s="10"/>
      <c r="BO117" s="11"/>
      <c r="BP117" s="10"/>
      <c r="BQ117" s="7"/>
      <c r="BR117" s="11"/>
      <c r="BS117" s="10"/>
      <c r="BT117" s="11"/>
      <c r="BU117" s="10"/>
      <c r="BV117" s="11"/>
      <c r="BW117" s="10"/>
      <c r="BX117" s="7"/>
      <c r="BY117" s="7">
        <f t="shared" si="102"/>
        <v>0</v>
      </c>
      <c r="BZ117" s="11"/>
      <c r="CA117" s="10"/>
      <c r="CB117" s="11"/>
      <c r="CC117" s="10"/>
      <c r="CD117" s="11"/>
      <c r="CE117" s="10"/>
      <c r="CF117" s="7"/>
      <c r="CG117" s="11"/>
      <c r="CH117" s="10"/>
      <c r="CI117" s="11"/>
      <c r="CJ117" s="10"/>
      <c r="CK117" s="11"/>
      <c r="CL117" s="10"/>
      <c r="CM117" s="7"/>
      <c r="CN117" s="7">
        <f t="shared" si="103"/>
        <v>0</v>
      </c>
      <c r="CO117" s="11">
        <v>15</v>
      </c>
      <c r="CP117" s="10" t="s">
        <v>59</v>
      </c>
      <c r="CQ117" s="11">
        <v>15</v>
      </c>
      <c r="CR117" s="10" t="s">
        <v>59</v>
      </c>
      <c r="CS117" s="11"/>
      <c r="CT117" s="10"/>
      <c r="CU117" s="7">
        <v>2</v>
      </c>
      <c r="CV117" s="11"/>
      <c r="CW117" s="10"/>
      <c r="CX117" s="11"/>
      <c r="CY117" s="10"/>
      <c r="CZ117" s="11"/>
      <c r="DA117" s="10"/>
      <c r="DB117" s="7"/>
      <c r="DC117" s="7">
        <f t="shared" si="104"/>
        <v>2</v>
      </c>
      <c r="DD117" s="11"/>
      <c r="DE117" s="10"/>
      <c r="DF117" s="11"/>
      <c r="DG117" s="10"/>
      <c r="DH117" s="11"/>
      <c r="DI117" s="10"/>
      <c r="DJ117" s="7"/>
      <c r="DK117" s="11"/>
      <c r="DL117" s="10"/>
      <c r="DM117" s="11"/>
      <c r="DN117" s="10"/>
      <c r="DO117" s="11"/>
      <c r="DP117" s="10"/>
      <c r="DQ117" s="7"/>
      <c r="DR117" s="7">
        <f t="shared" si="105"/>
        <v>0</v>
      </c>
      <c r="DS117" s="11"/>
      <c r="DT117" s="10"/>
      <c r="DU117" s="11"/>
      <c r="DV117" s="10"/>
      <c r="DW117" s="11"/>
      <c r="DX117" s="10"/>
      <c r="DY117" s="7"/>
      <c r="DZ117" s="11"/>
      <c r="EA117" s="10"/>
      <c r="EB117" s="11"/>
      <c r="EC117" s="10"/>
      <c r="ED117" s="11"/>
      <c r="EE117" s="10"/>
      <c r="EF117" s="7"/>
      <c r="EG117" s="7">
        <f t="shared" si="106"/>
        <v>0</v>
      </c>
    </row>
    <row r="118" spans="1:137" x14ac:dyDescent="0.25">
      <c r="A118" s="15">
        <v>14</v>
      </c>
      <c r="B118" s="15">
        <v>1</v>
      </c>
      <c r="C118" s="15"/>
      <c r="D118" s="6" t="s">
        <v>377</v>
      </c>
      <c r="E118" s="3" t="s">
        <v>240</v>
      </c>
      <c r="F118" s="6">
        <f t="shared" si="88"/>
        <v>0</v>
      </c>
      <c r="G118" s="6">
        <f t="shared" si="89"/>
        <v>2</v>
      </c>
      <c r="H118" s="6">
        <f t="shared" si="90"/>
        <v>30</v>
      </c>
      <c r="I118" s="6">
        <f t="shared" si="91"/>
        <v>15</v>
      </c>
      <c r="J118" s="6">
        <f t="shared" si="92"/>
        <v>15</v>
      </c>
      <c r="K118" s="6">
        <f t="shared" si="93"/>
        <v>0</v>
      </c>
      <c r="L118" s="6">
        <f t="shared" si="94"/>
        <v>0</v>
      </c>
      <c r="M118" s="6">
        <f t="shared" si="95"/>
        <v>0</v>
      </c>
      <c r="N118" s="6">
        <f t="shared" si="96"/>
        <v>0</v>
      </c>
      <c r="O118" s="7">
        <f t="shared" si="97"/>
        <v>2</v>
      </c>
      <c r="P118" s="7">
        <f t="shared" si="98"/>
        <v>0</v>
      </c>
      <c r="Q118" s="7">
        <v>1.07</v>
      </c>
      <c r="R118" s="11"/>
      <c r="S118" s="10"/>
      <c r="T118" s="11"/>
      <c r="U118" s="10"/>
      <c r="V118" s="11"/>
      <c r="W118" s="10"/>
      <c r="X118" s="7"/>
      <c r="Y118" s="11"/>
      <c r="Z118" s="10"/>
      <c r="AA118" s="11"/>
      <c r="AB118" s="10"/>
      <c r="AC118" s="11"/>
      <c r="AD118" s="10"/>
      <c r="AE118" s="7"/>
      <c r="AF118" s="7">
        <f t="shared" si="99"/>
        <v>0</v>
      </c>
      <c r="AG118" s="11"/>
      <c r="AH118" s="10"/>
      <c r="AI118" s="11"/>
      <c r="AJ118" s="10"/>
      <c r="AK118" s="11"/>
      <c r="AL118" s="10"/>
      <c r="AM118" s="7"/>
      <c r="AN118" s="11"/>
      <c r="AO118" s="10"/>
      <c r="AP118" s="11"/>
      <c r="AQ118" s="10"/>
      <c r="AR118" s="11"/>
      <c r="AS118" s="10"/>
      <c r="AT118" s="7"/>
      <c r="AU118" s="7">
        <f t="shared" si="100"/>
        <v>0</v>
      </c>
      <c r="AV118" s="11"/>
      <c r="AW118" s="10"/>
      <c r="AX118" s="11"/>
      <c r="AY118" s="10"/>
      <c r="AZ118" s="11"/>
      <c r="BA118" s="10"/>
      <c r="BB118" s="7"/>
      <c r="BC118" s="11"/>
      <c r="BD118" s="10"/>
      <c r="BE118" s="11"/>
      <c r="BF118" s="10"/>
      <c r="BG118" s="11"/>
      <c r="BH118" s="10"/>
      <c r="BI118" s="7"/>
      <c r="BJ118" s="7">
        <f t="shared" si="101"/>
        <v>0</v>
      </c>
      <c r="BK118" s="11"/>
      <c r="BL118" s="10"/>
      <c r="BM118" s="11"/>
      <c r="BN118" s="10"/>
      <c r="BO118" s="11"/>
      <c r="BP118" s="10"/>
      <c r="BQ118" s="7"/>
      <c r="BR118" s="11"/>
      <c r="BS118" s="10"/>
      <c r="BT118" s="11"/>
      <c r="BU118" s="10"/>
      <c r="BV118" s="11"/>
      <c r="BW118" s="10"/>
      <c r="BX118" s="7"/>
      <c r="BY118" s="7">
        <f t="shared" si="102"/>
        <v>0</v>
      </c>
      <c r="BZ118" s="11"/>
      <c r="CA118" s="10"/>
      <c r="CB118" s="11"/>
      <c r="CC118" s="10"/>
      <c r="CD118" s="11"/>
      <c r="CE118" s="10"/>
      <c r="CF118" s="7"/>
      <c r="CG118" s="11"/>
      <c r="CH118" s="10"/>
      <c r="CI118" s="11"/>
      <c r="CJ118" s="10"/>
      <c r="CK118" s="11"/>
      <c r="CL118" s="10"/>
      <c r="CM118" s="7"/>
      <c r="CN118" s="7">
        <f t="shared" si="103"/>
        <v>0</v>
      </c>
      <c r="CO118" s="11">
        <v>15</v>
      </c>
      <c r="CP118" s="10" t="s">
        <v>59</v>
      </c>
      <c r="CQ118" s="11">
        <v>15</v>
      </c>
      <c r="CR118" s="10" t="s">
        <v>59</v>
      </c>
      <c r="CS118" s="11"/>
      <c r="CT118" s="10"/>
      <c r="CU118" s="7">
        <v>2</v>
      </c>
      <c r="CV118" s="11"/>
      <c r="CW118" s="10"/>
      <c r="CX118" s="11"/>
      <c r="CY118" s="10"/>
      <c r="CZ118" s="11"/>
      <c r="DA118" s="10"/>
      <c r="DB118" s="7"/>
      <c r="DC118" s="7">
        <f t="shared" si="104"/>
        <v>2</v>
      </c>
      <c r="DD118" s="11"/>
      <c r="DE118" s="10"/>
      <c r="DF118" s="11"/>
      <c r="DG118" s="10"/>
      <c r="DH118" s="11"/>
      <c r="DI118" s="10"/>
      <c r="DJ118" s="7"/>
      <c r="DK118" s="11"/>
      <c r="DL118" s="10"/>
      <c r="DM118" s="11"/>
      <c r="DN118" s="10"/>
      <c r="DO118" s="11"/>
      <c r="DP118" s="10"/>
      <c r="DQ118" s="7"/>
      <c r="DR118" s="7">
        <f t="shared" si="105"/>
        <v>0</v>
      </c>
      <c r="DS118" s="11"/>
      <c r="DT118" s="10"/>
      <c r="DU118" s="11"/>
      <c r="DV118" s="10"/>
      <c r="DW118" s="11"/>
      <c r="DX118" s="10"/>
      <c r="DY118" s="7"/>
      <c r="DZ118" s="11"/>
      <c r="EA118" s="10"/>
      <c r="EB118" s="11"/>
      <c r="EC118" s="10"/>
      <c r="ED118" s="11"/>
      <c r="EE118" s="10"/>
      <c r="EF118" s="7"/>
      <c r="EG118" s="7">
        <f t="shared" si="106"/>
        <v>0</v>
      </c>
    </row>
    <row r="119" spans="1:137" x14ac:dyDescent="0.25">
      <c r="A119" s="15">
        <v>14</v>
      </c>
      <c r="B119" s="15">
        <v>1</v>
      </c>
      <c r="C119" s="15"/>
      <c r="D119" s="6" t="s">
        <v>219</v>
      </c>
      <c r="E119" s="3" t="s">
        <v>236</v>
      </c>
      <c r="F119" s="6">
        <f t="shared" si="88"/>
        <v>0</v>
      </c>
      <c r="G119" s="6">
        <f t="shared" si="89"/>
        <v>2</v>
      </c>
      <c r="H119" s="6">
        <f t="shared" si="90"/>
        <v>15</v>
      </c>
      <c r="I119" s="6">
        <f t="shared" si="91"/>
        <v>8</v>
      </c>
      <c r="J119" s="6">
        <f t="shared" si="92"/>
        <v>7</v>
      </c>
      <c r="K119" s="6">
        <f t="shared" si="93"/>
        <v>0</v>
      </c>
      <c r="L119" s="6">
        <f t="shared" si="94"/>
        <v>0</v>
      </c>
      <c r="M119" s="6">
        <f t="shared" si="95"/>
        <v>0</v>
      </c>
      <c r="N119" s="6">
        <f t="shared" si="96"/>
        <v>0</v>
      </c>
      <c r="O119" s="7">
        <f t="shared" si="97"/>
        <v>2</v>
      </c>
      <c r="P119" s="7">
        <f t="shared" si="98"/>
        <v>0</v>
      </c>
      <c r="Q119" s="7">
        <v>0.56000000000000005</v>
      </c>
      <c r="R119" s="11"/>
      <c r="S119" s="10"/>
      <c r="T119" s="11"/>
      <c r="U119" s="10"/>
      <c r="V119" s="11"/>
      <c r="W119" s="10"/>
      <c r="X119" s="7"/>
      <c r="Y119" s="11"/>
      <c r="Z119" s="10"/>
      <c r="AA119" s="11"/>
      <c r="AB119" s="10"/>
      <c r="AC119" s="11"/>
      <c r="AD119" s="10"/>
      <c r="AE119" s="7"/>
      <c r="AF119" s="7">
        <f t="shared" si="99"/>
        <v>0</v>
      </c>
      <c r="AG119" s="11"/>
      <c r="AH119" s="10"/>
      <c r="AI119" s="11"/>
      <c r="AJ119" s="10"/>
      <c r="AK119" s="11"/>
      <c r="AL119" s="10"/>
      <c r="AM119" s="7"/>
      <c r="AN119" s="11"/>
      <c r="AO119" s="10"/>
      <c r="AP119" s="11"/>
      <c r="AQ119" s="10"/>
      <c r="AR119" s="11"/>
      <c r="AS119" s="10"/>
      <c r="AT119" s="7"/>
      <c r="AU119" s="7">
        <f t="shared" si="100"/>
        <v>0</v>
      </c>
      <c r="AV119" s="11"/>
      <c r="AW119" s="10"/>
      <c r="AX119" s="11"/>
      <c r="AY119" s="10"/>
      <c r="AZ119" s="11"/>
      <c r="BA119" s="10"/>
      <c r="BB119" s="7"/>
      <c r="BC119" s="11"/>
      <c r="BD119" s="10"/>
      <c r="BE119" s="11"/>
      <c r="BF119" s="10"/>
      <c r="BG119" s="11"/>
      <c r="BH119" s="10"/>
      <c r="BI119" s="7"/>
      <c r="BJ119" s="7">
        <f t="shared" si="101"/>
        <v>0</v>
      </c>
      <c r="BK119" s="11"/>
      <c r="BL119" s="10"/>
      <c r="BM119" s="11"/>
      <c r="BN119" s="10"/>
      <c r="BO119" s="11"/>
      <c r="BP119" s="10"/>
      <c r="BQ119" s="7"/>
      <c r="BR119" s="11"/>
      <c r="BS119" s="10"/>
      <c r="BT119" s="11"/>
      <c r="BU119" s="10"/>
      <c r="BV119" s="11"/>
      <c r="BW119" s="10"/>
      <c r="BX119" s="7"/>
      <c r="BY119" s="7">
        <f t="shared" si="102"/>
        <v>0</v>
      </c>
      <c r="BZ119" s="11"/>
      <c r="CA119" s="10"/>
      <c r="CB119" s="11"/>
      <c r="CC119" s="10"/>
      <c r="CD119" s="11"/>
      <c r="CE119" s="10"/>
      <c r="CF119" s="7"/>
      <c r="CG119" s="11"/>
      <c r="CH119" s="10"/>
      <c r="CI119" s="11"/>
      <c r="CJ119" s="10"/>
      <c r="CK119" s="11"/>
      <c r="CL119" s="10"/>
      <c r="CM119" s="7"/>
      <c r="CN119" s="7">
        <f t="shared" si="103"/>
        <v>0</v>
      </c>
      <c r="CO119" s="11">
        <v>8</v>
      </c>
      <c r="CP119" s="10" t="s">
        <v>59</v>
      </c>
      <c r="CQ119" s="11">
        <v>7</v>
      </c>
      <c r="CR119" s="10" t="s">
        <v>59</v>
      </c>
      <c r="CS119" s="11"/>
      <c r="CT119" s="10"/>
      <c r="CU119" s="7">
        <v>2</v>
      </c>
      <c r="CV119" s="11"/>
      <c r="CW119" s="10"/>
      <c r="CX119" s="11"/>
      <c r="CY119" s="10"/>
      <c r="CZ119" s="11"/>
      <c r="DA119" s="10"/>
      <c r="DB119" s="7"/>
      <c r="DC119" s="7">
        <f t="shared" si="104"/>
        <v>2</v>
      </c>
      <c r="DD119" s="11"/>
      <c r="DE119" s="10"/>
      <c r="DF119" s="11"/>
      <c r="DG119" s="10"/>
      <c r="DH119" s="11"/>
      <c r="DI119" s="10"/>
      <c r="DJ119" s="7"/>
      <c r="DK119" s="11"/>
      <c r="DL119" s="10"/>
      <c r="DM119" s="11"/>
      <c r="DN119" s="10"/>
      <c r="DO119" s="11"/>
      <c r="DP119" s="10"/>
      <c r="DQ119" s="7"/>
      <c r="DR119" s="7">
        <f t="shared" si="105"/>
        <v>0</v>
      </c>
      <c r="DS119" s="11"/>
      <c r="DT119" s="10"/>
      <c r="DU119" s="11"/>
      <c r="DV119" s="10"/>
      <c r="DW119" s="11"/>
      <c r="DX119" s="10"/>
      <c r="DY119" s="7"/>
      <c r="DZ119" s="11"/>
      <c r="EA119" s="10"/>
      <c r="EB119" s="11"/>
      <c r="EC119" s="10"/>
      <c r="ED119" s="11"/>
      <c r="EE119" s="10"/>
      <c r="EF119" s="7"/>
      <c r="EG119" s="7">
        <f t="shared" si="106"/>
        <v>0</v>
      </c>
    </row>
    <row r="120" spans="1:137" x14ac:dyDescent="0.25">
      <c r="A120" s="15">
        <v>14</v>
      </c>
      <c r="B120" s="15">
        <v>1</v>
      </c>
      <c r="C120" s="15"/>
      <c r="D120" s="6" t="s">
        <v>219</v>
      </c>
      <c r="E120" s="3" t="s">
        <v>234</v>
      </c>
      <c r="F120" s="6">
        <f t="shared" ref="F120:F156" si="107">COUNTIF(R120:EE120,"e")</f>
        <v>0</v>
      </c>
      <c r="G120" s="6">
        <f t="shared" ref="G120:G156" si="108">COUNTIF(R120:EE120,"z")</f>
        <v>2</v>
      </c>
      <c r="H120" s="6">
        <f t="shared" ref="H120:H151" si="109">SUM(I120:N120)</f>
        <v>15</v>
      </c>
      <c r="I120" s="6">
        <f t="shared" ref="I120:I156" si="110">R120+AG120+AV120+BK120+BZ120+CO120+DD120+DS120</f>
        <v>8</v>
      </c>
      <c r="J120" s="6">
        <f t="shared" ref="J120:J156" si="111">T120+AI120+AX120+BM120+CB120+CQ120+DF120+DU120</f>
        <v>7</v>
      </c>
      <c r="K120" s="6">
        <f t="shared" ref="K120:K156" si="112">V120+AK120+AZ120+BO120+CD120+CS120+DH120+DW120</f>
        <v>0</v>
      </c>
      <c r="L120" s="6">
        <f t="shared" ref="L120:L156" si="113">Y120+AN120+BC120+BR120+CG120+CV120+DK120+DZ120</f>
        <v>0</v>
      </c>
      <c r="M120" s="6">
        <f t="shared" ref="M120:M156" si="114">AA120+AP120+BE120+BT120+CI120+CX120+DM120+EB120</f>
        <v>0</v>
      </c>
      <c r="N120" s="6">
        <f t="shared" ref="N120:N156" si="115">AC120+AR120+BG120+BV120+CK120+CZ120+DO120+ED120</f>
        <v>0</v>
      </c>
      <c r="O120" s="7">
        <f t="shared" ref="O120:O156" si="116">AF120+AU120+BJ120+BY120+CN120+DC120+DR120+EG120</f>
        <v>2</v>
      </c>
      <c r="P120" s="7">
        <f t="shared" ref="P120:P156" si="117">AE120+AT120+BI120+BX120+CM120+DB120+DQ120+EF120</f>
        <v>0</v>
      </c>
      <c r="Q120" s="7">
        <v>0.56000000000000005</v>
      </c>
      <c r="R120" s="11"/>
      <c r="S120" s="10"/>
      <c r="T120" s="11"/>
      <c r="U120" s="10"/>
      <c r="V120" s="11"/>
      <c r="W120" s="10"/>
      <c r="X120" s="7"/>
      <c r="Y120" s="11"/>
      <c r="Z120" s="10"/>
      <c r="AA120" s="11"/>
      <c r="AB120" s="10"/>
      <c r="AC120" s="11"/>
      <c r="AD120" s="10"/>
      <c r="AE120" s="7"/>
      <c r="AF120" s="7">
        <f t="shared" ref="AF120:AF151" si="118">X120+AE120</f>
        <v>0</v>
      </c>
      <c r="AG120" s="11"/>
      <c r="AH120" s="10"/>
      <c r="AI120" s="11"/>
      <c r="AJ120" s="10"/>
      <c r="AK120" s="11"/>
      <c r="AL120" s="10"/>
      <c r="AM120" s="7"/>
      <c r="AN120" s="11"/>
      <c r="AO120" s="10"/>
      <c r="AP120" s="11"/>
      <c r="AQ120" s="10"/>
      <c r="AR120" s="11"/>
      <c r="AS120" s="10"/>
      <c r="AT120" s="7"/>
      <c r="AU120" s="7">
        <f t="shared" ref="AU120:AU151" si="119">AM120+AT120</f>
        <v>0</v>
      </c>
      <c r="AV120" s="11"/>
      <c r="AW120" s="10"/>
      <c r="AX120" s="11"/>
      <c r="AY120" s="10"/>
      <c r="AZ120" s="11"/>
      <c r="BA120" s="10"/>
      <c r="BB120" s="7"/>
      <c r="BC120" s="11"/>
      <c r="BD120" s="10"/>
      <c r="BE120" s="11"/>
      <c r="BF120" s="10"/>
      <c r="BG120" s="11"/>
      <c r="BH120" s="10"/>
      <c r="BI120" s="7"/>
      <c r="BJ120" s="7">
        <f t="shared" ref="BJ120:BJ151" si="120">BB120+BI120</f>
        <v>0</v>
      </c>
      <c r="BK120" s="11"/>
      <c r="BL120" s="10"/>
      <c r="BM120" s="11"/>
      <c r="BN120" s="10"/>
      <c r="BO120" s="11"/>
      <c r="BP120" s="10"/>
      <c r="BQ120" s="7"/>
      <c r="BR120" s="11"/>
      <c r="BS120" s="10"/>
      <c r="BT120" s="11"/>
      <c r="BU120" s="10"/>
      <c r="BV120" s="11"/>
      <c r="BW120" s="10"/>
      <c r="BX120" s="7"/>
      <c r="BY120" s="7">
        <f t="shared" ref="BY120:BY151" si="121">BQ120+BX120</f>
        <v>0</v>
      </c>
      <c r="BZ120" s="11"/>
      <c r="CA120" s="10"/>
      <c r="CB120" s="11"/>
      <c r="CC120" s="10"/>
      <c r="CD120" s="11"/>
      <c r="CE120" s="10"/>
      <c r="CF120" s="7"/>
      <c r="CG120" s="11"/>
      <c r="CH120" s="10"/>
      <c r="CI120" s="11"/>
      <c r="CJ120" s="10"/>
      <c r="CK120" s="11"/>
      <c r="CL120" s="10"/>
      <c r="CM120" s="7"/>
      <c r="CN120" s="7">
        <f t="shared" ref="CN120:CN151" si="122">CF120+CM120</f>
        <v>0</v>
      </c>
      <c r="CO120" s="11">
        <v>8</v>
      </c>
      <c r="CP120" s="10" t="s">
        <v>59</v>
      </c>
      <c r="CQ120" s="11">
        <v>7</v>
      </c>
      <c r="CR120" s="10" t="s">
        <v>59</v>
      </c>
      <c r="CS120" s="11"/>
      <c r="CT120" s="10"/>
      <c r="CU120" s="7">
        <v>2</v>
      </c>
      <c r="CV120" s="11"/>
      <c r="CW120" s="10"/>
      <c r="CX120" s="11"/>
      <c r="CY120" s="10"/>
      <c r="CZ120" s="11"/>
      <c r="DA120" s="10"/>
      <c r="DB120" s="7"/>
      <c r="DC120" s="7">
        <f t="shared" ref="DC120:DC151" si="123">CU120+DB120</f>
        <v>2</v>
      </c>
      <c r="DD120" s="11"/>
      <c r="DE120" s="10"/>
      <c r="DF120" s="11"/>
      <c r="DG120" s="10"/>
      <c r="DH120" s="11"/>
      <c r="DI120" s="10"/>
      <c r="DJ120" s="7"/>
      <c r="DK120" s="11"/>
      <c r="DL120" s="10"/>
      <c r="DM120" s="11"/>
      <c r="DN120" s="10"/>
      <c r="DO120" s="11"/>
      <c r="DP120" s="10"/>
      <c r="DQ120" s="7"/>
      <c r="DR120" s="7">
        <f t="shared" ref="DR120:DR151" si="124">DJ120+DQ120</f>
        <v>0</v>
      </c>
      <c r="DS120" s="11"/>
      <c r="DT120" s="10"/>
      <c r="DU120" s="11"/>
      <c r="DV120" s="10"/>
      <c r="DW120" s="11"/>
      <c r="DX120" s="10"/>
      <c r="DY120" s="7"/>
      <c r="DZ120" s="11"/>
      <c r="EA120" s="10"/>
      <c r="EB120" s="11"/>
      <c r="EC120" s="10"/>
      <c r="ED120" s="11"/>
      <c r="EE120" s="10"/>
      <c r="EF120" s="7"/>
      <c r="EG120" s="7">
        <f t="shared" ref="EG120:EG151" si="125">DY120+EF120</f>
        <v>0</v>
      </c>
    </row>
    <row r="121" spans="1:137" x14ac:dyDescent="0.25">
      <c r="A121" s="15">
        <v>14</v>
      </c>
      <c r="B121" s="15">
        <v>1</v>
      </c>
      <c r="C121" s="15"/>
      <c r="D121" s="6" t="s">
        <v>378</v>
      </c>
      <c r="E121" s="3" t="s">
        <v>379</v>
      </c>
      <c r="F121" s="6">
        <f t="shared" si="107"/>
        <v>0</v>
      </c>
      <c r="G121" s="6">
        <f t="shared" si="108"/>
        <v>2</v>
      </c>
      <c r="H121" s="6">
        <f t="shared" si="109"/>
        <v>15</v>
      </c>
      <c r="I121" s="6">
        <f t="shared" si="110"/>
        <v>8</v>
      </c>
      <c r="J121" s="6">
        <f t="shared" si="111"/>
        <v>7</v>
      </c>
      <c r="K121" s="6">
        <f t="shared" si="112"/>
        <v>0</v>
      </c>
      <c r="L121" s="6">
        <f t="shared" si="113"/>
        <v>0</v>
      </c>
      <c r="M121" s="6">
        <f t="shared" si="114"/>
        <v>0</v>
      </c>
      <c r="N121" s="6">
        <f t="shared" si="115"/>
        <v>0</v>
      </c>
      <c r="O121" s="7">
        <f t="shared" si="116"/>
        <v>2</v>
      </c>
      <c r="P121" s="7">
        <f t="shared" si="117"/>
        <v>0</v>
      </c>
      <c r="Q121" s="7">
        <v>0.7</v>
      </c>
      <c r="R121" s="11"/>
      <c r="S121" s="10"/>
      <c r="T121" s="11"/>
      <c r="U121" s="10"/>
      <c r="V121" s="11"/>
      <c r="W121" s="10"/>
      <c r="X121" s="7"/>
      <c r="Y121" s="11"/>
      <c r="Z121" s="10"/>
      <c r="AA121" s="11"/>
      <c r="AB121" s="10"/>
      <c r="AC121" s="11"/>
      <c r="AD121" s="10"/>
      <c r="AE121" s="7"/>
      <c r="AF121" s="7">
        <f t="shared" si="118"/>
        <v>0</v>
      </c>
      <c r="AG121" s="11"/>
      <c r="AH121" s="10"/>
      <c r="AI121" s="11"/>
      <c r="AJ121" s="10"/>
      <c r="AK121" s="11"/>
      <c r="AL121" s="10"/>
      <c r="AM121" s="7"/>
      <c r="AN121" s="11"/>
      <c r="AO121" s="10"/>
      <c r="AP121" s="11"/>
      <c r="AQ121" s="10"/>
      <c r="AR121" s="11"/>
      <c r="AS121" s="10"/>
      <c r="AT121" s="7"/>
      <c r="AU121" s="7">
        <f t="shared" si="119"/>
        <v>0</v>
      </c>
      <c r="AV121" s="11"/>
      <c r="AW121" s="10"/>
      <c r="AX121" s="11"/>
      <c r="AY121" s="10"/>
      <c r="AZ121" s="11"/>
      <c r="BA121" s="10"/>
      <c r="BB121" s="7"/>
      <c r="BC121" s="11"/>
      <c r="BD121" s="10"/>
      <c r="BE121" s="11"/>
      <c r="BF121" s="10"/>
      <c r="BG121" s="11"/>
      <c r="BH121" s="10"/>
      <c r="BI121" s="7"/>
      <c r="BJ121" s="7">
        <f t="shared" si="120"/>
        <v>0</v>
      </c>
      <c r="BK121" s="11"/>
      <c r="BL121" s="10"/>
      <c r="BM121" s="11"/>
      <c r="BN121" s="10"/>
      <c r="BO121" s="11"/>
      <c r="BP121" s="10"/>
      <c r="BQ121" s="7"/>
      <c r="BR121" s="11"/>
      <c r="BS121" s="10"/>
      <c r="BT121" s="11"/>
      <c r="BU121" s="10"/>
      <c r="BV121" s="11"/>
      <c r="BW121" s="10"/>
      <c r="BX121" s="7"/>
      <c r="BY121" s="7">
        <f t="shared" si="121"/>
        <v>0</v>
      </c>
      <c r="BZ121" s="11"/>
      <c r="CA121" s="10"/>
      <c r="CB121" s="11"/>
      <c r="CC121" s="10"/>
      <c r="CD121" s="11"/>
      <c r="CE121" s="10"/>
      <c r="CF121" s="7"/>
      <c r="CG121" s="11"/>
      <c r="CH121" s="10"/>
      <c r="CI121" s="11"/>
      <c r="CJ121" s="10"/>
      <c r="CK121" s="11"/>
      <c r="CL121" s="10"/>
      <c r="CM121" s="7"/>
      <c r="CN121" s="7">
        <f t="shared" si="122"/>
        <v>0</v>
      </c>
      <c r="CO121" s="11">
        <v>8</v>
      </c>
      <c r="CP121" s="10" t="s">
        <v>59</v>
      </c>
      <c r="CQ121" s="11">
        <v>7</v>
      </c>
      <c r="CR121" s="10" t="s">
        <v>59</v>
      </c>
      <c r="CS121" s="11"/>
      <c r="CT121" s="10"/>
      <c r="CU121" s="7">
        <v>2</v>
      </c>
      <c r="CV121" s="11"/>
      <c r="CW121" s="10"/>
      <c r="CX121" s="11"/>
      <c r="CY121" s="10"/>
      <c r="CZ121" s="11"/>
      <c r="DA121" s="10"/>
      <c r="DB121" s="7"/>
      <c r="DC121" s="7">
        <f t="shared" si="123"/>
        <v>2</v>
      </c>
      <c r="DD121" s="11"/>
      <c r="DE121" s="10"/>
      <c r="DF121" s="11"/>
      <c r="DG121" s="10"/>
      <c r="DH121" s="11"/>
      <c r="DI121" s="10"/>
      <c r="DJ121" s="7"/>
      <c r="DK121" s="11"/>
      <c r="DL121" s="10"/>
      <c r="DM121" s="11"/>
      <c r="DN121" s="10"/>
      <c r="DO121" s="11"/>
      <c r="DP121" s="10"/>
      <c r="DQ121" s="7"/>
      <c r="DR121" s="7">
        <f t="shared" si="124"/>
        <v>0</v>
      </c>
      <c r="DS121" s="11"/>
      <c r="DT121" s="10"/>
      <c r="DU121" s="11"/>
      <c r="DV121" s="10"/>
      <c r="DW121" s="11"/>
      <c r="DX121" s="10"/>
      <c r="DY121" s="7"/>
      <c r="DZ121" s="11"/>
      <c r="EA121" s="10"/>
      <c r="EB121" s="11"/>
      <c r="EC121" s="10"/>
      <c r="ED121" s="11"/>
      <c r="EE121" s="10"/>
      <c r="EF121" s="7"/>
      <c r="EG121" s="7">
        <f t="shared" si="125"/>
        <v>0</v>
      </c>
    </row>
    <row r="122" spans="1:137" x14ac:dyDescent="0.25">
      <c r="A122" s="15">
        <v>17</v>
      </c>
      <c r="B122" s="15">
        <v>1</v>
      </c>
      <c r="C122" s="15"/>
      <c r="D122" s="6" t="s">
        <v>380</v>
      </c>
      <c r="E122" s="3" t="s">
        <v>264</v>
      </c>
      <c r="F122" s="6">
        <f t="shared" si="107"/>
        <v>0</v>
      </c>
      <c r="G122" s="6">
        <f t="shared" si="108"/>
        <v>2</v>
      </c>
      <c r="H122" s="6">
        <f t="shared" si="109"/>
        <v>15</v>
      </c>
      <c r="I122" s="6">
        <f t="shared" si="110"/>
        <v>8</v>
      </c>
      <c r="J122" s="6">
        <f t="shared" si="111"/>
        <v>7</v>
      </c>
      <c r="K122" s="6">
        <f t="shared" si="112"/>
        <v>0</v>
      </c>
      <c r="L122" s="6">
        <f t="shared" si="113"/>
        <v>0</v>
      </c>
      <c r="M122" s="6">
        <f t="shared" si="114"/>
        <v>0</v>
      </c>
      <c r="N122" s="6">
        <f t="shared" si="115"/>
        <v>0</v>
      </c>
      <c r="O122" s="7">
        <f t="shared" si="116"/>
        <v>2</v>
      </c>
      <c r="P122" s="7">
        <f t="shared" si="117"/>
        <v>0</v>
      </c>
      <c r="Q122" s="7">
        <v>0.56000000000000005</v>
      </c>
      <c r="R122" s="11"/>
      <c r="S122" s="10"/>
      <c r="T122" s="11"/>
      <c r="U122" s="10"/>
      <c r="V122" s="11"/>
      <c r="W122" s="10"/>
      <c r="X122" s="7"/>
      <c r="Y122" s="11"/>
      <c r="Z122" s="10"/>
      <c r="AA122" s="11"/>
      <c r="AB122" s="10"/>
      <c r="AC122" s="11"/>
      <c r="AD122" s="10"/>
      <c r="AE122" s="7"/>
      <c r="AF122" s="7">
        <f t="shared" si="118"/>
        <v>0</v>
      </c>
      <c r="AG122" s="11"/>
      <c r="AH122" s="10"/>
      <c r="AI122" s="11"/>
      <c r="AJ122" s="10"/>
      <c r="AK122" s="11"/>
      <c r="AL122" s="10"/>
      <c r="AM122" s="7"/>
      <c r="AN122" s="11"/>
      <c r="AO122" s="10"/>
      <c r="AP122" s="11"/>
      <c r="AQ122" s="10"/>
      <c r="AR122" s="11"/>
      <c r="AS122" s="10"/>
      <c r="AT122" s="7"/>
      <c r="AU122" s="7">
        <f t="shared" si="119"/>
        <v>0</v>
      </c>
      <c r="AV122" s="11"/>
      <c r="AW122" s="10"/>
      <c r="AX122" s="11"/>
      <c r="AY122" s="10"/>
      <c r="AZ122" s="11"/>
      <c r="BA122" s="10"/>
      <c r="BB122" s="7"/>
      <c r="BC122" s="11"/>
      <c r="BD122" s="10"/>
      <c r="BE122" s="11"/>
      <c r="BF122" s="10"/>
      <c r="BG122" s="11"/>
      <c r="BH122" s="10"/>
      <c r="BI122" s="7"/>
      <c r="BJ122" s="7">
        <f t="shared" si="120"/>
        <v>0</v>
      </c>
      <c r="BK122" s="11"/>
      <c r="BL122" s="10"/>
      <c r="BM122" s="11"/>
      <c r="BN122" s="10"/>
      <c r="BO122" s="11"/>
      <c r="BP122" s="10"/>
      <c r="BQ122" s="7"/>
      <c r="BR122" s="11"/>
      <c r="BS122" s="10"/>
      <c r="BT122" s="11"/>
      <c r="BU122" s="10"/>
      <c r="BV122" s="11"/>
      <c r="BW122" s="10"/>
      <c r="BX122" s="7"/>
      <c r="BY122" s="7">
        <f t="shared" si="121"/>
        <v>0</v>
      </c>
      <c r="BZ122" s="11"/>
      <c r="CA122" s="10"/>
      <c r="CB122" s="11"/>
      <c r="CC122" s="10"/>
      <c r="CD122" s="11"/>
      <c r="CE122" s="10"/>
      <c r="CF122" s="7"/>
      <c r="CG122" s="11"/>
      <c r="CH122" s="10"/>
      <c r="CI122" s="11"/>
      <c r="CJ122" s="10"/>
      <c r="CK122" s="11"/>
      <c r="CL122" s="10"/>
      <c r="CM122" s="7"/>
      <c r="CN122" s="7">
        <f t="shared" si="122"/>
        <v>0</v>
      </c>
      <c r="CO122" s="11"/>
      <c r="CP122" s="10"/>
      <c r="CQ122" s="11"/>
      <c r="CR122" s="10"/>
      <c r="CS122" s="11"/>
      <c r="CT122" s="10"/>
      <c r="CU122" s="7"/>
      <c r="CV122" s="11"/>
      <c r="CW122" s="10"/>
      <c r="CX122" s="11"/>
      <c r="CY122" s="10"/>
      <c r="CZ122" s="11"/>
      <c r="DA122" s="10"/>
      <c r="DB122" s="7"/>
      <c r="DC122" s="7">
        <f t="shared" si="123"/>
        <v>0</v>
      </c>
      <c r="DD122" s="11">
        <v>8</v>
      </c>
      <c r="DE122" s="10" t="s">
        <v>59</v>
      </c>
      <c r="DF122" s="11">
        <v>7</v>
      </c>
      <c r="DG122" s="10" t="s">
        <v>59</v>
      </c>
      <c r="DH122" s="11"/>
      <c r="DI122" s="10"/>
      <c r="DJ122" s="7">
        <v>2</v>
      </c>
      <c r="DK122" s="11"/>
      <c r="DL122" s="10"/>
      <c r="DM122" s="11"/>
      <c r="DN122" s="10"/>
      <c r="DO122" s="11"/>
      <c r="DP122" s="10"/>
      <c r="DQ122" s="7"/>
      <c r="DR122" s="7">
        <f t="shared" si="124"/>
        <v>2</v>
      </c>
      <c r="DS122" s="11"/>
      <c r="DT122" s="10"/>
      <c r="DU122" s="11"/>
      <c r="DV122" s="10"/>
      <c r="DW122" s="11"/>
      <c r="DX122" s="10"/>
      <c r="DY122" s="7"/>
      <c r="DZ122" s="11"/>
      <c r="EA122" s="10"/>
      <c r="EB122" s="11"/>
      <c r="EC122" s="10"/>
      <c r="ED122" s="11"/>
      <c r="EE122" s="10"/>
      <c r="EF122" s="7"/>
      <c r="EG122" s="7">
        <f t="shared" si="125"/>
        <v>0</v>
      </c>
    </row>
    <row r="123" spans="1:137" x14ac:dyDescent="0.25">
      <c r="A123" s="15">
        <v>17</v>
      </c>
      <c r="B123" s="15">
        <v>1</v>
      </c>
      <c r="C123" s="15"/>
      <c r="D123" s="6" t="s">
        <v>219</v>
      </c>
      <c r="E123" s="3" t="s">
        <v>260</v>
      </c>
      <c r="F123" s="6">
        <f t="shared" si="107"/>
        <v>0</v>
      </c>
      <c r="G123" s="6">
        <f t="shared" si="108"/>
        <v>2</v>
      </c>
      <c r="H123" s="6">
        <f t="shared" si="109"/>
        <v>15</v>
      </c>
      <c r="I123" s="6">
        <f t="shared" si="110"/>
        <v>8</v>
      </c>
      <c r="J123" s="6">
        <f t="shared" si="111"/>
        <v>7</v>
      </c>
      <c r="K123" s="6">
        <f t="shared" si="112"/>
        <v>0</v>
      </c>
      <c r="L123" s="6">
        <f t="shared" si="113"/>
        <v>0</v>
      </c>
      <c r="M123" s="6">
        <f t="shared" si="114"/>
        <v>0</v>
      </c>
      <c r="N123" s="6">
        <f t="shared" si="115"/>
        <v>0</v>
      </c>
      <c r="O123" s="7">
        <f t="shared" si="116"/>
        <v>2</v>
      </c>
      <c r="P123" s="7">
        <f t="shared" si="117"/>
        <v>0</v>
      </c>
      <c r="Q123" s="7">
        <v>0.5</v>
      </c>
      <c r="R123" s="11"/>
      <c r="S123" s="10"/>
      <c r="T123" s="11"/>
      <c r="U123" s="10"/>
      <c r="V123" s="11"/>
      <c r="W123" s="10"/>
      <c r="X123" s="7"/>
      <c r="Y123" s="11"/>
      <c r="Z123" s="10"/>
      <c r="AA123" s="11"/>
      <c r="AB123" s="10"/>
      <c r="AC123" s="11"/>
      <c r="AD123" s="10"/>
      <c r="AE123" s="7"/>
      <c r="AF123" s="7">
        <f t="shared" si="118"/>
        <v>0</v>
      </c>
      <c r="AG123" s="11"/>
      <c r="AH123" s="10"/>
      <c r="AI123" s="11"/>
      <c r="AJ123" s="10"/>
      <c r="AK123" s="11"/>
      <c r="AL123" s="10"/>
      <c r="AM123" s="7"/>
      <c r="AN123" s="11"/>
      <c r="AO123" s="10"/>
      <c r="AP123" s="11"/>
      <c r="AQ123" s="10"/>
      <c r="AR123" s="11"/>
      <c r="AS123" s="10"/>
      <c r="AT123" s="7"/>
      <c r="AU123" s="7">
        <f t="shared" si="119"/>
        <v>0</v>
      </c>
      <c r="AV123" s="11"/>
      <c r="AW123" s="10"/>
      <c r="AX123" s="11"/>
      <c r="AY123" s="10"/>
      <c r="AZ123" s="11"/>
      <c r="BA123" s="10"/>
      <c r="BB123" s="7"/>
      <c r="BC123" s="11"/>
      <c r="BD123" s="10"/>
      <c r="BE123" s="11"/>
      <c r="BF123" s="10"/>
      <c r="BG123" s="11"/>
      <c r="BH123" s="10"/>
      <c r="BI123" s="7"/>
      <c r="BJ123" s="7">
        <f t="shared" si="120"/>
        <v>0</v>
      </c>
      <c r="BK123" s="11"/>
      <c r="BL123" s="10"/>
      <c r="BM123" s="11"/>
      <c r="BN123" s="10"/>
      <c r="BO123" s="11"/>
      <c r="BP123" s="10"/>
      <c r="BQ123" s="7"/>
      <c r="BR123" s="11"/>
      <c r="BS123" s="10"/>
      <c r="BT123" s="11"/>
      <c r="BU123" s="10"/>
      <c r="BV123" s="11"/>
      <c r="BW123" s="10"/>
      <c r="BX123" s="7"/>
      <c r="BY123" s="7">
        <f t="shared" si="121"/>
        <v>0</v>
      </c>
      <c r="BZ123" s="11"/>
      <c r="CA123" s="10"/>
      <c r="CB123" s="11"/>
      <c r="CC123" s="10"/>
      <c r="CD123" s="11"/>
      <c r="CE123" s="10"/>
      <c r="CF123" s="7"/>
      <c r="CG123" s="11"/>
      <c r="CH123" s="10"/>
      <c r="CI123" s="11"/>
      <c r="CJ123" s="10"/>
      <c r="CK123" s="11"/>
      <c r="CL123" s="10"/>
      <c r="CM123" s="7"/>
      <c r="CN123" s="7">
        <f t="shared" si="122"/>
        <v>0</v>
      </c>
      <c r="CO123" s="11"/>
      <c r="CP123" s="10"/>
      <c r="CQ123" s="11"/>
      <c r="CR123" s="10"/>
      <c r="CS123" s="11"/>
      <c r="CT123" s="10"/>
      <c r="CU123" s="7"/>
      <c r="CV123" s="11"/>
      <c r="CW123" s="10"/>
      <c r="CX123" s="11"/>
      <c r="CY123" s="10"/>
      <c r="CZ123" s="11"/>
      <c r="DA123" s="10"/>
      <c r="DB123" s="7"/>
      <c r="DC123" s="7">
        <f t="shared" si="123"/>
        <v>0</v>
      </c>
      <c r="DD123" s="11">
        <v>8</v>
      </c>
      <c r="DE123" s="10" t="s">
        <v>59</v>
      </c>
      <c r="DF123" s="11">
        <v>7</v>
      </c>
      <c r="DG123" s="10" t="s">
        <v>59</v>
      </c>
      <c r="DH123" s="11"/>
      <c r="DI123" s="10"/>
      <c r="DJ123" s="7">
        <v>2</v>
      </c>
      <c r="DK123" s="11"/>
      <c r="DL123" s="10"/>
      <c r="DM123" s="11"/>
      <c r="DN123" s="10"/>
      <c r="DO123" s="11"/>
      <c r="DP123" s="10"/>
      <c r="DQ123" s="7"/>
      <c r="DR123" s="7">
        <f t="shared" si="124"/>
        <v>2</v>
      </c>
      <c r="DS123" s="11"/>
      <c r="DT123" s="10"/>
      <c r="DU123" s="11"/>
      <c r="DV123" s="10"/>
      <c r="DW123" s="11"/>
      <c r="DX123" s="10"/>
      <c r="DY123" s="7"/>
      <c r="DZ123" s="11"/>
      <c r="EA123" s="10"/>
      <c r="EB123" s="11"/>
      <c r="EC123" s="10"/>
      <c r="ED123" s="11"/>
      <c r="EE123" s="10"/>
      <c r="EF123" s="7"/>
      <c r="EG123" s="7">
        <f t="shared" si="125"/>
        <v>0</v>
      </c>
    </row>
    <row r="124" spans="1:137" x14ac:dyDescent="0.25">
      <c r="A124" s="15">
        <v>17</v>
      </c>
      <c r="B124" s="15">
        <v>1</v>
      </c>
      <c r="C124" s="15"/>
      <c r="D124" s="6" t="s">
        <v>219</v>
      </c>
      <c r="E124" s="3" t="s">
        <v>262</v>
      </c>
      <c r="F124" s="6">
        <f t="shared" si="107"/>
        <v>0</v>
      </c>
      <c r="G124" s="6">
        <f t="shared" si="108"/>
        <v>2</v>
      </c>
      <c r="H124" s="6">
        <f t="shared" si="109"/>
        <v>15</v>
      </c>
      <c r="I124" s="6">
        <f t="shared" si="110"/>
        <v>8</v>
      </c>
      <c r="J124" s="6">
        <f t="shared" si="111"/>
        <v>7</v>
      </c>
      <c r="K124" s="6">
        <f t="shared" si="112"/>
        <v>0</v>
      </c>
      <c r="L124" s="6">
        <f t="shared" si="113"/>
        <v>0</v>
      </c>
      <c r="M124" s="6">
        <f t="shared" si="114"/>
        <v>0</v>
      </c>
      <c r="N124" s="6">
        <f t="shared" si="115"/>
        <v>0</v>
      </c>
      <c r="O124" s="7">
        <f t="shared" si="116"/>
        <v>2</v>
      </c>
      <c r="P124" s="7">
        <f t="shared" si="117"/>
        <v>0</v>
      </c>
      <c r="Q124" s="7">
        <v>0.5</v>
      </c>
      <c r="R124" s="11"/>
      <c r="S124" s="10"/>
      <c r="T124" s="11"/>
      <c r="U124" s="10"/>
      <c r="V124" s="11"/>
      <c r="W124" s="10"/>
      <c r="X124" s="7"/>
      <c r="Y124" s="11"/>
      <c r="Z124" s="10"/>
      <c r="AA124" s="11"/>
      <c r="AB124" s="10"/>
      <c r="AC124" s="11"/>
      <c r="AD124" s="10"/>
      <c r="AE124" s="7"/>
      <c r="AF124" s="7">
        <f t="shared" si="118"/>
        <v>0</v>
      </c>
      <c r="AG124" s="11"/>
      <c r="AH124" s="10"/>
      <c r="AI124" s="11"/>
      <c r="AJ124" s="10"/>
      <c r="AK124" s="11"/>
      <c r="AL124" s="10"/>
      <c r="AM124" s="7"/>
      <c r="AN124" s="11"/>
      <c r="AO124" s="10"/>
      <c r="AP124" s="11"/>
      <c r="AQ124" s="10"/>
      <c r="AR124" s="11"/>
      <c r="AS124" s="10"/>
      <c r="AT124" s="7"/>
      <c r="AU124" s="7">
        <f t="shared" si="119"/>
        <v>0</v>
      </c>
      <c r="AV124" s="11"/>
      <c r="AW124" s="10"/>
      <c r="AX124" s="11"/>
      <c r="AY124" s="10"/>
      <c r="AZ124" s="11"/>
      <c r="BA124" s="10"/>
      <c r="BB124" s="7"/>
      <c r="BC124" s="11"/>
      <c r="BD124" s="10"/>
      <c r="BE124" s="11"/>
      <c r="BF124" s="10"/>
      <c r="BG124" s="11"/>
      <c r="BH124" s="10"/>
      <c r="BI124" s="7"/>
      <c r="BJ124" s="7">
        <f t="shared" si="120"/>
        <v>0</v>
      </c>
      <c r="BK124" s="11"/>
      <c r="BL124" s="10"/>
      <c r="BM124" s="11"/>
      <c r="BN124" s="10"/>
      <c r="BO124" s="11"/>
      <c r="BP124" s="10"/>
      <c r="BQ124" s="7"/>
      <c r="BR124" s="11"/>
      <c r="BS124" s="10"/>
      <c r="BT124" s="11"/>
      <c r="BU124" s="10"/>
      <c r="BV124" s="11"/>
      <c r="BW124" s="10"/>
      <c r="BX124" s="7"/>
      <c r="BY124" s="7">
        <f t="shared" si="121"/>
        <v>0</v>
      </c>
      <c r="BZ124" s="11"/>
      <c r="CA124" s="10"/>
      <c r="CB124" s="11"/>
      <c r="CC124" s="10"/>
      <c r="CD124" s="11"/>
      <c r="CE124" s="10"/>
      <c r="CF124" s="7"/>
      <c r="CG124" s="11"/>
      <c r="CH124" s="10"/>
      <c r="CI124" s="11"/>
      <c r="CJ124" s="10"/>
      <c r="CK124" s="11"/>
      <c r="CL124" s="10"/>
      <c r="CM124" s="7"/>
      <c r="CN124" s="7">
        <f t="shared" si="122"/>
        <v>0</v>
      </c>
      <c r="CO124" s="11"/>
      <c r="CP124" s="10"/>
      <c r="CQ124" s="11"/>
      <c r="CR124" s="10"/>
      <c r="CS124" s="11"/>
      <c r="CT124" s="10"/>
      <c r="CU124" s="7"/>
      <c r="CV124" s="11"/>
      <c r="CW124" s="10"/>
      <c r="CX124" s="11"/>
      <c r="CY124" s="10"/>
      <c r="CZ124" s="11"/>
      <c r="DA124" s="10"/>
      <c r="DB124" s="7"/>
      <c r="DC124" s="7">
        <f t="shared" si="123"/>
        <v>0</v>
      </c>
      <c r="DD124" s="11">
        <v>8</v>
      </c>
      <c r="DE124" s="10" t="s">
        <v>59</v>
      </c>
      <c r="DF124" s="11">
        <v>7</v>
      </c>
      <c r="DG124" s="10" t="s">
        <v>59</v>
      </c>
      <c r="DH124" s="11"/>
      <c r="DI124" s="10"/>
      <c r="DJ124" s="7">
        <v>2</v>
      </c>
      <c r="DK124" s="11"/>
      <c r="DL124" s="10"/>
      <c r="DM124" s="11"/>
      <c r="DN124" s="10"/>
      <c r="DO124" s="11"/>
      <c r="DP124" s="10"/>
      <c r="DQ124" s="7"/>
      <c r="DR124" s="7">
        <f t="shared" si="124"/>
        <v>2</v>
      </c>
      <c r="DS124" s="11"/>
      <c r="DT124" s="10"/>
      <c r="DU124" s="11"/>
      <c r="DV124" s="10"/>
      <c r="DW124" s="11"/>
      <c r="DX124" s="10"/>
      <c r="DY124" s="7"/>
      <c r="DZ124" s="11"/>
      <c r="EA124" s="10"/>
      <c r="EB124" s="11"/>
      <c r="EC124" s="10"/>
      <c r="ED124" s="11"/>
      <c r="EE124" s="10"/>
      <c r="EF124" s="7"/>
      <c r="EG124" s="7">
        <f t="shared" si="125"/>
        <v>0</v>
      </c>
    </row>
    <row r="125" spans="1:137" x14ac:dyDescent="0.25">
      <c r="A125" s="15">
        <v>81</v>
      </c>
      <c r="B125" s="15">
        <v>1</v>
      </c>
      <c r="C125" s="15"/>
      <c r="D125" s="6" t="s">
        <v>381</v>
      </c>
      <c r="E125" s="3" t="s">
        <v>382</v>
      </c>
      <c r="F125" s="6">
        <f t="shared" si="107"/>
        <v>0</v>
      </c>
      <c r="G125" s="6">
        <f t="shared" si="108"/>
        <v>2</v>
      </c>
      <c r="H125" s="6">
        <f t="shared" si="109"/>
        <v>10</v>
      </c>
      <c r="I125" s="6">
        <f t="shared" si="110"/>
        <v>5</v>
      </c>
      <c r="J125" s="6">
        <f t="shared" si="111"/>
        <v>5</v>
      </c>
      <c r="K125" s="6">
        <f t="shared" si="112"/>
        <v>0</v>
      </c>
      <c r="L125" s="6">
        <f t="shared" si="113"/>
        <v>0</v>
      </c>
      <c r="M125" s="6">
        <f t="shared" si="114"/>
        <v>0</v>
      </c>
      <c r="N125" s="6">
        <f t="shared" si="115"/>
        <v>0</v>
      </c>
      <c r="O125" s="7">
        <f t="shared" si="116"/>
        <v>1</v>
      </c>
      <c r="P125" s="7">
        <f t="shared" si="117"/>
        <v>0</v>
      </c>
      <c r="Q125" s="7">
        <v>0.43</v>
      </c>
      <c r="R125" s="11"/>
      <c r="S125" s="10"/>
      <c r="T125" s="11"/>
      <c r="U125" s="10"/>
      <c r="V125" s="11"/>
      <c r="W125" s="10"/>
      <c r="X125" s="7"/>
      <c r="Y125" s="11"/>
      <c r="Z125" s="10"/>
      <c r="AA125" s="11"/>
      <c r="AB125" s="10"/>
      <c r="AC125" s="11"/>
      <c r="AD125" s="10"/>
      <c r="AE125" s="7"/>
      <c r="AF125" s="7">
        <f t="shared" si="118"/>
        <v>0</v>
      </c>
      <c r="AG125" s="11"/>
      <c r="AH125" s="10"/>
      <c r="AI125" s="11"/>
      <c r="AJ125" s="10"/>
      <c r="AK125" s="11"/>
      <c r="AL125" s="10"/>
      <c r="AM125" s="7"/>
      <c r="AN125" s="11"/>
      <c r="AO125" s="10"/>
      <c r="AP125" s="11"/>
      <c r="AQ125" s="10"/>
      <c r="AR125" s="11"/>
      <c r="AS125" s="10"/>
      <c r="AT125" s="7"/>
      <c r="AU125" s="7">
        <f t="shared" si="119"/>
        <v>0</v>
      </c>
      <c r="AV125" s="11">
        <v>5</v>
      </c>
      <c r="AW125" s="10" t="s">
        <v>59</v>
      </c>
      <c r="AX125" s="11">
        <v>5</v>
      </c>
      <c r="AY125" s="10" t="s">
        <v>59</v>
      </c>
      <c r="AZ125" s="11"/>
      <c r="BA125" s="10"/>
      <c r="BB125" s="7">
        <v>1</v>
      </c>
      <c r="BC125" s="11"/>
      <c r="BD125" s="10"/>
      <c r="BE125" s="11"/>
      <c r="BF125" s="10"/>
      <c r="BG125" s="11"/>
      <c r="BH125" s="10"/>
      <c r="BI125" s="7"/>
      <c r="BJ125" s="7">
        <f t="shared" si="120"/>
        <v>1</v>
      </c>
      <c r="BK125" s="11"/>
      <c r="BL125" s="10"/>
      <c r="BM125" s="11"/>
      <c r="BN125" s="10"/>
      <c r="BO125" s="11"/>
      <c r="BP125" s="10"/>
      <c r="BQ125" s="7"/>
      <c r="BR125" s="11"/>
      <c r="BS125" s="10"/>
      <c r="BT125" s="11"/>
      <c r="BU125" s="10"/>
      <c r="BV125" s="11"/>
      <c r="BW125" s="10"/>
      <c r="BX125" s="7"/>
      <c r="BY125" s="7">
        <f t="shared" si="121"/>
        <v>0</v>
      </c>
      <c r="BZ125" s="11"/>
      <c r="CA125" s="10"/>
      <c r="CB125" s="11"/>
      <c r="CC125" s="10"/>
      <c r="CD125" s="11"/>
      <c r="CE125" s="10"/>
      <c r="CF125" s="7"/>
      <c r="CG125" s="11"/>
      <c r="CH125" s="10"/>
      <c r="CI125" s="11"/>
      <c r="CJ125" s="10"/>
      <c r="CK125" s="11"/>
      <c r="CL125" s="10"/>
      <c r="CM125" s="7"/>
      <c r="CN125" s="7">
        <f t="shared" si="122"/>
        <v>0</v>
      </c>
      <c r="CO125" s="11"/>
      <c r="CP125" s="10"/>
      <c r="CQ125" s="11"/>
      <c r="CR125" s="10"/>
      <c r="CS125" s="11"/>
      <c r="CT125" s="10"/>
      <c r="CU125" s="7"/>
      <c r="CV125" s="11"/>
      <c r="CW125" s="10"/>
      <c r="CX125" s="11"/>
      <c r="CY125" s="10"/>
      <c r="CZ125" s="11"/>
      <c r="DA125" s="10"/>
      <c r="DB125" s="7"/>
      <c r="DC125" s="7">
        <f t="shared" si="123"/>
        <v>0</v>
      </c>
      <c r="DD125" s="11"/>
      <c r="DE125" s="10"/>
      <c r="DF125" s="11"/>
      <c r="DG125" s="10"/>
      <c r="DH125" s="11"/>
      <c r="DI125" s="10"/>
      <c r="DJ125" s="7"/>
      <c r="DK125" s="11"/>
      <c r="DL125" s="10"/>
      <c r="DM125" s="11"/>
      <c r="DN125" s="10"/>
      <c r="DO125" s="11"/>
      <c r="DP125" s="10"/>
      <c r="DQ125" s="7"/>
      <c r="DR125" s="7">
        <f t="shared" si="124"/>
        <v>0</v>
      </c>
      <c r="DS125" s="11"/>
      <c r="DT125" s="10"/>
      <c r="DU125" s="11"/>
      <c r="DV125" s="10"/>
      <c r="DW125" s="11"/>
      <c r="DX125" s="10"/>
      <c r="DY125" s="7"/>
      <c r="DZ125" s="11"/>
      <c r="EA125" s="10"/>
      <c r="EB125" s="11"/>
      <c r="EC125" s="10"/>
      <c r="ED125" s="11"/>
      <c r="EE125" s="10"/>
      <c r="EF125" s="7"/>
      <c r="EG125" s="7">
        <f t="shared" si="125"/>
        <v>0</v>
      </c>
    </row>
    <row r="126" spans="1:137" x14ac:dyDescent="0.25">
      <c r="A126" s="15">
        <v>81</v>
      </c>
      <c r="B126" s="15">
        <v>1</v>
      </c>
      <c r="C126" s="15"/>
      <c r="D126" s="6" t="s">
        <v>383</v>
      </c>
      <c r="E126" s="3" t="s">
        <v>384</v>
      </c>
      <c r="F126" s="6">
        <f t="shared" si="107"/>
        <v>0</v>
      </c>
      <c r="G126" s="6">
        <f t="shared" si="108"/>
        <v>2</v>
      </c>
      <c r="H126" s="6">
        <f t="shared" si="109"/>
        <v>10</v>
      </c>
      <c r="I126" s="6">
        <f t="shared" si="110"/>
        <v>5</v>
      </c>
      <c r="J126" s="6">
        <f t="shared" si="111"/>
        <v>5</v>
      </c>
      <c r="K126" s="6">
        <f t="shared" si="112"/>
        <v>0</v>
      </c>
      <c r="L126" s="6">
        <f t="shared" si="113"/>
        <v>0</v>
      </c>
      <c r="M126" s="6">
        <f t="shared" si="114"/>
        <v>0</v>
      </c>
      <c r="N126" s="6">
        <f t="shared" si="115"/>
        <v>0</v>
      </c>
      <c r="O126" s="7">
        <f t="shared" si="116"/>
        <v>1</v>
      </c>
      <c r="P126" s="7">
        <f t="shared" si="117"/>
        <v>0</v>
      </c>
      <c r="Q126" s="7">
        <v>0.4</v>
      </c>
      <c r="R126" s="11"/>
      <c r="S126" s="10"/>
      <c r="T126" s="11"/>
      <c r="U126" s="10"/>
      <c r="V126" s="11"/>
      <c r="W126" s="10"/>
      <c r="X126" s="7"/>
      <c r="Y126" s="11"/>
      <c r="Z126" s="10"/>
      <c r="AA126" s="11"/>
      <c r="AB126" s="10"/>
      <c r="AC126" s="11"/>
      <c r="AD126" s="10"/>
      <c r="AE126" s="7"/>
      <c r="AF126" s="7">
        <f t="shared" si="118"/>
        <v>0</v>
      </c>
      <c r="AG126" s="11"/>
      <c r="AH126" s="10"/>
      <c r="AI126" s="11"/>
      <c r="AJ126" s="10"/>
      <c r="AK126" s="11"/>
      <c r="AL126" s="10"/>
      <c r="AM126" s="7"/>
      <c r="AN126" s="11"/>
      <c r="AO126" s="10"/>
      <c r="AP126" s="11"/>
      <c r="AQ126" s="10"/>
      <c r="AR126" s="11"/>
      <c r="AS126" s="10"/>
      <c r="AT126" s="7"/>
      <c r="AU126" s="7">
        <f t="shared" si="119"/>
        <v>0</v>
      </c>
      <c r="AV126" s="11">
        <v>5</v>
      </c>
      <c r="AW126" s="10" t="s">
        <v>59</v>
      </c>
      <c r="AX126" s="11">
        <v>5</v>
      </c>
      <c r="AY126" s="10" t="s">
        <v>59</v>
      </c>
      <c r="AZ126" s="11"/>
      <c r="BA126" s="10"/>
      <c r="BB126" s="7">
        <v>1</v>
      </c>
      <c r="BC126" s="11"/>
      <c r="BD126" s="10"/>
      <c r="BE126" s="11"/>
      <c r="BF126" s="10"/>
      <c r="BG126" s="11"/>
      <c r="BH126" s="10"/>
      <c r="BI126" s="7"/>
      <c r="BJ126" s="7">
        <f t="shared" si="120"/>
        <v>1</v>
      </c>
      <c r="BK126" s="11"/>
      <c r="BL126" s="10"/>
      <c r="BM126" s="11"/>
      <c r="BN126" s="10"/>
      <c r="BO126" s="11"/>
      <c r="BP126" s="10"/>
      <c r="BQ126" s="7"/>
      <c r="BR126" s="11"/>
      <c r="BS126" s="10"/>
      <c r="BT126" s="11"/>
      <c r="BU126" s="10"/>
      <c r="BV126" s="11"/>
      <c r="BW126" s="10"/>
      <c r="BX126" s="7"/>
      <c r="BY126" s="7">
        <f t="shared" si="121"/>
        <v>0</v>
      </c>
      <c r="BZ126" s="11"/>
      <c r="CA126" s="10"/>
      <c r="CB126" s="11"/>
      <c r="CC126" s="10"/>
      <c r="CD126" s="11"/>
      <c r="CE126" s="10"/>
      <c r="CF126" s="7"/>
      <c r="CG126" s="11"/>
      <c r="CH126" s="10"/>
      <c r="CI126" s="11"/>
      <c r="CJ126" s="10"/>
      <c r="CK126" s="11"/>
      <c r="CL126" s="10"/>
      <c r="CM126" s="7"/>
      <c r="CN126" s="7">
        <f t="shared" si="122"/>
        <v>0</v>
      </c>
      <c r="CO126" s="11"/>
      <c r="CP126" s="10"/>
      <c r="CQ126" s="11"/>
      <c r="CR126" s="10"/>
      <c r="CS126" s="11"/>
      <c r="CT126" s="10"/>
      <c r="CU126" s="7"/>
      <c r="CV126" s="11"/>
      <c r="CW126" s="10"/>
      <c r="CX126" s="11"/>
      <c r="CY126" s="10"/>
      <c r="CZ126" s="11"/>
      <c r="DA126" s="10"/>
      <c r="DB126" s="7"/>
      <c r="DC126" s="7">
        <f t="shared" si="123"/>
        <v>0</v>
      </c>
      <c r="DD126" s="11"/>
      <c r="DE126" s="10"/>
      <c r="DF126" s="11"/>
      <c r="DG126" s="10"/>
      <c r="DH126" s="11"/>
      <c r="DI126" s="10"/>
      <c r="DJ126" s="7"/>
      <c r="DK126" s="11"/>
      <c r="DL126" s="10"/>
      <c r="DM126" s="11"/>
      <c r="DN126" s="10"/>
      <c r="DO126" s="11"/>
      <c r="DP126" s="10"/>
      <c r="DQ126" s="7"/>
      <c r="DR126" s="7">
        <f t="shared" si="124"/>
        <v>0</v>
      </c>
      <c r="DS126" s="11"/>
      <c r="DT126" s="10"/>
      <c r="DU126" s="11"/>
      <c r="DV126" s="10"/>
      <c r="DW126" s="11"/>
      <c r="DX126" s="10"/>
      <c r="DY126" s="7"/>
      <c r="DZ126" s="11"/>
      <c r="EA126" s="10"/>
      <c r="EB126" s="11"/>
      <c r="EC126" s="10"/>
      <c r="ED126" s="11"/>
      <c r="EE126" s="10"/>
      <c r="EF126" s="7"/>
      <c r="EG126" s="7">
        <f t="shared" si="125"/>
        <v>0</v>
      </c>
    </row>
    <row r="127" spans="1:137" x14ac:dyDescent="0.25">
      <c r="A127" s="15">
        <v>81</v>
      </c>
      <c r="B127" s="15">
        <v>1</v>
      </c>
      <c r="C127" s="15"/>
      <c r="D127" s="6" t="s">
        <v>385</v>
      </c>
      <c r="E127" s="3" t="s">
        <v>386</v>
      </c>
      <c r="F127" s="6">
        <f t="shared" si="107"/>
        <v>0</v>
      </c>
      <c r="G127" s="6">
        <f t="shared" si="108"/>
        <v>2</v>
      </c>
      <c r="H127" s="6">
        <f t="shared" si="109"/>
        <v>10</v>
      </c>
      <c r="I127" s="6">
        <f t="shared" si="110"/>
        <v>5</v>
      </c>
      <c r="J127" s="6">
        <f t="shared" si="111"/>
        <v>5</v>
      </c>
      <c r="K127" s="6">
        <f t="shared" si="112"/>
        <v>0</v>
      </c>
      <c r="L127" s="6">
        <f t="shared" si="113"/>
        <v>0</v>
      </c>
      <c r="M127" s="6">
        <f t="shared" si="114"/>
        <v>0</v>
      </c>
      <c r="N127" s="6">
        <f t="shared" si="115"/>
        <v>0</v>
      </c>
      <c r="O127" s="7">
        <f t="shared" si="116"/>
        <v>1</v>
      </c>
      <c r="P127" s="7">
        <f t="shared" si="117"/>
        <v>0</v>
      </c>
      <c r="Q127" s="7">
        <v>0.46</v>
      </c>
      <c r="R127" s="11"/>
      <c r="S127" s="10"/>
      <c r="T127" s="11"/>
      <c r="U127" s="10"/>
      <c r="V127" s="11"/>
      <c r="W127" s="10"/>
      <c r="X127" s="7"/>
      <c r="Y127" s="11"/>
      <c r="Z127" s="10"/>
      <c r="AA127" s="11"/>
      <c r="AB127" s="10"/>
      <c r="AC127" s="11"/>
      <c r="AD127" s="10"/>
      <c r="AE127" s="7"/>
      <c r="AF127" s="7">
        <f t="shared" si="118"/>
        <v>0</v>
      </c>
      <c r="AG127" s="11"/>
      <c r="AH127" s="10"/>
      <c r="AI127" s="11"/>
      <c r="AJ127" s="10"/>
      <c r="AK127" s="11"/>
      <c r="AL127" s="10"/>
      <c r="AM127" s="7"/>
      <c r="AN127" s="11"/>
      <c r="AO127" s="10"/>
      <c r="AP127" s="11"/>
      <c r="AQ127" s="10"/>
      <c r="AR127" s="11"/>
      <c r="AS127" s="10"/>
      <c r="AT127" s="7"/>
      <c r="AU127" s="7">
        <f t="shared" si="119"/>
        <v>0</v>
      </c>
      <c r="AV127" s="11">
        <v>5</v>
      </c>
      <c r="AW127" s="10" t="s">
        <v>59</v>
      </c>
      <c r="AX127" s="11">
        <v>5</v>
      </c>
      <c r="AY127" s="10" t="s">
        <v>59</v>
      </c>
      <c r="AZ127" s="11"/>
      <c r="BA127" s="10"/>
      <c r="BB127" s="7">
        <v>1</v>
      </c>
      <c r="BC127" s="11"/>
      <c r="BD127" s="10"/>
      <c r="BE127" s="11"/>
      <c r="BF127" s="10"/>
      <c r="BG127" s="11"/>
      <c r="BH127" s="10"/>
      <c r="BI127" s="7"/>
      <c r="BJ127" s="7">
        <f t="shared" si="120"/>
        <v>1</v>
      </c>
      <c r="BK127" s="11"/>
      <c r="BL127" s="10"/>
      <c r="BM127" s="11"/>
      <c r="BN127" s="10"/>
      <c r="BO127" s="11"/>
      <c r="BP127" s="10"/>
      <c r="BQ127" s="7"/>
      <c r="BR127" s="11"/>
      <c r="BS127" s="10"/>
      <c r="BT127" s="11"/>
      <c r="BU127" s="10"/>
      <c r="BV127" s="11"/>
      <c r="BW127" s="10"/>
      <c r="BX127" s="7"/>
      <c r="BY127" s="7">
        <f t="shared" si="121"/>
        <v>0</v>
      </c>
      <c r="BZ127" s="11"/>
      <c r="CA127" s="10"/>
      <c r="CB127" s="11"/>
      <c r="CC127" s="10"/>
      <c r="CD127" s="11"/>
      <c r="CE127" s="10"/>
      <c r="CF127" s="7"/>
      <c r="CG127" s="11"/>
      <c r="CH127" s="10"/>
      <c r="CI127" s="11"/>
      <c r="CJ127" s="10"/>
      <c r="CK127" s="11"/>
      <c r="CL127" s="10"/>
      <c r="CM127" s="7"/>
      <c r="CN127" s="7">
        <f t="shared" si="122"/>
        <v>0</v>
      </c>
      <c r="CO127" s="11"/>
      <c r="CP127" s="10"/>
      <c r="CQ127" s="11"/>
      <c r="CR127" s="10"/>
      <c r="CS127" s="11"/>
      <c r="CT127" s="10"/>
      <c r="CU127" s="7"/>
      <c r="CV127" s="11"/>
      <c r="CW127" s="10"/>
      <c r="CX127" s="11"/>
      <c r="CY127" s="10"/>
      <c r="CZ127" s="11"/>
      <c r="DA127" s="10"/>
      <c r="DB127" s="7"/>
      <c r="DC127" s="7">
        <f t="shared" si="123"/>
        <v>0</v>
      </c>
      <c r="DD127" s="11"/>
      <c r="DE127" s="10"/>
      <c r="DF127" s="11"/>
      <c r="DG127" s="10"/>
      <c r="DH127" s="11"/>
      <c r="DI127" s="10"/>
      <c r="DJ127" s="7"/>
      <c r="DK127" s="11"/>
      <c r="DL127" s="10"/>
      <c r="DM127" s="11"/>
      <c r="DN127" s="10"/>
      <c r="DO127" s="11"/>
      <c r="DP127" s="10"/>
      <c r="DQ127" s="7"/>
      <c r="DR127" s="7">
        <f t="shared" si="124"/>
        <v>0</v>
      </c>
      <c r="DS127" s="11"/>
      <c r="DT127" s="10"/>
      <c r="DU127" s="11"/>
      <c r="DV127" s="10"/>
      <c r="DW127" s="11"/>
      <c r="DX127" s="10"/>
      <c r="DY127" s="7"/>
      <c r="DZ127" s="11"/>
      <c r="EA127" s="10"/>
      <c r="EB127" s="11"/>
      <c r="EC127" s="10"/>
      <c r="ED127" s="11"/>
      <c r="EE127" s="10"/>
      <c r="EF127" s="7"/>
      <c r="EG127" s="7">
        <f t="shared" si="125"/>
        <v>0</v>
      </c>
    </row>
    <row r="128" spans="1:137" x14ac:dyDescent="0.25">
      <c r="A128" s="15">
        <v>82</v>
      </c>
      <c r="B128" s="15">
        <v>1</v>
      </c>
      <c r="C128" s="15"/>
      <c r="D128" s="6" t="s">
        <v>387</v>
      </c>
      <c r="E128" s="3" t="s">
        <v>388</v>
      </c>
      <c r="F128" s="6">
        <f t="shared" si="107"/>
        <v>0</v>
      </c>
      <c r="G128" s="6">
        <f t="shared" si="108"/>
        <v>2</v>
      </c>
      <c r="H128" s="6">
        <f t="shared" si="109"/>
        <v>15</v>
      </c>
      <c r="I128" s="6">
        <f t="shared" si="110"/>
        <v>8</v>
      </c>
      <c r="J128" s="6">
        <f t="shared" si="111"/>
        <v>7</v>
      </c>
      <c r="K128" s="6">
        <f t="shared" si="112"/>
        <v>0</v>
      </c>
      <c r="L128" s="6">
        <f t="shared" si="113"/>
        <v>0</v>
      </c>
      <c r="M128" s="6">
        <f t="shared" si="114"/>
        <v>0</v>
      </c>
      <c r="N128" s="6">
        <f t="shared" si="115"/>
        <v>0</v>
      </c>
      <c r="O128" s="7">
        <f t="shared" si="116"/>
        <v>2</v>
      </c>
      <c r="P128" s="7">
        <f t="shared" si="117"/>
        <v>0</v>
      </c>
      <c r="Q128" s="7">
        <v>0.83</v>
      </c>
      <c r="R128" s="11"/>
      <c r="S128" s="10"/>
      <c r="T128" s="11"/>
      <c r="U128" s="10"/>
      <c r="V128" s="11"/>
      <c r="W128" s="10"/>
      <c r="X128" s="7"/>
      <c r="Y128" s="11"/>
      <c r="Z128" s="10"/>
      <c r="AA128" s="11"/>
      <c r="AB128" s="10"/>
      <c r="AC128" s="11"/>
      <c r="AD128" s="10"/>
      <c r="AE128" s="7"/>
      <c r="AF128" s="7">
        <f t="shared" si="118"/>
        <v>0</v>
      </c>
      <c r="AG128" s="11"/>
      <c r="AH128" s="10"/>
      <c r="AI128" s="11"/>
      <c r="AJ128" s="10"/>
      <c r="AK128" s="11"/>
      <c r="AL128" s="10"/>
      <c r="AM128" s="7"/>
      <c r="AN128" s="11"/>
      <c r="AO128" s="10"/>
      <c r="AP128" s="11"/>
      <c r="AQ128" s="10"/>
      <c r="AR128" s="11"/>
      <c r="AS128" s="10"/>
      <c r="AT128" s="7"/>
      <c r="AU128" s="7">
        <f t="shared" si="119"/>
        <v>0</v>
      </c>
      <c r="AV128" s="11">
        <v>8</v>
      </c>
      <c r="AW128" s="10" t="s">
        <v>59</v>
      </c>
      <c r="AX128" s="11">
        <v>7</v>
      </c>
      <c r="AY128" s="10" t="s">
        <v>59</v>
      </c>
      <c r="AZ128" s="11"/>
      <c r="BA128" s="10"/>
      <c r="BB128" s="7">
        <v>2</v>
      </c>
      <c r="BC128" s="11"/>
      <c r="BD128" s="10"/>
      <c r="BE128" s="11"/>
      <c r="BF128" s="10"/>
      <c r="BG128" s="11"/>
      <c r="BH128" s="10"/>
      <c r="BI128" s="7"/>
      <c r="BJ128" s="7">
        <f t="shared" si="120"/>
        <v>2</v>
      </c>
      <c r="BK128" s="11"/>
      <c r="BL128" s="10"/>
      <c r="BM128" s="11"/>
      <c r="BN128" s="10"/>
      <c r="BO128" s="11"/>
      <c r="BP128" s="10"/>
      <c r="BQ128" s="7"/>
      <c r="BR128" s="11"/>
      <c r="BS128" s="10"/>
      <c r="BT128" s="11"/>
      <c r="BU128" s="10"/>
      <c r="BV128" s="11"/>
      <c r="BW128" s="10"/>
      <c r="BX128" s="7"/>
      <c r="BY128" s="7">
        <f t="shared" si="121"/>
        <v>0</v>
      </c>
      <c r="BZ128" s="11"/>
      <c r="CA128" s="10"/>
      <c r="CB128" s="11"/>
      <c r="CC128" s="10"/>
      <c r="CD128" s="11"/>
      <c r="CE128" s="10"/>
      <c r="CF128" s="7"/>
      <c r="CG128" s="11"/>
      <c r="CH128" s="10"/>
      <c r="CI128" s="11"/>
      <c r="CJ128" s="10"/>
      <c r="CK128" s="11"/>
      <c r="CL128" s="10"/>
      <c r="CM128" s="7"/>
      <c r="CN128" s="7">
        <f t="shared" si="122"/>
        <v>0</v>
      </c>
      <c r="CO128" s="11"/>
      <c r="CP128" s="10"/>
      <c r="CQ128" s="11"/>
      <c r="CR128" s="10"/>
      <c r="CS128" s="11"/>
      <c r="CT128" s="10"/>
      <c r="CU128" s="7"/>
      <c r="CV128" s="11"/>
      <c r="CW128" s="10"/>
      <c r="CX128" s="11"/>
      <c r="CY128" s="10"/>
      <c r="CZ128" s="11"/>
      <c r="DA128" s="10"/>
      <c r="DB128" s="7"/>
      <c r="DC128" s="7">
        <f t="shared" si="123"/>
        <v>0</v>
      </c>
      <c r="DD128" s="11"/>
      <c r="DE128" s="10"/>
      <c r="DF128" s="11"/>
      <c r="DG128" s="10"/>
      <c r="DH128" s="11"/>
      <c r="DI128" s="10"/>
      <c r="DJ128" s="7"/>
      <c r="DK128" s="11"/>
      <c r="DL128" s="10"/>
      <c r="DM128" s="11"/>
      <c r="DN128" s="10"/>
      <c r="DO128" s="11"/>
      <c r="DP128" s="10"/>
      <c r="DQ128" s="7"/>
      <c r="DR128" s="7">
        <f t="shared" si="124"/>
        <v>0</v>
      </c>
      <c r="DS128" s="11"/>
      <c r="DT128" s="10"/>
      <c r="DU128" s="11"/>
      <c r="DV128" s="10"/>
      <c r="DW128" s="11"/>
      <c r="DX128" s="10"/>
      <c r="DY128" s="7"/>
      <c r="DZ128" s="11"/>
      <c r="EA128" s="10"/>
      <c r="EB128" s="11"/>
      <c r="EC128" s="10"/>
      <c r="ED128" s="11"/>
      <c r="EE128" s="10"/>
      <c r="EF128" s="7"/>
      <c r="EG128" s="7">
        <f t="shared" si="125"/>
        <v>0</v>
      </c>
    </row>
    <row r="129" spans="1:137" x14ac:dyDescent="0.25">
      <c r="A129" s="15">
        <v>82</v>
      </c>
      <c r="B129" s="15">
        <v>1</v>
      </c>
      <c r="C129" s="15"/>
      <c r="D129" s="6" t="s">
        <v>219</v>
      </c>
      <c r="E129" s="3" t="s">
        <v>389</v>
      </c>
      <c r="F129" s="6">
        <f t="shared" si="107"/>
        <v>0</v>
      </c>
      <c r="G129" s="6">
        <f t="shared" si="108"/>
        <v>2</v>
      </c>
      <c r="H129" s="6">
        <f t="shared" si="109"/>
        <v>15</v>
      </c>
      <c r="I129" s="6">
        <f t="shared" si="110"/>
        <v>8</v>
      </c>
      <c r="J129" s="6">
        <f t="shared" si="111"/>
        <v>7</v>
      </c>
      <c r="K129" s="6">
        <f t="shared" si="112"/>
        <v>0</v>
      </c>
      <c r="L129" s="6">
        <f t="shared" si="113"/>
        <v>0</v>
      </c>
      <c r="M129" s="6">
        <f t="shared" si="114"/>
        <v>0</v>
      </c>
      <c r="N129" s="6">
        <f t="shared" si="115"/>
        <v>0</v>
      </c>
      <c r="O129" s="7">
        <f t="shared" si="116"/>
        <v>2</v>
      </c>
      <c r="P129" s="7">
        <f t="shared" si="117"/>
        <v>0</v>
      </c>
      <c r="Q129" s="7">
        <v>0.83</v>
      </c>
      <c r="R129" s="11"/>
      <c r="S129" s="10"/>
      <c r="T129" s="11"/>
      <c r="U129" s="10"/>
      <c r="V129" s="11"/>
      <c r="W129" s="10"/>
      <c r="X129" s="7"/>
      <c r="Y129" s="11"/>
      <c r="Z129" s="10"/>
      <c r="AA129" s="11"/>
      <c r="AB129" s="10"/>
      <c r="AC129" s="11"/>
      <c r="AD129" s="10"/>
      <c r="AE129" s="7"/>
      <c r="AF129" s="7">
        <f t="shared" si="118"/>
        <v>0</v>
      </c>
      <c r="AG129" s="11"/>
      <c r="AH129" s="10"/>
      <c r="AI129" s="11"/>
      <c r="AJ129" s="10"/>
      <c r="AK129" s="11"/>
      <c r="AL129" s="10"/>
      <c r="AM129" s="7"/>
      <c r="AN129" s="11"/>
      <c r="AO129" s="10"/>
      <c r="AP129" s="11"/>
      <c r="AQ129" s="10"/>
      <c r="AR129" s="11"/>
      <c r="AS129" s="10"/>
      <c r="AT129" s="7"/>
      <c r="AU129" s="7">
        <f t="shared" si="119"/>
        <v>0</v>
      </c>
      <c r="AV129" s="11">
        <v>8</v>
      </c>
      <c r="AW129" s="10" t="s">
        <v>59</v>
      </c>
      <c r="AX129" s="11">
        <v>7</v>
      </c>
      <c r="AY129" s="10" t="s">
        <v>59</v>
      </c>
      <c r="AZ129" s="11"/>
      <c r="BA129" s="10"/>
      <c r="BB129" s="7">
        <v>2</v>
      </c>
      <c r="BC129" s="11"/>
      <c r="BD129" s="10"/>
      <c r="BE129" s="11"/>
      <c r="BF129" s="10"/>
      <c r="BG129" s="11"/>
      <c r="BH129" s="10"/>
      <c r="BI129" s="7"/>
      <c r="BJ129" s="7">
        <f t="shared" si="120"/>
        <v>2</v>
      </c>
      <c r="BK129" s="11"/>
      <c r="BL129" s="10"/>
      <c r="BM129" s="11"/>
      <c r="BN129" s="10"/>
      <c r="BO129" s="11"/>
      <c r="BP129" s="10"/>
      <c r="BQ129" s="7"/>
      <c r="BR129" s="11"/>
      <c r="BS129" s="10"/>
      <c r="BT129" s="11"/>
      <c r="BU129" s="10"/>
      <c r="BV129" s="11"/>
      <c r="BW129" s="10"/>
      <c r="BX129" s="7"/>
      <c r="BY129" s="7">
        <f t="shared" si="121"/>
        <v>0</v>
      </c>
      <c r="BZ129" s="11"/>
      <c r="CA129" s="10"/>
      <c r="CB129" s="11"/>
      <c r="CC129" s="10"/>
      <c r="CD129" s="11"/>
      <c r="CE129" s="10"/>
      <c r="CF129" s="7"/>
      <c r="CG129" s="11"/>
      <c r="CH129" s="10"/>
      <c r="CI129" s="11"/>
      <c r="CJ129" s="10"/>
      <c r="CK129" s="11"/>
      <c r="CL129" s="10"/>
      <c r="CM129" s="7"/>
      <c r="CN129" s="7">
        <f t="shared" si="122"/>
        <v>0</v>
      </c>
      <c r="CO129" s="11"/>
      <c r="CP129" s="10"/>
      <c r="CQ129" s="11"/>
      <c r="CR129" s="10"/>
      <c r="CS129" s="11"/>
      <c r="CT129" s="10"/>
      <c r="CU129" s="7"/>
      <c r="CV129" s="11"/>
      <c r="CW129" s="10"/>
      <c r="CX129" s="11"/>
      <c r="CY129" s="10"/>
      <c r="CZ129" s="11"/>
      <c r="DA129" s="10"/>
      <c r="DB129" s="7"/>
      <c r="DC129" s="7">
        <f t="shared" si="123"/>
        <v>0</v>
      </c>
      <c r="DD129" s="11"/>
      <c r="DE129" s="10"/>
      <c r="DF129" s="11"/>
      <c r="DG129" s="10"/>
      <c r="DH129" s="11"/>
      <c r="DI129" s="10"/>
      <c r="DJ129" s="7"/>
      <c r="DK129" s="11"/>
      <c r="DL129" s="10"/>
      <c r="DM129" s="11"/>
      <c r="DN129" s="10"/>
      <c r="DO129" s="11"/>
      <c r="DP129" s="10"/>
      <c r="DQ129" s="7"/>
      <c r="DR129" s="7">
        <f t="shared" si="124"/>
        <v>0</v>
      </c>
      <c r="DS129" s="11"/>
      <c r="DT129" s="10"/>
      <c r="DU129" s="11"/>
      <c r="DV129" s="10"/>
      <c r="DW129" s="11"/>
      <c r="DX129" s="10"/>
      <c r="DY129" s="7"/>
      <c r="DZ129" s="11"/>
      <c r="EA129" s="10"/>
      <c r="EB129" s="11"/>
      <c r="EC129" s="10"/>
      <c r="ED129" s="11"/>
      <c r="EE129" s="10"/>
      <c r="EF129" s="7"/>
      <c r="EG129" s="7">
        <f t="shared" si="125"/>
        <v>0</v>
      </c>
    </row>
    <row r="130" spans="1:137" x14ac:dyDescent="0.25">
      <c r="A130" s="15">
        <v>82</v>
      </c>
      <c r="B130" s="15">
        <v>1</v>
      </c>
      <c r="C130" s="15"/>
      <c r="D130" s="6" t="s">
        <v>390</v>
      </c>
      <c r="E130" s="3" t="s">
        <v>391</v>
      </c>
      <c r="F130" s="6">
        <f t="shared" si="107"/>
        <v>0</v>
      </c>
      <c r="G130" s="6">
        <f t="shared" si="108"/>
        <v>2</v>
      </c>
      <c r="H130" s="6">
        <f t="shared" si="109"/>
        <v>15</v>
      </c>
      <c r="I130" s="6">
        <f t="shared" si="110"/>
        <v>8</v>
      </c>
      <c r="J130" s="6">
        <f t="shared" si="111"/>
        <v>7</v>
      </c>
      <c r="K130" s="6">
        <f t="shared" si="112"/>
        <v>0</v>
      </c>
      <c r="L130" s="6">
        <f t="shared" si="113"/>
        <v>0</v>
      </c>
      <c r="M130" s="6">
        <f t="shared" si="114"/>
        <v>0</v>
      </c>
      <c r="N130" s="6">
        <f t="shared" si="115"/>
        <v>0</v>
      </c>
      <c r="O130" s="7">
        <f t="shared" si="116"/>
        <v>2</v>
      </c>
      <c r="P130" s="7">
        <f t="shared" si="117"/>
        <v>0</v>
      </c>
      <c r="Q130" s="7">
        <v>0.83</v>
      </c>
      <c r="R130" s="11"/>
      <c r="S130" s="10"/>
      <c r="T130" s="11"/>
      <c r="U130" s="10"/>
      <c r="V130" s="11"/>
      <c r="W130" s="10"/>
      <c r="X130" s="7"/>
      <c r="Y130" s="11"/>
      <c r="Z130" s="10"/>
      <c r="AA130" s="11"/>
      <c r="AB130" s="10"/>
      <c r="AC130" s="11"/>
      <c r="AD130" s="10"/>
      <c r="AE130" s="7"/>
      <c r="AF130" s="7">
        <f t="shared" si="118"/>
        <v>0</v>
      </c>
      <c r="AG130" s="11"/>
      <c r="AH130" s="10"/>
      <c r="AI130" s="11"/>
      <c r="AJ130" s="10"/>
      <c r="AK130" s="11"/>
      <c r="AL130" s="10"/>
      <c r="AM130" s="7"/>
      <c r="AN130" s="11"/>
      <c r="AO130" s="10"/>
      <c r="AP130" s="11"/>
      <c r="AQ130" s="10"/>
      <c r="AR130" s="11"/>
      <c r="AS130" s="10"/>
      <c r="AT130" s="7"/>
      <c r="AU130" s="7">
        <f t="shared" si="119"/>
        <v>0</v>
      </c>
      <c r="AV130" s="11">
        <v>8</v>
      </c>
      <c r="AW130" s="10" t="s">
        <v>59</v>
      </c>
      <c r="AX130" s="11">
        <v>7</v>
      </c>
      <c r="AY130" s="10" t="s">
        <v>59</v>
      </c>
      <c r="AZ130" s="11"/>
      <c r="BA130" s="10"/>
      <c r="BB130" s="7">
        <v>2</v>
      </c>
      <c r="BC130" s="11"/>
      <c r="BD130" s="10"/>
      <c r="BE130" s="11"/>
      <c r="BF130" s="10"/>
      <c r="BG130" s="11"/>
      <c r="BH130" s="10"/>
      <c r="BI130" s="7"/>
      <c r="BJ130" s="7">
        <f t="shared" si="120"/>
        <v>2</v>
      </c>
      <c r="BK130" s="11"/>
      <c r="BL130" s="10"/>
      <c r="BM130" s="11"/>
      <c r="BN130" s="10"/>
      <c r="BO130" s="11"/>
      <c r="BP130" s="10"/>
      <c r="BQ130" s="7"/>
      <c r="BR130" s="11"/>
      <c r="BS130" s="10"/>
      <c r="BT130" s="11"/>
      <c r="BU130" s="10"/>
      <c r="BV130" s="11"/>
      <c r="BW130" s="10"/>
      <c r="BX130" s="7"/>
      <c r="BY130" s="7">
        <f t="shared" si="121"/>
        <v>0</v>
      </c>
      <c r="BZ130" s="11"/>
      <c r="CA130" s="10"/>
      <c r="CB130" s="11"/>
      <c r="CC130" s="10"/>
      <c r="CD130" s="11"/>
      <c r="CE130" s="10"/>
      <c r="CF130" s="7"/>
      <c r="CG130" s="11"/>
      <c r="CH130" s="10"/>
      <c r="CI130" s="11"/>
      <c r="CJ130" s="10"/>
      <c r="CK130" s="11"/>
      <c r="CL130" s="10"/>
      <c r="CM130" s="7"/>
      <c r="CN130" s="7">
        <f t="shared" si="122"/>
        <v>0</v>
      </c>
      <c r="CO130" s="11"/>
      <c r="CP130" s="10"/>
      <c r="CQ130" s="11"/>
      <c r="CR130" s="10"/>
      <c r="CS130" s="11"/>
      <c r="CT130" s="10"/>
      <c r="CU130" s="7"/>
      <c r="CV130" s="11"/>
      <c r="CW130" s="10"/>
      <c r="CX130" s="11"/>
      <c r="CY130" s="10"/>
      <c r="CZ130" s="11"/>
      <c r="DA130" s="10"/>
      <c r="DB130" s="7"/>
      <c r="DC130" s="7">
        <f t="shared" si="123"/>
        <v>0</v>
      </c>
      <c r="DD130" s="11"/>
      <c r="DE130" s="10"/>
      <c r="DF130" s="11"/>
      <c r="DG130" s="10"/>
      <c r="DH130" s="11"/>
      <c r="DI130" s="10"/>
      <c r="DJ130" s="7"/>
      <c r="DK130" s="11"/>
      <c r="DL130" s="10"/>
      <c r="DM130" s="11"/>
      <c r="DN130" s="10"/>
      <c r="DO130" s="11"/>
      <c r="DP130" s="10"/>
      <c r="DQ130" s="7"/>
      <c r="DR130" s="7">
        <f t="shared" si="124"/>
        <v>0</v>
      </c>
      <c r="DS130" s="11"/>
      <c r="DT130" s="10"/>
      <c r="DU130" s="11"/>
      <c r="DV130" s="10"/>
      <c r="DW130" s="11"/>
      <c r="DX130" s="10"/>
      <c r="DY130" s="7"/>
      <c r="DZ130" s="11"/>
      <c r="EA130" s="10"/>
      <c r="EB130" s="11"/>
      <c r="EC130" s="10"/>
      <c r="ED130" s="11"/>
      <c r="EE130" s="10"/>
      <c r="EF130" s="7"/>
      <c r="EG130" s="7">
        <f t="shared" si="125"/>
        <v>0</v>
      </c>
    </row>
    <row r="131" spans="1:137" x14ac:dyDescent="0.25">
      <c r="A131" s="15">
        <v>10</v>
      </c>
      <c r="B131" s="15">
        <v>1</v>
      </c>
      <c r="C131" s="15"/>
      <c r="D131" s="6" t="s">
        <v>392</v>
      </c>
      <c r="E131" s="3" t="s">
        <v>393</v>
      </c>
      <c r="F131" s="6">
        <f t="shared" si="107"/>
        <v>0</v>
      </c>
      <c r="G131" s="6">
        <f t="shared" si="108"/>
        <v>2</v>
      </c>
      <c r="H131" s="6">
        <f t="shared" si="109"/>
        <v>15</v>
      </c>
      <c r="I131" s="6">
        <f t="shared" si="110"/>
        <v>8</v>
      </c>
      <c r="J131" s="6">
        <f t="shared" si="111"/>
        <v>7</v>
      </c>
      <c r="K131" s="6">
        <f t="shared" si="112"/>
        <v>0</v>
      </c>
      <c r="L131" s="6">
        <f t="shared" si="113"/>
        <v>0</v>
      </c>
      <c r="M131" s="6">
        <f t="shared" si="114"/>
        <v>0</v>
      </c>
      <c r="N131" s="6">
        <f t="shared" si="115"/>
        <v>0</v>
      </c>
      <c r="O131" s="7">
        <f t="shared" si="116"/>
        <v>2</v>
      </c>
      <c r="P131" s="7">
        <f t="shared" si="117"/>
        <v>0</v>
      </c>
      <c r="Q131" s="7">
        <v>0.8</v>
      </c>
      <c r="R131" s="11"/>
      <c r="S131" s="10"/>
      <c r="T131" s="11"/>
      <c r="U131" s="10"/>
      <c r="V131" s="11"/>
      <c r="W131" s="10"/>
      <c r="X131" s="7"/>
      <c r="Y131" s="11"/>
      <c r="Z131" s="10"/>
      <c r="AA131" s="11"/>
      <c r="AB131" s="10"/>
      <c r="AC131" s="11"/>
      <c r="AD131" s="10"/>
      <c r="AE131" s="7"/>
      <c r="AF131" s="7">
        <f t="shared" si="118"/>
        <v>0</v>
      </c>
      <c r="AG131" s="11"/>
      <c r="AH131" s="10"/>
      <c r="AI131" s="11"/>
      <c r="AJ131" s="10"/>
      <c r="AK131" s="11"/>
      <c r="AL131" s="10"/>
      <c r="AM131" s="7"/>
      <c r="AN131" s="11"/>
      <c r="AO131" s="10"/>
      <c r="AP131" s="11"/>
      <c r="AQ131" s="10"/>
      <c r="AR131" s="11"/>
      <c r="AS131" s="10"/>
      <c r="AT131" s="7"/>
      <c r="AU131" s="7">
        <f t="shared" si="119"/>
        <v>0</v>
      </c>
      <c r="AV131" s="11"/>
      <c r="AW131" s="10"/>
      <c r="AX131" s="11"/>
      <c r="AY131" s="10"/>
      <c r="AZ131" s="11"/>
      <c r="BA131" s="10"/>
      <c r="BB131" s="7"/>
      <c r="BC131" s="11"/>
      <c r="BD131" s="10"/>
      <c r="BE131" s="11"/>
      <c r="BF131" s="10"/>
      <c r="BG131" s="11"/>
      <c r="BH131" s="10"/>
      <c r="BI131" s="7"/>
      <c r="BJ131" s="7">
        <f t="shared" si="120"/>
        <v>0</v>
      </c>
      <c r="BK131" s="11"/>
      <c r="BL131" s="10"/>
      <c r="BM131" s="11"/>
      <c r="BN131" s="10"/>
      <c r="BO131" s="11"/>
      <c r="BP131" s="10"/>
      <c r="BQ131" s="7"/>
      <c r="BR131" s="11"/>
      <c r="BS131" s="10"/>
      <c r="BT131" s="11"/>
      <c r="BU131" s="10"/>
      <c r="BV131" s="11"/>
      <c r="BW131" s="10"/>
      <c r="BX131" s="7"/>
      <c r="BY131" s="7">
        <f t="shared" si="121"/>
        <v>0</v>
      </c>
      <c r="BZ131" s="11">
        <v>8</v>
      </c>
      <c r="CA131" s="10" t="s">
        <v>59</v>
      </c>
      <c r="CB131" s="11">
        <v>7</v>
      </c>
      <c r="CC131" s="10" t="s">
        <v>59</v>
      </c>
      <c r="CD131" s="11"/>
      <c r="CE131" s="10"/>
      <c r="CF131" s="7">
        <v>2</v>
      </c>
      <c r="CG131" s="11"/>
      <c r="CH131" s="10"/>
      <c r="CI131" s="11"/>
      <c r="CJ131" s="10"/>
      <c r="CK131" s="11"/>
      <c r="CL131" s="10"/>
      <c r="CM131" s="7"/>
      <c r="CN131" s="7">
        <f t="shared" si="122"/>
        <v>2</v>
      </c>
      <c r="CO131" s="11"/>
      <c r="CP131" s="10"/>
      <c r="CQ131" s="11"/>
      <c r="CR131" s="10"/>
      <c r="CS131" s="11"/>
      <c r="CT131" s="10"/>
      <c r="CU131" s="7"/>
      <c r="CV131" s="11"/>
      <c r="CW131" s="10"/>
      <c r="CX131" s="11"/>
      <c r="CY131" s="10"/>
      <c r="CZ131" s="11"/>
      <c r="DA131" s="10"/>
      <c r="DB131" s="7"/>
      <c r="DC131" s="7">
        <f t="shared" si="123"/>
        <v>0</v>
      </c>
      <c r="DD131" s="11"/>
      <c r="DE131" s="10"/>
      <c r="DF131" s="11"/>
      <c r="DG131" s="10"/>
      <c r="DH131" s="11"/>
      <c r="DI131" s="10"/>
      <c r="DJ131" s="7"/>
      <c r="DK131" s="11"/>
      <c r="DL131" s="10"/>
      <c r="DM131" s="11"/>
      <c r="DN131" s="10"/>
      <c r="DO131" s="11"/>
      <c r="DP131" s="10"/>
      <c r="DQ131" s="7"/>
      <c r="DR131" s="7">
        <f t="shared" si="124"/>
        <v>0</v>
      </c>
      <c r="DS131" s="11"/>
      <c r="DT131" s="10"/>
      <c r="DU131" s="11"/>
      <c r="DV131" s="10"/>
      <c r="DW131" s="11"/>
      <c r="DX131" s="10"/>
      <c r="DY131" s="7"/>
      <c r="DZ131" s="11"/>
      <c r="EA131" s="10"/>
      <c r="EB131" s="11"/>
      <c r="EC131" s="10"/>
      <c r="ED131" s="11"/>
      <c r="EE131" s="10"/>
      <c r="EF131" s="7"/>
      <c r="EG131" s="7">
        <f t="shared" si="125"/>
        <v>0</v>
      </c>
    </row>
    <row r="132" spans="1:137" x14ac:dyDescent="0.25">
      <c r="A132" s="15">
        <v>10</v>
      </c>
      <c r="B132" s="15">
        <v>1</v>
      </c>
      <c r="C132" s="15"/>
      <c r="D132" s="6" t="s">
        <v>394</v>
      </c>
      <c r="E132" s="3" t="s">
        <v>395</v>
      </c>
      <c r="F132" s="6">
        <f t="shared" si="107"/>
        <v>0</v>
      </c>
      <c r="G132" s="6">
        <f t="shared" si="108"/>
        <v>2</v>
      </c>
      <c r="H132" s="6">
        <f t="shared" si="109"/>
        <v>15</v>
      </c>
      <c r="I132" s="6">
        <f t="shared" si="110"/>
        <v>8</v>
      </c>
      <c r="J132" s="6">
        <f t="shared" si="111"/>
        <v>7</v>
      </c>
      <c r="K132" s="6">
        <f t="shared" si="112"/>
        <v>0</v>
      </c>
      <c r="L132" s="6">
        <f t="shared" si="113"/>
        <v>0</v>
      </c>
      <c r="M132" s="6">
        <f t="shared" si="114"/>
        <v>0</v>
      </c>
      <c r="N132" s="6">
        <f t="shared" si="115"/>
        <v>0</v>
      </c>
      <c r="O132" s="7">
        <f t="shared" si="116"/>
        <v>2</v>
      </c>
      <c r="P132" s="7">
        <f t="shared" si="117"/>
        <v>0</v>
      </c>
      <c r="Q132" s="7">
        <v>0.8</v>
      </c>
      <c r="R132" s="11"/>
      <c r="S132" s="10"/>
      <c r="T132" s="11"/>
      <c r="U132" s="10"/>
      <c r="V132" s="11"/>
      <c r="W132" s="10"/>
      <c r="X132" s="7"/>
      <c r="Y132" s="11"/>
      <c r="Z132" s="10"/>
      <c r="AA132" s="11"/>
      <c r="AB132" s="10"/>
      <c r="AC132" s="11"/>
      <c r="AD132" s="10"/>
      <c r="AE132" s="7"/>
      <c r="AF132" s="7">
        <f t="shared" si="118"/>
        <v>0</v>
      </c>
      <c r="AG132" s="11"/>
      <c r="AH132" s="10"/>
      <c r="AI132" s="11"/>
      <c r="AJ132" s="10"/>
      <c r="AK132" s="11"/>
      <c r="AL132" s="10"/>
      <c r="AM132" s="7"/>
      <c r="AN132" s="11"/>
      <c r="AO132" s="10"/>
      <c r="AP132" s="11"/>
      <c r="AQ132" s="10"/>
      <c r="AR132" s="11"/>
      <c r="AS132" s="10"/>
      <c r="AT132" s="7"/>
      <c r="AU132" s="7">
        <f t="shared" si="119"/>
        <v>0</v>
      </c>
      <c r="AV132" s="11"/>
      <c r="AW132" s="10"/>
      <c r="AX132" s="11"/>
      <c r="AY132" s="10"/>
      <c r="AZ132" s="11"/>
      <c r="BA132" s="10"/>
      <c r="BB132" s="7"/>
      <c r="BC132" s="11"/>
      <c r="BD132" s="10"/>
      <c r="BE132" s="11"/>
      <c r="BF132" s="10"/>
      <c r="BG132" s="11"/>
      <c r="BH132" s="10"/>
      <c r="BI132" s="7"/>
      <c r="BJ132" s="7">
        <f t="shared" si="120"/>
        <v>0</v>
      </c>
      <c r="BK132" s="11"/>
      <c r="BL132" s="10"/>
      <c r="BM132" s="11"/>
      <c r="BN132" s="10"/>
      <c r="BO132" s="11"/>
      <c r="BP132" s="10"/>
      <c r="BQ132" s="7"/>
      <c r="BR132" s="11"/>
      <c r="BS132" s="10"/>
      <c r="BT132" s="11"/>
      <c r="BU132" s="10"/>
      <c r="BV132" s="11"/>
      <c r="BW132" s="10"/>
      <c r="BX132" s="7"/>
      <c r="BY132" s="7">
        <f t="shared" si="121"/>
        <v>0</v>
      </c>
      <c r="BZ132" s="11">
        <v>8</v>
      </c>
      <c r="CA132" s="10" t="s">
        <v>59</v>
      </c>
      <c r="CB132" s="11">
        <v>7</v>
      </c>
      <c r="CC132" s="10" t="s">
        <v>59</v>
      </c>
      <c r="CD132" s="11"/>
      <c r="CE132" s="10"/>
      <c r="CF132" s="7">
        <v>2</v>
      </c>
      <c r="CG132" s="11"/>
      <c r="CH132" s="10"/>
      <c r="CI132" s="11"/>
      <c r="CJ132" s="10"/>
      <c r="CK132" s="11"/>
      <c r="CL132" s="10"/>
      <c r="CM132" s="7"/>
      <c r="CN132" s="7">
        <f t="shared" si="122"/>
        <v>2</v>
      </c>
      <c r="CO132" s="11"/>
      <c r="CP132" s="10"/>
      <c r="CQ132" s="11"/>
      <c r="CR132" s="10"/>
      <c r="CS132" s="11"/>
      <c r="CT132" s="10"/>
      <c r="CU132" s="7"/>
      <c r="CV132" s="11"/>
      <c r="CW132" s="10"/>
      <c r="CX132" s="11"/>
      <c r="CY132" s="10"/>
      <c r="CZ132" s="11"/>
      <c r="DA132" s="10"/>
      <c r="DB132" s="7"/>
      <c r="DC132" s="7">
        <f t="shared" si="123"/>
        <v>0</v>
      </c>
      <c r="DD132" s="11"/>
      <c r="DE132" s="10"/>
      <c r="DF132" s="11"/>
      <c r="DG132" s="10"/>
      <c r="DH132" s="11"/>
      <c r="DI132" s="10"/>
      <c r="DJ132" s="7"/>
      <c r="DK132" s="11"/>
      <c r="DL132" s="10"/>
      <c r="DM132" s="11"/>
      <c r="DN132" s="10"/>
      <c r="DO132" s="11"/>
      <c r="DP132" s="10"/>
      <c r="DQ132" s="7"/>
      <c r="DR132" s="7">
        <f t="shared" si="124"/>
        <v>0</v>
      </c>
      <c r="DS132" s="11"/>
      <c r="DT132" s="10"/>
      <c r="DU132" s="11"/>
      <c r="DV132" s="10"/>
      <c r="DW132" s="11"/>
      <c r="DX132" s="10"/>
      <c r="DY132" s="7"/>
      <c r="DZ132" s="11"/>
      <c r="EA132" s="10"/>
      <c r="EB132" s="11"/>
      <c r="EC132" s="10"/>
      <c r="ED132" s="11"/>
      <c r="EE132" s="10"/>
      <c r="EF132" s="7"/>
      <c r="EG132" s="7">
        <f t="shared" si="125"/>
        <v>0</v>
      </c>
    </row>
    <row r="133" spans="1:137" x14ac:dyDescent="0.25">
      <c r="A133" s="15">
        <v>10</v>
      </c>
      <c r="B133" s="15">
        <v>1</v>
      </c>
      <c r="C133" s="15"/>
      <c r="D133" s="6" t="s">
        <v>396</v>
      </c>
      <c r="E133" s="3" t="s">
        <v>397</v>
      </c>
      <c r="F133" s="6">
        <f t="shared" si="107"/>
        <v>0</v>
      </c>
      <c r="G133" s="6">
        <f t="shared" si="108"/>
        <v>2</v>
      </c>
      <c r="H133" s="6">
        <f t="shared" si="109"/>
        <v>15</v>
      </c>
      <c r="I133" s="6">
        <f t="shared" si="110"/>
        <v>8</v>
      </c>
      <c r="J133" s="6">
        <f t="shared" si="111"/>
        <v>7</v>
      </c>
      <c r="K133" s="6">
        <f t="shared" si="112"/>
        <v>0</v>
      </c>
      <c r="L133" s="6">
        <f t="shared" si="113"/>
        <v>0</v>
      </c>
      <c r="M133" s="6">
        <f t="shared" si="114"/>
        <v>0</v>
      </c>
      <c r="N133" s="6">
        <f t="shared" si="115"/>
        <v>0</v>
      </c>
      <c r="O133" s="7">
        <f t="shared" si="116"/>
        <v>2</v>
      </c>
      <c r="P133" s="7">
        <f t="shared" si="117"/>
        <v>0</v>
      </c>
      <c r="Q133" s="7">
        <v>0.8</v>
      </c>
      <c r="R133" s="11"/>
      <c r="S133" s="10"/>
      <c r="T133" s="11"/>
      <c r="U133" s="10"/>
      <c r="V133" s="11"/>
      <c r="W133" s="10"/>
      <c r="X133" s="7"/>
      <c r="Y133" s="11"/>
      <c r="Z133" s="10"/>
      <c r="AA133" s="11"/>
      <c r="AB133" s="10"/>
      <c r="AC133" s="11"/>
      <c r="AD133" s="10"/>
      <c r="AE133" s="7"/>
      <c r="AF133" s="7">
        <f t="shared" si="118"/>
        <v>0</v>
      </c>
      <c r="AG133" s="11"/>
      <c r="AH133" s="10"/>
      <c r="AI133" s="11"/>
      <c r="AJ133" s="10"/>
      <c r="AK133" s="11"/>
      <c r="AL133" s="10"/>
      <c r="AM133" s="7"/>
      <c r="AN133" s="11"/>
      <c r="AO133" s="10"/>
      <c r="AP133" s="11"/>
      <c r="AQ133" s="10"/>
      <c r="AR133" s="11"/>
      <c r="AS133" s="10"/>
      <c r="AT133" s="7"/>
      <c r="AU133" s="7">
        <f t="shared" si="119"/>
        <v>0</v>
      </c>
      <c r="AV133" s="11"/>
      <c r="AW133" s="10"/>
      <c r="AX133" s="11"/>
      <c r="AY133" s="10"/>
      <c r="AZ133" s="11"/>
      <c r="BA133" s="10"/>
      <c r="BB133" s="7"/>
      <c r="BC133" s="11"/>
      <c r="BD133" s="10"/>
      <c r="BE133" s="11"/>
      <c r="BF133" s="10"/>
      <c r="BG133" s="11"/>
      <c r="BH133" s="10"/>
      <c r="BI133" s="7"/>
      <c r="BJ133" s="7">
        <f t="shared" si="120"/>
        <v>0</v>
      </c>
      <c r="BK133" s="11"/>
      <c r="BL133" s="10"/>
      <c r="BM133" s="11"/>
      <c r="BN133" s="10"/>
      <c r="BO133" s="11"/>
      <c r="BP133" s="10"/>
      <c r="BQ133" s="7"/>
      <c r="BR133" s="11"/>
      <c r="BS133" s="10"/>
      <c r="BT133" s="11"/>
      <c r="BU133" s="10"/>
      <c r="BV133" s="11"/>
      <c r="BW133" s="10"/>
      <c r="BX133" s="7"/>
      <c r="BY133" s="7">
        <f t="shared" si="121"/>
        <v>0</v>
      </c>
      <c r="BZ133" s="11">
        <v>8</v>
      </c>
      <c r="CA133" s="10" t="s">
        <v>59</v>
      </c>
      <c r="CB133" s="11">
        <v>7</v>
      </c>
      <c r="CC133" s="10" t="s">
        <v>59</v>
      </c>
      <c r="CD133" s="11"/>
      <c r="CE133" s="10"/>
      <c r="CF133" s="7">
        <v>2</v>
      </c>
      <c r="CG133" s="11"/>
      <c r="CH133" s="10"/>
      <c r="CI133" s="11"/>
      <c r="CJ133" s="10"/>
      <c r="CK133" s="11"/>
      <c r="CL133" s="10"/>
      <c r="CM133" s="7"/>
      <c r="CN133" s="7">
        <f t="shared" si="122"/>
        <v>2</v>
      </c>
      <c r="CO133" s="11"/>
      <c r="CP133" s="10"/>
      <c r="CQ133" s="11"/>
      <c r="CR133" s="10"/>
      <c r="CS133" s="11"/>
      <c r="CT133" s="10"/>
      <c r="CU133" s="7"/>
      <c r="CV133" s="11"/>
      <c r="CW133" s="10"/>
      <c r="CX133" s="11"/>
      <c r="CY133" s="10"/>
      <c r="CZ133" s="11"/>
      <c r="DA133" s="10"/>
      <c r="DB133" s="7"/>
      <c r="DC133" s="7">
        <f t="shared" si="123"/>
        <v>0</v>
      </c>
      <c r="DD133" s="11"/>
      <c r="DE133" s="10"/>
      <c r="DF133" s="11"/>
      <c r="DG133" s="10"/>
      <c r="DH133" s="11"/>
      <c r="DI133" s="10"/>
      <c r="DJ133" s="7"/>
      <c r="DK133" s="11"/>
      <c r="DL133" s="10"/>
      <c r="DM133" s="11"/>
      <c r="DN133" s="10"/>
      <c r="DO133" s="11"/>
      <c r="DP133" s="10"/>
      <c r="DQ133" s="7"/>
      <c r="DR133" s="7">
        <f t="shared" si="124"/>
        <v>0</v>
      </c>
      <c r="DS133" s="11"/>
      <c r="DT133" s="10"/>
      <c r="DU133" s="11"/>
      <c r="DV133" s="10"/>
      <c r="DW133" s="11"/>
      <c r="DX133" s="10"/>
      <c r="DY133" s="7"/>
      <c r="DZ133" s="11"/>
      <c r="EA133" s="10"/>
      <c r="EB133" s="11"/>
      <c r="EC133" s="10"/>
      <c r="ED133" s="11"/>
      <c r="EE133" s="10"/>
      <c r="EF133" s="7"/>
      <c r="EG133" s="7">
        <f t="shared" si="125"/>
        <v>0</v>
      </c>
    </row>
    <row r="134" spans="1:137" x14ac:dyDescent="0.25">
      <c r="A134" s="15">
        <v>13</v>
      </c>
      <c r="B134" s="15">
        <v>1</v>
      </c>
      <c r="C134" s="15"/>
      <c r="D134" s="6" t="s">
        <v>219</v>
      </c>
      <c r="E134" s="3" t="s">
        <v>337</v>
      </c>
      <c r="F134" s="6">
        <f t="shared" si="107"/>
        <v>0</v>
      </c>
      <c r="G134" s="6">
        <f t="shared" si="108"/>
        <v>2</v>
      </c>
      <c r="H134" s="6">
        <f t="shared" si="109"/>
        <v>15</v>
      </c>
      <c r="I134" s="6">
        <f t="shared" si="110"/>
        <v>8</v>
      </c>
      <c r="J134" s="6">
        <f t="shared" si="111"/>
        <v>7</v>
      </c>
      <c r="K134" s="6">
        <f t="shared" si="112"/>
        <v>0</v>
      </c>
      <c r="L134" s="6">
        <f t="shared" si="113"/>
        <v>0</v>
      </c>
      <c r="M134" s="6">
        <f t="shared" si="114"/>
        <v>0</v>
      </c>
      <c r="N134" s="6">
        <f t="shared" si="115"/>
        <v>0</v>
      </c>
      <c r="O134" s="7">
        <f t="shared" si="116"/>
        <v>2</v>
      </c>
      <c r="P134" s="7">
        <f t="shared" si="117"/>
        <v>0</v>
      </c>
      <c r="Q134" s="7">
        <v>0.83</v>
      </c>
      <c r="R134" s="11"/>
      <c r="S134" s="10"/>
      <c r="T134" s="11"/>
      <c r="U134" s="10"/>
      <c r="V134" s="11"/>
      <c r="W134" s="10"/>
      <c r="X134" s="7"/>
      <c r="Y134" s="11"/>
      <c r="Z134" s="10"/>
      <c r="AA134" s="11"/>
      <c r="AB134" s="10"/>
      <c r="AC134" s="11"/>
      <c r="AD134" s="10"/>
      <c r="AE134" s="7"/>
      <c r="AF134" s="7">
        <f t="shared" si="118"/>
        <v>0</v>
      </c>
      <c r="AG134" s="11"/>
      <c r="AH134" s="10"/>
      <c r="AI134" s="11"/>
      <c r="AJ134" s="10"/>
      <c r="AK134" s="11"/>
      <c r="AL134" s="10"/>
      <c r="AM134" s="7"/>
      <c r="AN134" s="11"/>
      <c r="AO134" s="10"/>
      <c r="AP134" s="11"/>
      <c r="AQ134" s="10"/>
      <c r="AR134" s="11"/>
      <c r="AS134" s="10"/>
      <c r="AT134" s="7"/>
      <c r="AU134" s="7">
        <f t="shared" si="119"/>
        <v>0</v>
      </c>
      <c r="AV134" s="11"/>
      <c r="AW134" s="10"/>
      <c r="AX134" s="11"/>
      <c r="AY134" s="10"/>
      <c r="AZ134" s="11"/>
      <c r="BA134" s="10"/>
      <c r="BB134" s="7"/>
      <c r="BC134" s="11"/>
      <c r="BD134" s="10"/>
      <c r="BE134" s="11"/>
      <c r="BF134" s="10"/>
      <c r="BG134" s="11"/>
      <c r="BH134" s="10"/>
      <c r="BI134" s="7"/>
      <c r="BJ134" s="7">
        <f t="shared" si="120"/>
        <v>0</v>
      </c>
      <c r="BK134" s="11"/>
      <c r="BL134" s="10"/>
      <c r="BM134" s="11"/>
      <c r="BN134" s="10"/>
      <c r="BO134" s="11"/>
      <c r="BP134" s="10"/>
      <c r="BQ134" s="7"/>
      <c r="BR134" s="11"/>
      <c r="BS134" s="10"/>
      <c r="BT134" s="11"/>
      <c r="BU134" s="10"/>
      <c r="BV134" s="11"/>
      <c r="BW134" s="10"/>
      <c r="BX134" s="7"/>
      <c r="BY134" s="7">
        <f t="shared" si="121"/>
        <v>0</v>
      </c>
      <c r="BZ134" s="11"/>
      <c r="CA134" s="10"/>
      <c r="CB134" s="11"/>
      <c r="CC134" s="10"/>
      <c r="CD134" s="11"/>
      <c r="CE134" s="10"/>
      <c r="CF134" s="7"/>
      <c r="CG134" s="11"/>
      <c r="CH134" s="10"/>
      <c r="CI134" s="11"/>
      <c r="CJ134" s="10"/>
      <c r="CK134" s="11"/>
      <c r="CL134" s="10"/>
      <c r="CM134" s="7"/>
      <c r="CN134" s="7">
        <f t="shared" si="122"/>
        <v>0</v>
      </c>
      <c r="CO134" s="11">
        <v>8</v>
      </c>
      <c r="CP134" s="10" t="s">
        <v>59</v>
      </c>
      <c r="CQ134" s="11">
        <v>7</v>
      </c>
      <c r="CR134" s="10" t="s">
        <v>59</v>
      </c>
      <c r="CS134" s="11"/>
      <c r="CT134" s="10"/>
      <c r="CU134" s="7">
        <v>2</v>
      </c>
      <c r="CV134" s="11"/>
      <c r="CW134" s="10"/>
      <c r="CX134" s="11"/>
      <c r="CY134" s="10"/>
      <c r="CZ134" s="11"/>
      <c r="DA134" s="10"/>
      <c r="DB134" s="7"/>
      <c r="DC134" s="7">
        <f t="shared" si="123"/>
        <v>2</v>
      </c>
      <c r="DD134" s="11"/>
      <c r="DE134" s="10"/>
      <c r="DF134" s="11"/>
      <c r="DG134" s="10"/>
      <c r="DH134" s="11"/>
      <c r="DI134" s="10"/>
      <c r="DJ134" s="7"/>
      <c r="DK134" s="11"/>
      <c r="DL134" s="10"/>
      <c r="DM134" s="11"/>
      <c r="DN134" s="10"/>
      <c r="DO134" s="11"/>
      <c r="DP134" s="10"/>
      <c r="DQ134" s="7"/>
      <c r="DR134" s="7">
        <f t="shared" si="124"/>
        <v>0</v>
      </c>
      <c r="DS134" s="11"/>
      <c r="DT134" s="10"/>
      <c r="DU134" s="11"/>
      <c r="DV134" s="10"/>
      <c r="DW134" s="11"/>
      <c r="DX134" s="10"/>
      <c r="DY134" s="7"/>
      <c r="DZ134" s="11"/>
      <c r="EA134" s="10"/>
      <c r="EB134" s="11"/>
      <c r="EC134" s="10"/>
      <c r="ED134" s="11"/>
      <c r="EE134" s="10"/>
      <c r="EF134" s="7"/>
      <c r="EG134" s="7">
        <f t="shared" si="125"/>
        <v>0</v>
      </c>
    </row>
    <row r="135" spans="1:137" x14ac:dyDescent="0.25">
      <c r="A135" s="15">
        <v>13</v>
      </c>
      <c r="B135" s="15">
        <v>1</v>
      </c>
      <c r="C135" s="15"/>
      <c r="D135" s="6" t="s">
        <v>398</v>
      </c>
      <c r="E135" s="3" t="s">
        <v>399</v>
      </c>
      <c r="F135" s="6">
        <f t="shared" si="107"/>
        <v>0</v>
      </c>
      <c r="G135" s="6">
        <f t="shared" si="108"/>
        <v>2</v>
      </c>
      <c r="H135" s="6">
        <f t="shared" si="109"/>
        <v>15</v>
      </c>
      <c r="I135" s="6">
        <f t="shared" si="110"/>
        <v>8</v>
      </c>
      <c r="J135" s="6">
        <f t="shared" si="111"/>
        <v>7</v>
      </c>
      <c r="K135" s="6">
        <f t="shared" si="112"/>
        <v>0</v>
      </c>
      <c r="L135" s="6">
        <f t="shared" si="113"/>
        <v>0</v>
      </c>
      <c r="M135" s="6">
        <f t="shared" si="114"/>
        <v>0</v>
      </c>
      <c r="N135" s="6">
        <f t="shared" si="115"/>
        <v>0</v>
      </c>
      <c r="O135" s="7">
        <f t="shared" si="116"/>
        <v>2</v>
      </c>
      <c r="P135" s="7">
        <f t="shared" si="117"/>
        <v>0</v>
      </c>
      <c r="Q135" s="7">
        <v>0.7</v>
      </c>
      <c r="R135" s="11"/>
      <c r="S135" s="10"/>
      <c r="T135" s="11"/>
      <c r="U135" s="10"/>
      <c r="V135" s="11"/>
      <c r="W135" s="10"/>
      <c r="X135" s="7"/>
      <c r="Y135" s="11"/>
      <c r="Z135" s="10"/>
      <c r="AA135" s="11"/>
      <c r="AB135" s="10"/>
      <c r="AC135" s="11"/>
      <c r="AD135" s="10"/>
      <c r="AE135" s="7"/>
      <c r="AF135" s="7">
        <f t="shared" si="118"/>
        <v>0</v>
      </c>
      <c r="AG135" s="11"/>
      <c r="AH135" s="10"/>
      <c r="AI135" s="11"/>
      <c r="AJ135" s="10"/>
      <c r="AK135" s="11"/>
      <c r="AL135" s="10"/>
      <c r="AM135" s="7"/>
      <c r="AN135" s="11"/>
      <c r="AO135" s="10"/>
      <c r="AP135" s="11"/>
      <c r="AQ135" s="10"/>
      <c r="AR135" s="11"/>
      <c r="AS135" s="10"/>
      <c r="AT135" s="7"/>
      <c r="AU135" s="7">
        <f t="shared" si="119"/>
        <v>0</v>
      </c>
      <c r="AV135" s="11"/>
      <c r="AW135" s="10"/>
      <c r="AX135" s="11"/>
      <c r="AY135" s="10"/>
      <c r="AZ135" s="11"/>
      <c r="BA135" s="10"/>
      <c r="BB135" s="7"/>
      <c r="BC135" s="11"/>
      <c r="BD135" s="10"/>
      <c r="BE135" s="11"/>
      <c r="BF135" s="10"/>
      <c r="BG135" s="11"/>
      <c r="BH135" s="10"/>
      <c r="BI135" s="7"/>
      <c r="BJ135" s="7">
        <f t="shared" si="120"/>
        <v>0</v>
      </c>
      <c r="BK135" s="11"/>
      <c r="BL135" s="10"/>
      <c r="BM135" s="11"/>
      <c r="BN135" s="10"/>
      <c r="BO135" s="11"/>
      <c r="BP135" s="10"/>
      <c r="BQ135" s="7"/>
      <c r="BR135" s="11"/>
      <c r="BS135" s="10"/>
      <c r="BT135" s="11"/>
      <c r="BU135" s="10"/>
      <c r="BV135" s="11"/>
      <c r="BW135" s="10"/>
      <c r="BX135" s="7"/>
      <c r="BY135" s="7">
        <f t="shared" si="121"/>
        <v>0</v>
      </c>
      <c r="BZ135" s="11"/>
      <c r="CA135" s="10"/>
      <c r="CB135" s="11"/>
      <c r="CC135" s="10"/>
      <c r="CD135" s="11"/>
      <c r="CE135" s="10"/>
      <c r="CF135" s="7"/>
      <c r="CG135" s="11"/>
      <c r="CH135" s="10"/>
      <c r="CI135" s="11"/>
      <c r="CJ135" s="10"/>
      <c r="CK135" s="11"/>
      <c r="CL135" s="10"/>
      <c r="CM135" s="7"/>
      <c r="CN135" s="7">
        <f t="shared" si="122"/>
        <v>0</v>
      </c>
      <c r="CO135" s="11">
        <v>8</v>
      </c>
      <c r="CP135" s="10" t="s">
        <v>59</v>
      </c>
      <c r="CQ135" s="11">
        <v>7</v>
      </c>
      <c r="CR135" s="10" t="s">
        <v>59</v>
      </c>
      <c r="CS135" s="11"/>
      <c r="CT135" s="10"/>
      <c r="CU135" s="7">
        <v>2</v>
      </c>
      <c r="CV135" s="11"/>
      <c r="CW135" s="10"/>
      <c r="CX135" s="11"/>
      <c r="CY135" s="10"/>
      <c r="CZ135" s="11"/>
      <c r="DA135" s="10"/>
      <c r="DB135" s="7"/>
      <c r="DC135" s="7">
        <f t="shared" si="123"/>
        <v>2</v>
      </c>
      <c r="DD135" s="11"/>
      <c r="DE135" s="10"/>
      <c r="DF135" s="11"/>
      <c r="DG135" s="10"/>
      <c r="DH135" s="11"/>
      <c r="DI135" s="10"/>
      <c r="DJ135" s="7"/>
      <c r="DK135" s="11"/>
      <c r="DL135" s="10"/>
      <c r="DM135" s="11"/>
      <c r="DN135" s="10"/>
      <c r="DO135" s="11"/>
      <c r="DP135" s="10"/>
      <c r="DQ135" s="7"/>
      <c r="DR135" s="7">
        <f t="shared" si="124"/>
        <v>0</v>
      </c>
      <c r="DS135" s="11"/>
      <c r="DT135" s="10"/>
      <c r="DU135" s="11"/>
      <c r="DV135" s="10"/>
      <c r="DW135" s="11"/>
      <c r="DX135" s="10"/>
      <c r="DY135" s="7"/>
      <c r="DZ135" s="11"/>
      <c r="EA135" s="10"/>
      <c r="EB135" s="11"/>
      <c r="EC135" s="10"/>
      <c r="ED135" s="11"/>
      <c r="EE135" s="10"/>
      <c r="EF135" s="7"/>
      <c r="EG135" s="7">
        <f t="shared" si="125"/>
        <v>0</v>
      </c>
    </row>
    <row r="136" spans="1:137" x14ac:dyDescent="0.25">
      <c r="A136" s="15">
        <v>13</v>
      </c>
      <c r="B136" s="15">
        <v>1</v>
      </c>
      <c r="C136" s="15"/>
      <c r="D136" s="6" t="s">
        <v>400</v>
      </c>
      <c r="E136" s="3" t="s">
        <v>401</v>
      </c>
      <c r="F136" s="6">
        <f t="shared" si="107"/>
        <v>0</v>
      </c>
      <c r="G136" s="6">
        <f t="shared" si="108"/>
        <v>2</v>
      </c>
      <c r="H136" s="6">
        <f t="shared" si="109"/>
        <v>15</v>
      </c>
      <c r="I136" s="6">
        <f t="shared" si="110"/>
        <v>8</v>
      </c>
      <c r="J136" s="6">
        <f t="shared" si="111"/>
        <v>7</v>
      </c>
      <c r="K136" s="6">
        <f t="shared" si="112"/>
        <v>0</v>
      </c>
      <c r="L136" s="6">
        <f t="shared" si="113"/>
        <v>0</v>
      </c>
      <c r="M136" s="6">
        <f t="shared" si="114"/>
        <v>0</v>
      </c>
      <c r="N136" s="6">
        <f t="shared" si="115"/>
        <v>0</v>
      </c>
      <c r="O136" s="7">
        <f t="shared" si="116"/>
        <v>2</v>
      </c>
      <c r="P136" s="7">
        <f t="shared" si="117"/>
        <v>0</v>
      </c>
      <c r="Q136" s="7">
        <v>0.77</v>
      </c>
      <c r="R136" s="11"/>
      <c r="S136" s="10"/>
      <c r="T136" s="11"/>
      <c r="U136" s="10"/>
      <c r="V136" s="11"/>
      <c r="W136" s="10"/>
      <c r="X136" s="7"/>
      <c r="Y136" s="11"/>
      <c r="Z136" s="10"/>
      <c r="AA136" s="11"/>
      <c r="AB136" s="10"/>
      <c r="AC136" s="11"/>
      <c r="AD136" s="10"/>
      <c r="AE136" s="7"/>
      <c r="AF136" s="7">
        <f t="shared" si="118"/>
        <v>0</v>
      </c>
      <c r="AG136" s="11"/>
      <c r="AH136" s="10"/>
      <c r="AI136" s="11"/>
      <c r="AJ136" s="10"/>
      <c r="AK136" s="11"/>
      <c r="AL136" s="10"/>
      <c r="AM136" s="7"/>
      <c r="AN136" s="11"/>
      <c r="AO136" s="10"/>
      <c r="AP136" s="11"/>
      <c r="AQ136" s="10"/>
      <c r="AR136" s="11"/>
      <c r="AS136" s="10"/>
      <c r="AT136" s="7"/>
      <c r="AU136" s="7">
        <f t="shared" si="119"/>
        <v>0</v>
      </c>
      <c r="AV136" s="11"/>
      <c r="AW136" s="10"/>
      <c r="AX136" s="11"/>
      <c r="AY136" s="10"/>
      <c r="AZ136" s="11"/>
      <c r="BA136" s="10"/>
      <c r="BB136" s="7"/>
      <c r="BC136" s="11"/>
      <c r="BD136" s="10"/>
      <c r="BE136" s="11"/>
      <c r="BF136" s="10"/>
      <c r="BG136" s="11"/>
      <c r="BH136" s="10"/>
      <c r="BI136" s="7"/>
      <c r="BJ136" s="7">
        <f t="shared" si="120"/>
        <v>0</v>
      </c>
      <c r="BK136" s="11"/>
      <c r="BL136" s="10"/>
      <c r="BM136" s="11"/>
      <c r="BN136" s="10"/>
      <c r="BO136" s="11"/>
      <c r="BP136" s="10"/>
      <c r="BQ136" s="7"/>
      <c r="BR136" s="11"/>
      <c r="BS136" s="10"/>
      <c r="BT136" s="11"/>
      <c r="BU136" s="10"/>
      <c r="BV136" s="11"/>
      <c r="BW136" s="10"/>
      <c r="BX136" s="7"/>
      <c r="BY136" s="7">
        <f t="shared" si="121"/>
        <v>0</v>
      </c>
      <c r="BZ136" s="11"/>
      <c r="CA136" s="10"/>
      <c r="CB136" s="11"/>
      <c r="CC136" s="10"/>
      <c r="CD136" s="11"/>
      <c r="CE136" s="10"/>
      <c r="CF136" s="7"/>
      <c r="CG136" s="11"/>
      <c r="CH136" s="10"/>
      <c r="CI136" s="11"/>
      <c r="CJ136" s="10"/>
      <c r="CK136" s="11"/>
      <c r="CL136" s="10"/>
      <c r="CM136" s="7"/>
      <c r="CN136" s="7">
        <f t="shared" si="122"/>
        <v>0</v>
      </c>
      <c r="CO136" s="11">
        <v>8</v>
      </c>
      <c r="CP136" s="10" t="s">
        <v>59</v>
      </c>
      <c r="CQ136" s="11">
        <v>7</v>
      </c>
      <c r="CR136" s="10" t="s">
        <v>59</v>
      </c>
      <c r="CS136" s="11"/>
      <c r="CT136" s="10"/>
      <c r="CU136" s="7">
        <v>2</v>
      </c>
      <c r="CV136" s="11"/>
      <c r="CW136" s="10"/>
      <c r="CX136" s="11"/>
      <c r="CY136" s="10"/>
      <c r="CZ136" s="11"/>
      <c r="DA136" s="10"/>
      <c r="DB136" s="7"/>
      <c r="DC136" s="7">
        <f t="shared" si="123"/>
        <v>2</v>
      </c>
      <c r="DD136" s="11"/>
      <c r="DE136" s="10"/>
      <c r="DF136" s="11"/>
      <c r="DG136" s="10"/>
      <c r="DH136" s="11"/>
      <c r="DI136" s="10"/>
      <c r="DJ136" s="7"/>
      <c r="DK136" s="11"/>
      <c r="DL136" s="10"/>
      <c r="DM136" s="11"/>
      <c r="DN136" s="10"/>
      <c r="DO136" s="11"/>
      <c r="DP136" s="10"/>
      <c r="DQ136" s="7"/>
      <c r="DR136" s="7">
        <f t="shared" si="124"/>
        <v>0</v>
      </c>
      <c r="DS136" s="11"/>
      <c r="DT136" s="10"/>
      <c r="DU136" s="11"/>
      <c r="DV136" s="10"/>
      <c r="DW136" s="11"/>
      <c r="DX136" s="10"/>
      <c r="DY136" s="7"/>
      <c r="DZ136" s="11"/>
      <c r="EA136" s="10"/>
      <c r="EB136" s="11"/>
      <c r="EC136" s="10"/>
      <c r="ED136" s="11"/>
      <c r="EE136" s="10"/>
      <c r="EF136" s="7"/>
      <c r="EG136" s="7">
        <f t="shared" si="125"/>
        <v>0</v>
      </c>
    </row>
    <row r="137" spans="1:137" x14ac:dyDescent="0.25">
      <c r="A137" s="15">
        <v>13</v>
      </c>
      <c r="B137" s="15">
        <v>1</v>
      </c>
      <c r="C137" s="15"/>
      <c r="D137" s="6" t="s">
        <v>219</v>
      </c>
      <c r="E137" s="3" t="s">
        <v>266</v>
      </c>
      <c r="F137" s="6">
        <f t="shared" si="107"/>
        <v>0</v>
      </c>
      <c r="G137" s="6">
        <f t="shared" si="108"/>
        <v>2</v>
      </c>
      <c r="H137" s="6">
        <f t="shared" si="109"/>
        <v>15</v>
      </c>
      <c r="I137" s="6">
        <f t="shared" si="110"/>
        <v>8</v>
      </c>
      <c r="J137" s="6">
        <f t="shared" si="111"/>
        <v>7</v>
      </c>
      <c r="K137" s="6">
        <f t="shared" si="112"/>
        <v>0</v>
      </c>
      <c r="L137" s="6">
        <f t="shared" si="113"/>
        <v>0</v>
      </c>
      <c r="M137" s="6">
        <f t="shared" si="114"/>
        <v>0</v>
      </c>
      <c r="N137" s="6">
        <f t="shared" si="115"/>
        <v>0</v>
      </c>
      <c r="O137" s="7">
        <f t="shared" si="116"/>
        <v>2</v>
      </c>
      <c r="P137" s="7">
        <f t="shared" si="117"/>
        <v>0</v>
      </c>
      <c r="Q137" s="7">
        <v>1</v>
      </c>
      <c r="R137" s="11"/>
      <c r="S137" s="10"/>
      <c r="T137" s="11"/>
      <c r="U137" s="10"/>
      <c r="V137" s="11"/>
      <c r="W137" s="10"/>
      <c r="X137" s="7"/>
      <c r="Y137" s="11"/>
      <c r="Z137" s="10"/>
      <c r="AA137" s="11"/>
      <c r="AB137" s="10"/>
      <c r="AC137" s="11"/>
      <c r="AD137" s="10"/>
      <c r="AE137" s="7"/>
      <c r="AF137" s="7">
        <f t="shared" si="118"/>
        <v>0</v>
      </c>
      <c r="AG137" s="11"/>
      <c r="AH137" s="10"/>
      <c r="AI137" s="11"/>
      <c r="AJ137" s="10"/>
      <c r="AK137" s="11"/>
      <c r="AL137" s="10"/>
      <c r="AM137" s="7"/>
      <c r="AN137" s="11"/>
      <c r="AO137" s="10"/>
      <c r="AP137" s="11"/>
      <c r="AQ137" s="10"/>
      <c r="AR137" s="11"/>
      <c r="AS137" s="10"/>
      <c r="AT137" s="7"/>
      <c r="AU137" s="7">
        <f t="shared" si="119"/>
        <v>0</v>
      </c>
      <c r="AV137" s="11"/>
      <c r="AW137" s="10"/>
      <c r="AX137" s="11"/>
      <c r="AY137" s="10"/>
      <c r="AZ137" s="11"/>
      <c r="BA137" s="10"/>
      <c r="BB137" s="7"/>
      <c r="BC137" s="11"/>
      <c r="BD137" s="10"/>
      <c r="BE137" s="11"/>
      <c r="BF137" s="10"/>
      <c r="BG137" s="11"/>
      <c r="BH137" s="10"/>
      <c r="BI137" s="7"/>
      <c r="BJ137" s="7">
        <f t="shared" si="120"/>
        <v>0</v>
      </c>
      <c r="BK137" s="11"/>
      <c r="BL137" s="10"/>
      <c r="BM137" s="11"/>
      <c r="BN137" s="10"/>
      <c r="BO137" s="11"/>
      <c r="BP137" s="10"/>
      <c r="BQ137" s="7"/>
      <c r="BR137" s="11"/>
      <c r="BS137" s="10"/>
      <c r="BT137" s="11"/>
      <c r="BU137" s="10"/>
      <c r="BV137" s="11"/>
      <c r="BW137" s="10"/>
      <c r="BX137" s="7"/>
      <c r="BY137" s="7">
        <f t="shared" si="121"/>
        <v>0</v>
      </c>
      <c r="BZ137" s="11"/>
      <c r="CA137" s="10"/>
      <c r="CB137" s="11"/>
      <c r="CC137" s="10"/>
      <c r="CD137" s="11"/>
      <c r="CE137" s="10"/>
      <c r="CF137" s="7"/>
      <c r="CG137" s="11"/>
      <c r="CH137" s="10"/>
      <c r="CI137" s="11"/>
      <c r="CJ137" s="10"/>
      <c r="CK137" s="11"/>
      <c r="CL137" s="10"/>
      <c r="CM137" s="7"/>
      <c r="CN137" s="7">
        <f t="shared" si="122"/>
        <v>0</v>
      </c>
      <c r="CO137" s="11">
        <v>8</v>
      </c>
      <c r="CP137" s="10" t="s">
        <v>59</v>
      </c>
      <c r="CQ137" s="11">
        <v>7</v>
      </c>
      <c r="CR137" s="10" t="s">
        <v>59</v>
      </c>
      <c r="CS137" s="11"/>
      <c r="CT137" s="10"/>
      <c r="CU137" s="7">
        <v>2</v>
      </c>
      <c r="CV137" s="11"/>
      <c r="CW137" s="10"/>
      <c r="CX137" s="11"/>
      <c r="CY137" s="10"/>
      <c r="CZ137" s="11"/>
      <c r="DA137" s="10"/>
      <c r="DB137" s="7"/>
      <c r="DC137" s="7">
        <f t="shared" si="123"/>
        <v>2</v>
      </c>
      <c r="DD137" s="11"/>
      <c r="DE137" s="10"/>
      <c r="DF137" s="11"/>
      <c r="DG137" s="10"/>
      <c r="DH137" s="11"/>
      <c r="DI137" s="10"/>
      <c r="DJ137" s="7"/>
      <c r="DK137" s="11"/>
      <c r="DL137" s="10"/>
      <c r="DM137" s="11"/>
      <c r="DN137" s="10"/>
      <c r="DO137" s="11"/>
      <c r="DP137" s="10"/>
      <c r="DQ137" s="7"/>
      <c r="DR137" s="7">
        <f t="shared" si="124"/>
        <v>0</v>
      </c>
      <c r="DS137" s="11"/>
      <c r="DT137" s="10"/>
      <c r="DU137" s="11"/>
      <c r="DV137" s="10"/>
      <c r="DW137" s="11"/>
      <c r="DX137" s="10"/>
      <c r="DY137" s="7"/>
      <c r="DZ137" s="11"/>
      <c r="EA137" s="10"/>
      <c r="EB137" s="11"/>
      <c r="EC137" s="10"/>
      <c r="ED137" s="11"/>
      <c r="EE137" s="10"/>
      <c r="EF137" s="7"/>
      <c r="EG137" s="7">
        <f t="shared" si="125"/>
        <v>0</v>
      </c>
    </row>
    <row r="138" spans="1:137" x14ac:dyDescent="0.25">
      <c r="A138" s="15">
        <v>13</v>
      </c>
      <c r="B138" s="15">
        <v>1</v>
      </c>
      <c r="C138" s="15"/>
      <c r="D138" s="6" t="s">
        <v>219</v>
      </c>
      <c r="E138" s="3" t="s">
        <v>339</v>
      </c>
      <c r="F138" s="6">
        <f t="shared" si="107"/>
        <v>0</v>
      </c>
      <c r="G138" s="6">
        <f t="shared" si="108"/>
        <v>2</v>
      </c>
      <c r="H138" s="6">
        <f t="shared" si="109"/>
        <v>15</v>
      </c>
      <c r="I138" s="6">
        <f t="shared" si="110"/>
        <v>8</v>
      </c>
      <c r="J138" s="6">
        <f t="shared" si="111"/>
        <v>7</v>
      </c>
      <c r="K138" s="6">
        <f t="shared" si="112"/>
        <v>0</v>
      </c>
      <c r="L138" s="6">
        <f t="shared" si="113"/>
        <v>0</v>
      </c>
      <c r="M138" s="6">
        <f t="shared" si="114"/>
        <v>0</v>
      </c>
      <c r="N138" s="6">
        <f t="shared" si="115"/>
        <v>0</v>
      </c>
      <c r="O138" s="7">
        <f t="shared" si="116"/>
        <v>2</v>
      </c>
      <c r="P138" s="7">
        <f t="shared" si="117"/>
        <v>0</v>
      </c>
      <c r="Q138" s="7">
        <v>0.5</v>
      </c>
      <c r="R138" s="11"/>
      <c r="S138" s="10"/>
      <c r="T138" s="11"/>
      <c r="U138" s="10"/>
      <c r="V138" s="11"/>
      <c r="W138" s="10"/>
      <c r="X138" s="7"/>
      <c r="Y138" s="11"/>
      <c r="Z138" s="10"/>
      <c r="AA138" s="11"/>
      <c r="AB138" s="10"/>
      <c r="AC138" s="11"/>
      <c r="AD138" s="10"/>
      <c r="AE138" s="7"/>
      <c r="AF138" s="7">
        <f t="shared" si="118"/>
        <v>0</v>
      </c>
      <c r="AG138" s="11"/>
      <c r="AH138" s="10"/>
      <c r="AI138" s="11"/>
      <c r="AJ138" s="10"/>
      <c r="AK138" s="11"/>
      <c r="AL138" s="10"/>
      <c r="AM138" s="7"/>
      <c r="AN138" s="11"/>
      <c r="AO138" s="10"/>
      <c r="AP138" s="11"/>
      <c r="AQ138" s="10"/>
      <c r="AR138" s="11"/>
      <c r="AS138" s="10"/>
      <c r="AT138" s="7"/>
      <c r="AU138" s="7">
        <f t="shared" si="119"/>
        <v>0</v>
      </c>
      <c r="AV138" s="11"/>
      <c r="AW138" s="10"/>
      <c r="AX138" s="11"/>
      <c r="AY138" s="10"/>
      <c r="AZ138" s="11"/>
      <c r="BA138" s="10"/>
      <c r="BB138" s="7"/>
      <c r="BC138" s="11"/>
      <c r="BD138" s="10"/>
      <c r="BE138" s="11"/>
      <c r="BF138" s="10"/>
      <c r="BG138" s="11"/>
      <c r="BH138" s="10"/>
      <c r="BI138" s="7"/>
      <c r="BJ138" s="7">
        <f t="shared" si="120"/>
        <v>0</v>
      </c>
      <c r="BK138" s="11"/>
      <c r="BL138" s="10"/>
      <c r="BM138" s="11"/>
      <c r="BN138" s="10"/>
      <c r="BO138" s="11"/>
      <c r="BP138" s="10"/>
      <c r="BQ138" s="7"/>
      <c r="BR138" s="11"/>
      <c r="BS138" s="10"/>
      <c r="BT138" s="11"/>
      <c r="BU138" s="10"/>
      <c r="BV138" s="11"/>
      <c r="BW138" s="10"/>
      <c r="BX138" s="7"/>
      <c r="BY138" s="7">
        <f t="shared" si="121"/>
        <v>0</v>
      </c>
      <c r="BZ138" s="11"/>
      <c r="CA138" s="10"/>
      <c r="CB138" s="11"/>
      <c r="CC138" s="10"/>
      <c r="CD138" s="11"/>
      <c r="CE138" s="10"/>
      <c r="CF138" s="7"/>
      <c r="CG138" s="11"/>
      <c r="CH138" s="10"/>
      <c r="CI138" s="11"/>
      <c r="CJ138" s="10"/>
      <c r="CK138" s="11"/>
      <c r="CL138" s="10"/>
      <c r="CM138" s="7"/>
      <c r="CN138" s="7">
        <f t="shared" si="122"/>
        <v>0</v>
      </c>
      <c r="CO138" s="11">
        <v>8</v>
      </c>
      <c r="CP138" s="10" t="s">
        <v>59</v>
      </c>
      <c r="CQ138" s="11">
        <v>7</v>
      </c>
      <c r="CR138" s="10" t="s">
        <v>59</v>
      </c>
      <c r="CS138" s="11"/>
      <c r="CT138" s="10"/>
      <c r="CU138" s="7">
        <v>2</v>
      </c>
      <c r="CV138" s="11"/>
      <c r="CW138" s="10"/>
      <c r="CX138" s="11"/>
      <c r="CY138" s="10"/>
      <c r="CZ138" s="11"/>
      <c r="DA138" s="10"/>
      <c r="DB138" s="7"/>
      <c r="DC138" s="7">
        <f t="shared" si="123"/>
        <v>2</v>
      </c>
      <c r="DD138" s="11"/>
      <c r="DE138" s="10"/>
      <c r="DF138" s="11"/>
      <c r="DG138" s="10"/>
      <c r="DH138" s="11"/>
      <c r="DI138" s="10"/>
      <c r="DJ138" s="7"/>
      <c r="DK138" s="11"/>
      <c r="DL138" s="10"/>
      <c r="DM138" s="11"/>
      <c r="DN138" s="10"/>
      <c r="DO138" s="11"/>
      <c r="DP138" s="10"/>
      <c r="DQ138" s="7"/>
      <c r="DR138" s="7">
        <f t="shared" si="124"/>
        <v>0</v>
      </c>
      <c r="DS138" s="11"/>
      <c r="DT138" s="10"/>
      <c r="DU138" s="11"/>
      <c r="DV138" s="10"/>
      <c r="DW138" s="11"/>
      <c r="DX138" s="10"/>
      <c r="DY138" s="7"/>
      <c r="DZ138" s="11"/>
      <c r="EA138" s="10"/>
      <c r="EB138" s="11"/>
      <c r="EC138" s="10"/>
      <c r="ED138" s="11"/>
      <c r="EE138" s="10"/>
      <c r="EF138" s="7"/>
      <c r="EG138" s="7">
        <f t="shared" si="125"/>
        <v>0</v>
      </c>
    </row>
    <row r="139" spans="1:137" x14ac:dyDescent="0.25">
      <c r="A139" s="15">
        <v>9</v>
      </c>
      <c r="B139" s="15">
        <v>1</v>
      </c>
      <c r="C139" s="15"/>
      <c r="D139" s="6" t="s">
        <v>219</v>
      </c>
      <c r="E139" s="3" t="s">
        <v>276</v>
      </c>
      <c r="F139" s="6">
        <f t="shared" si="107"/>
        <v>0</v>
      </c>
      <c r="G139" s="6">
        <f t="shared" si="108"/>
        <v>2</v>
      </c>
      <c r="H139" s="6">
        <f t="shared" si="109"/>
        <v>15</v>
      </c>
      <c r="I139" s="6">
        <f t="shared" si="110"/>
        <v>8</v>
      </c>
      <c r="J139" s="6">
        <f t="shared" si="111"/>
        <v>7</v>
      </c>
      <c r="K139" s="6">
        <f t="shared" si="112"/>
        <v>0</v>
      </c>
      <c r="L139" s="6">
        <f t="shared" si="113"/>
        <v>0</v>
      </c>
      <c r="M139" s="6">
        <f t="shared" si="114"/>
        <v>0</v>
      </c>
      <c r="N139" s="6">
        <f t="shared" si="115"/>
        <v>0</v>
      </c>
      <c r="O139" s="7">
        <f t="shared" si="116"/>
        <v>2</v>
      </c>
      <c r="P139" s="7">
        <f t="shared" si="117"/>
        <v>0</v>
      </c>
      <c r="Q139" s="7">
        <v>0.87</v>
      </c>
      <c r="R139" s="11"/>
      <c r="S139" s="10"/>
      <c r="T139" s="11"/>
      <c r="U139" s="10"/>
      <c r="V139" s="11"/>
      <c r="W139" s="10"/>
      <c r="X139" s="7"/>
      <c r="Y139" s="11"/>
      <c r="Z139" s="10"/>
      <c r="AA139" s="11"/>
      <c r="AB139" s="10"/>
      <c r="AC139" s="11"/>
      <c r="AD139" s="10"/>
      <c r="AE139" s="7"/>
      <c r="AF139" s="7">
        <f t="shared" si="118"/>
        <v>0</v>
      </c>
      <c r="AG139" s="11"/>
      <c r="AH139" s="10"/>
      <c r="AI139" s="11"/>
      <c r="AJ139" s="10"/>
      <c r="AK139" s="11"/>
      <c r="AL139" s="10"/>
      <c r="AM139" s="7"/>
      <c r="AN139" s="11"/>
      <c r="AO139" s="10"/>
      <c r="AP139" s="11"/>
      <c r="AQ139" s="10"/>
      <c r="AR139" s="11"/>
      <c r="AS139" s="10"/>
      <c r="AT139" s="7"/>
      <c r="AU139" s="7">
        <f t="shared" si="119"/>
        <v>0</v>
      </c>
      <c r="AV139" s="11"/>
      <c r="AW139" s="10"/>
      <c r="AX139" s="11"/>
      <c r="AY139" s="10"/>
      <c r="AZ139" s="11"/>
      <c r="BA139" s="10"/>
      <c r="BB139" s="7"/>
      <c r="BC139" s="11"/>
      <c r="BD139" s="10"/>
      <c r="BE139" s="11"/>
      <c r="BF139" s="10"/>
      <c r="BG139" s="11"/>
      <c r="BH139" s="10"/>
      <c r="BI139" s="7"/>
      <c r="BJ139" s="7">
        <f t="shared" si="120"/>
        <v>0</v>
      </c>
      <c r="BK139" s="11">
        <v>8</v>
      </c>
      <c r="BL139" s="10" t="s">
        <v>59</v>
      </c>
      <c r="BM139" s="11">
        <v>7</v>
      </c>
      <c r="BN139" s="10" t="s">
        <v>59</v>
      </c>
      <c r="BO139" s="11"/>
      <c r="BP139" s="10"/>
      <c r="BQ139" s="7">
        <v>2</v>
      </c>
      <c r="BR139" s="11"/>
      <c r="BS139" s="10"/>
      <c r="BT139" s="11"/>
      <c r="BU139" s="10"/>
      <c r="BV139" s="11"/>
      <c r="BW139" s="10"/>
      <c r="BX139" s="7"/>
      <c r="BY139" s="7">
        <f t="shared" si="121"/>
        <v>2</v>
      </c>
      <c r="BZ139" s="11"/>
      <c r="CA139" s="10"/>
      <c r="CB139" s="11"/>
      <c r="CC139" s="10"/>
      <c r="CD139" s="11"/>
      <c r="CE139" s="10"/>
      <c r="CF139" s="7"/>
      <c r="CG139" s="11"/>
      <c r="CH139" s="10"/>
      <c r="CI139" s="11"/>
      <c r="CJ139" s="10"/>
      <c r="CK139" s="11"/>
      <c r="CL139" s="10"/>
      <c r="CM139" s="7"/>
      <c r="CN139" s="7">
        <f t="shared" si="122"/>
        <v>0</v>
      </c>
      <c r="CO139" s="11"/>
      <c r="CP139" s="10"/>
      <c r="CQ139" s="11"/>
      <c r="CR139" s="10"/>
      <c r="CS139" s="11"/>
      <c r="CT139" s="10"/>
      <c r="CU139" s="7"/>
      <c r="CV139" s="11"/>
      <c r="CW139" s="10"/>
      <c r="CX139" s="11"/>
      <c r="CY139" s="10"/>
      <c r="CZ139" s="11"/>
      <c r="DA139" s="10"/>
      <c r="DB139" s="7"/>
      <c r="DC139" s="7">
        <f t="shared" si="123"/>
        <v>0</v>
      </c>
      <c r="DD139" s="11"/>
      <c r="DE139" s="10"/>
      <c r="DF139" s="11"/>
      <c r="DG139" s="10"/>
      <c r="DH139" s="11"/>
      <c r="DI139" s="10"/>
      <c r="DJ139" s="7"/>
      <c r="DK139" s="11"/>
      <c r="DL139" s="10"/>
      <c r="DM139" s="11"/>
      <c r="DN139" s="10"/>
      <c r="DO139" s="11"/>
      <c r="DP139" s="10"/>
      <c r="DQ139" s="7"/>
      <c r="DR139" s="7">
        <f t="shared" si="124"/>
        <v>0</v>
      </c>
      <c r="DS139" s="11"/>
      <c r="DT139" s="10"/>
      <c r="DU139" s="11"/>
      <c r="DV139" s="10"/>
      <c r="DW139" s="11"/>
      <c r="DX139" s="10"/>
      <c r="DY139" s="7"/>
      <c r="DZ139" s="11"/>
      <c r="EA139" s="10"/>
      <c r="EB139" s="11"/>
      <c r="EC139" s="10"/>
      <c r="ED139" s="11"/>
      <c r="EE139" s="10"/>
      <c r="EF139" s="7"/>
      <c r="EG139" s="7">
        <f t="shared" si="125"/>
        <v>0</v>
      </c>
    </row>
    <row r="140" spans="1:137" x14ac:dyDescent="0.25">
      <c r="A140" s="15">
        <v>9</v>
      </c>
      <c r="B140" s="15">
        <v>1</v>
      </c>
      <c r="C140" s="15"/>
      <c r="D140" s="6" t="s">
        <v>219</v>
      </c>
      <c r="E140" s="3" t="s">
        <v>280</v>
      </c>
      <c r="F140" s="6">
        <f t="shared" si="107"/>
        <v>0</v>
      </c>
      <c r="G140" s="6">
        <f t="shared" si="108"/>
        <v>2</v>
      </c>
      <c r="H140" s="6">
        <f t="shared" si="109"/>
        <v>15</v>
      </c>
      <c r="I140" s="6">
        <f t="shared" si="110"/>
        <v>8</v>
      </c>
      <c r="J140" s="6">
        <f t="shared" si="111"/>
        <v>7</v>
      </c>
      <c r="K140" s="6">
        <f t="shared" si="112"/>
        <v>0</v>
      </c>
      <c r="L140" s="6">
        <f t="shared" si="113"/>
        <v>0</v>
      </c>
      <c r="M140" s="6">
        <f t="shared" si="114"/>
        <v>0</v>
      </c>
      <c r="N140" s="6">
        <f t="shared" si="115"/>
        <v>0</v>
      </c>
      <c r="O140" s="7">
        <f t="shared" si="116"/>
        <v>2</v>
      </c>
      <c r="P140" s="7">
        <f t="shared" si="117"/>
        <v>0</v>
      </c>
      <c r="Q140" s="7">
        <v>0.87</v>
      </c>
      <c r="R140" s="11"/>
      <c r="S140" s="10"/>
      <c r="T140" s="11"/>
      <c r="U140" s="10"/>
      <c r="V140" s="11"/>
      <c r="W140" s="10"/>
      <c r="X140" s="7"/>
      <c r="Y140" s="11"/>
      <c r="Z140" s="10"/>
      <c r="AA140" s="11"/>
      <c r="AB140" s="10"/>
      <c r="AC140" s="11"/>
      <c r="AD140" s="10"/>
      <c r="AE140" s="7"/>
      <c r="AF140" s="7">
        <f t="shared" si="118"/>
        <v>0</v>
      </c>
      <c r="AG140" s="11"/>
      <c r="AH140" s="10"/>
      <c r="AI140" s="11"/>
      <c r="AJ140" s="10"/>
      <c r="AK140" s="11"/>
      <c r="AL140" s="10"/>
      <c r="AM140" s="7"/>
      <c r="AN140" s="11"/>
      <c r="AO140" s="10"/>
      <c r="AP140" s="11"/>
      <c r="AQ140" s="10"/>
      <c r="AR140" s="11"/>
      <c r="AS140" s="10"/>
      <c r="AT140" s="7"/>
      <c r="AU140" s="7">
        <f t="shared" si="119"/>
        <v>0</v>
      </c>
      <c r="AV140" s="11"/>
      <c r="AW140" s="10"/>
      <c r="AX140" s="11"/>
      <c r="AY140" s="10"/>
      <c r="AZ140" s="11"/>
      <c r="BA140" s="10"/>
      <c r="BB140" s="7"/>
      <c r="BC140" s="11"/>
      <c r="BD140" s="10"/>
      <c r="BE140" s="11"/>
      <c r="BF140" s="10"/>
      <c r="BG140" s="11"/>
      <c r="BH140" s="10"/>
      <c r="BI140" s="7"/>
      <c r="BJ140" s="7">
        <f t="shared" si="120"/>
        <v>0</v>
      </c>
      <c r="BK140" s="11">
        <v>8</v>
      </c>
      <c r="BL140" s="10" t="s">
        <v>59</v>
      </c>
      <c r="BM140" s="11">
        <v>7</v>
      </c>
      <c r="BN140" s="10" t="s">
        <v>59</v>
      </c>
      <c r="BO140" s="11"/>
      <c r="BP140" s="10"/>
      <c r="BQ140" s="7">
        <v>2</v>
      </c>
      <c r="BR140" s="11"/>
      <c r="BS140" s="10"/>
      <c r="BT140" s="11"/>
      <c r="BU140" s="10"/>
      <c r="BV140" s="11"/>
      <c r="BW140" s="10"/>
      <c r="BX140" s="7"/>
      <c r="BY140" s="7">
        <f t="shared" si="121"/>
        <v>2</v>
      </c>
      <c r="BZ140" s="11"/>
      <c r="CA140" s="10"/>
      <c r="CB140" s="11"/>
      <c r="CC140" s="10"/>
      <c r="CD140" s="11"/>
      <c r="CE140" s="10"/>
      <c r="CF140" s="7"/>
      <c r="CG140" s="11"/>
      <c r="CH140" s="10"/>
      <c r="CI140" s="11"/>
      <c r="CJ140" s="10"/>
      <c r="CK140" s="11"/>
      <c r="CL140" s="10"/>
      <c r="CM140" s="7"/>
      <c r="CN140" s="7">
        <f t="shared" si="122"/>
        <v>0</v>
      </c>
      <c r="CO140" s="11"/>
      <c r="CP140" s="10"/>
      <c r="CQ140" s="11"/>
      <c r="CR140" s="10"/>
      <c r="CS140" s="11"/>
      <c r="CT140" s="10"/>
      <c r="CU140" s="7"/>
      <c r="CV140" s="11"/>
      <c r="CW140" s="10"/>
      <c r="CX140" s="11"/>
      <c r="CY140" s="10"/>
      <c r="CZ140" s="11"/>
      <c r="DA140" s="10"/>
      <c r="DB140" s="7"/>
      <c r="DC140" s="7">
        <f t="shared" si="123"/>
        <v>0</v>
      </c>
      <c r="DD140" s="11"/>
      <c r="DE140" s="10"/>
      <c r="DF140" s="11"/>
      <c r="DG140" s="10"/>
      <c r="DH140" s="11"/>
      <c r="DI140" s="10"/>
      <c r="DJ140" s="7"/>
      <c r="DK140" s="11"/>
      <c r="DL140" s="10"/>
      <c r="DM140" s="11"/>
      <c r="DN140" s="10"/>
      <c r="DO140" s="11"/>
      <c r="DP140" s="10"/>
      <c r="DQ140" s="7"/>
      <c r="DR140" s="7">
        <f t="shared" si="124"/>
        <v>0</v>
      </c>
      <c r="DS140" s="11"/>
      <c r="DT140" s="10"/>
      <c r="DU140" s="11"/>
      <c r="DV140" s="10"/>
      <c r="DW140" s="11"/>
      <c r="DX140" s="10"/>
      <c r="DY140" s="7"/>
      <c r="DZ140" s="11"/>
      <c r="EA140" s="10"/>
      <c r="EB140" s="11"/>
      <c r="EC140" s="10"/>
      <c r="ED140" s="11"/>
      <c r="EE140" s="10"/>
      <c r="EF140" s="7"/>
      <c r="EG140" s="7">
        <f t="shared" si="125"/>
        <v>0</v>
      </c>
    </row>
    <row r="141" spans="1:137" x14ac:dyDescent="0.25">
      <c r="A141" s="15">
        <v>9</v>
      </c>
      <c r="B141" s="15">
        <v>1</v>
      </c>
      <c r="C141" s="15"/>
      <c r="D141" s="6" t="s">
        <v>402</v>
      </c>
      <c r="E141" s="3" t="s">
        <v>403</v>
      </c>
      <c r="F141" s="6">
        <f t="shared" si="107"/>
        <v>0</v>
      </c>
      <c r="G141" s="6">
        <f t="shared" si="108"/>
        <v>2</v>
      </c>
      <c r="H141" s="6">
        <f t="shared" si="109"/>
        <v>15</v>
      </c>
      <c r="I141" s="6">
        <f t="shared" si="110"/>
        <v>8</v>
      </c>
      <c r="J141" s="6">
        <f t="shared" si="111"/>
        <v>7</v>
      </c>
      <c r="K141" s="6">
        <f t="shared" si="112"/>
        <v>0</v>
      </c>
      <c r="L141" s="6">
        <f t="shared" si="113"/>
        <v>0</v>
      </c>
      <c r="M141" s="6">
        <f t="shared" si="114"/>
        <v>0</v>
      </c>
      <c r="N141" s="6">
        <f t="shared" si="115"/>
        <v>0</v>
      </c>
      <c r="O141" s="7">
        <f t="shared" si="116"/>
        <v>2</v>
      </c>
      <c r="P141" s="7">
        <f t="shared" si="117"/>
        <v>0</v>
      </c>
      <c r="Q141" s="7">
        <v>0.87</v>
      </c>
      <c r="R141" s="11"/>
      <c r="S141" s="10"/>
      <c r="T141" s="11"/>
      <c r="U141" s="10"/>
      <c r="V141" s="11"/>
      <c r="W141" s="10"/>
      <c r="X141" s="7"/>
      <c r="Y141" s="11"/>
      <c r="Z141" s="10"/>
      <c r="AA141" s="11"/>
      <c r="AB141" s="10"/>
      <c r="AC141" s="11"/>
      <c r="AD141" s="10"/>
      <c r="AE141" s="7"/>
      <c r="AF141" s="7">
        <f t="shared" si="118"/>
        <v>0</v>
      </c>
      <c r="AG141" s="11"/>
      <c r="AH141" s="10"/>
      <c r="AI141" s="11"/>
      <c r="AJ141" s="10"/>
      <c r="AK141" s="11"/>
      <c r="AL141" s="10"/>
      <c r="AM141" s="7"/>
      <c r="AN141" s="11"/>
      <c r="AO141" s="10"/>
      <c r="AP141" s="11"/>
      <c r="AQ141" s="10"/>
      <c r="AR141" s="11"/>
      <c r="AS141" s="10"/>
      <c r="AT141" s="7"/>
      <c r="AU141" s="7">
        <f t="shared" si="119"/>
        <v>0</v>
      </c>
      <c r="AV141" s="11"/>
      <c r="AW141" s="10"/>
      <c r="AX141" s="11"/>
      <c r="AY141" s="10"/>
      <c r="AZ141" s="11"/>
      <c r="BA141" s="10"/>
      <c r="BB141" s="7"/>
      <c r="BC141" s="11"/>
      <c r="BD141" s="10"/>
      <c r="BE141" s="11"/>
      <c r="BF141" s="10"/>
      <c r="BG141" s="11"/>
      <c r="BH141" s="10"/>
      <c r="BI141" s="7"/>
      <c r="BJ141" s="7">
        <f t="shared" si="120"/>
        <v>0</v>
      </c>
      <c r="BK141" s="11">
        <v>8</v>
      </c>
      <c r="BL141" s="10" t="s">
        <v>59</v>
      </c>
      <c r="BM141" s="11">
        <v>7</v>
      </c>
      <c r="BN141" s="10" t="s">
        <v>59</v>
      </c>
      <c r="BO141" s="11"/>
      <c r="BP141" s="10"/>
      <c r="BQ141" s="7">
        <v>2</v>
      </c>
      <c r="BR141" s="11"/>
      <c r="BS141" s="10"/>
      <c r="BT141" s="11"/>
      <c r="BU141" s="10"/>
      <c r="BV141" s="11"/>
      <c r="BW141" s="10"/>
      <c r="BX141" s="7"/>
      <c r="BY141" s="7">
        <f t="shared" si="121"/>
        <v>2</v>
      </c>
      <c r="BZ141" s="11"/>
      <c r="CA141" s="10"/>
      <c r="CB141" s="11"/>
      <c r="CC141" s="10"/>
      <c r="CD141" s="11"/>
      <c r="CE141" s="10"/>
      <c r="CF141" s="7"/>
      <c r="CG141" s="11"/>
      <c r="CH141" s="10"/>
      <c r="CI141" s="11"/>
      <c r="CJ141" s="10"/>
      <c r="CK141" s="11"/>
      <c r="CL141" s="10"/>
      <c r="CM141" s="7"/>
      <c r="CN141" s="7">
        <f t="shared" si="122"/>
        <v>0</v>
      </c>
      <c r="CO141" s="11"/>
      <c r="CP141" s="10"/>
      <c r="CQ141" s="11"/>
      <c r="CR141" s="10"/>
      <c r="CS141" s="11"/>
      <c r="CT141" s="10"/>
      <c r="CU141" s="7"/>
      <c r="CV141" s="11"/>
      <c r="CW141" s="10"/>
      <c r="CX141" s="11"/>
      <c r="CY141" s="10"/>
      <c r="CZ141" s="11"/>
      <c r="DA141" s="10"/>
      <c r="DB141" s="7"/>
      <c r="DC141" s="7">
        <f t="shared" si="123"/>
        <v>0</v>
      </c>
      <c r="DD141" s="11"/>
      <c r="DE141" s="10"/>
      <c r="DF141" s="11"/>
      <c r="DG141" s="10"/>
      <c r="DH141" s="11"/>
      <c r="DI141" s="10"/>
      <c r="DJ141" s="7"/>
      <c r="DK141" s="11"/>
      <c r="DL141" s="10"/>
      <c r="DM141" s="11"/>
      <c r="DN141" s="10"/>
      <c r="DO141" s="11"/>
      <c r="DP141" s="10"/>
      <c r="DQ141" s="7"/>
      <c r="DR141" s="7">
        <f t="shared" si="124"/>
        <v>0</v>
      </c>
      <c r="DS141" s="11"/>
      <c r="DT141" s="10"/>
      <c r="DU141" s="11"/>
      <c r="DV141" s="10"/>
      <c r="DW141" s="11"/>
      <c r="DX141" s="10"/>
      <c r="DY141" s="7"/>
      <c r="DZ141" s="11"/>
      <c r="EA141" s="10"/>
      <c r="EB141" s="11"/>
      <c r="EC141" s="10"/>
      <c r="ED141" s="11"/>
      <c r="EE141" s="10"/>
      <c r="EF141" s="7"/>
      <c r="EG141" s="7">
        <f t="shared" si="125"/>
        <v>0</v>
      </c>
    </row>
    <row r="142" spans="1:137" x14ac:dyDescent="0.25">
      <c r="A142" s="15">
        <v>9</v>
      </c>
      <c r="B142" s="15">
        <v>1</v>
      </c>
      <c r="C142" s="15"/>
      <c r="D142" s="6" t="s">
        <v>404</v>
      </c>
      <c r="E142" s="3" t="s">
        <v>405</v>
      </c>
      <c r="F142" s="6">
        <f t="shared" si="107"/>
        <v>0</v>
      </c>
      <c r="G142" s="6">
        <f t="shared" si="108"/>
        <v>2</v>
      </c>
      <c r="H142" s="6">
        <f t="shared" si="109"/>
        <v>15</v>
      </c>
      <c r="I142" s="6">
        <f t="shared" si="110"/>
        <v>8</v>
      </c>
      <c r="J142" s="6">
        <f t="shared" si="111"/>
        <v>7</v>
      </c>
      <c r="K142" s="6">
        <f t="shared" si="112"/>
        <v>0</v>
      </c>
      <c r="L142" s="6">
        <f t="shared" si="113"/>
        <v>0</v>
      </c>
      <c r="M142" s="6">
        <f t="shared" si="114"/>
        <v>0</v>
      </c>
      <c r="N142" s="6">
        <f t="shared" si="115"/>
        <v>0</v>
      </c>
      <c r="O142" s="7">
        <f t="shared" si="116"/>
        <v>2</v>
      </c>
      <c r="P142" s="7">
        <f t="shared" si="117"/>
        <v>0</v>
      </c>
      <c r="Q142" s="7">
        <v>0.87</v>
      </c>
      <c r="R142" s="11"/>
      <c r="S142" s="10"/>
      <c r="T142" s="11"/>
      <c r="U142" s="10"/>
      <c r="V142" s="11"/>
      <c r="W142" s="10"/>
      <c r="X142" s="7"/>
      <c r="Y142" s="11"/>
      <c r="Z142" s="10"/>
      <c r="AA142" s="11"/>
      <c r="AB142" s="10"/>
      <c r="AC142" s="11"/>
      <c r="AD142" s="10"/>
      <c r="AE142" s="7"/>
      <c r="AF142" s="7">
        <f t="shared" si="118"/>
        <v>0</v>
      </c>
      <c r="AG142" s="11"/>
      <c r="AH142" s="10"/>
      <c r="AI142" s="11"/>
      <c r="AJ142" s="10"/>
      <c r="AK142" s="11"/>
      <c r="AL142" s="10"/>
      <c r="AM142" s="7"/>
      <c r="AN142" s="11"/>
      <c r="AO142" s="10"/>
      <c r="AP142" s="11"/>
      <c r="AQ142" s="10"/>
      <c r="AR142" s="11"/>
      <c r="AS142" s="10"/>
      <c r="AT142" s="7"/>
      <c r="AU142" s="7">
        <f t="shared" si="119"/>
        <v>0</v>
      </c>
      <c r="AV142" s="11"/>
      <c r="AW142" s="10"/>
      <c r="AX142" s="11"/>
      <c r="AY142" s="10"/>
      <c r="AZ142" s="11"/>
      <c r="BA142" s="10"/>
      <c r="BB142" s="7"/>
      <c r="BC142" s="11"/>
      <c r="BD142" s="10"/>
      <c r="BE142" s="11"/>
      <c r="BF142" s="10"/>
      <c r="BG142" s="11"/>
      <c r="BH142" s="10"/>
      <c r="BI142" s="7"/>
      <c r="BJ142" s="7">
        <f t="shared" si="120"/>
        <v>0</v>
      </c>
      <c r="BK142" s="11">
        <v>8</v>
      </c>
      <c r="BL142" s="10" t="s">
        <v>59</v>
      </c>
      <c r="BM142" s="11">
        <v>7</v>
      </c>
      <c r="BN142" s="10" t="s">
        <v>59</v>
      </c>
      <c r="BO142" s="11"/>
      <c r="BP142" s="10"/>
      <c r="BQ142" s="7">
        <v>2</v>
      </c>
      <c r="BR142" s="11"/>
      <c r="BS142" s="10"/>
      <c r="BT142" s="11"/>
      <c r="BU142" s="10"/>
      <c r="BV142" s="11"/>
      <c r="BW142" s="10"/>
      <c r="BX142" s="7"/>
      <c r="BY142" s="7">
        <f t="shared" si="121"/>
        <v>2</v>
      </c>
      <c r="BZ142" s="11"/>
      <c r="CA142" s="10"/>
      <c r="CB142" s="11"/>
      <c r="CC142" s="10"/>
      <c r="CD142" s="11"/>
      <c r="CE142" s="10"/>
      <c r="CF142" s="7"/>
      <c r="CG142" s="11"/>
      <c r="CH142" s="10"/>
      <c r="CI142" s="11"/>
      <c r="CJ142" s="10"/>
      <c r="CK142" s="11"/>
      <c r="CL142" s="10"/>
      <c r="CM142" s="7"/>
      <c r="CN142" s="7">
        <f t="shared" si="122"/>
        <v>0</v>
      </c>
      <c r="CO142" s="11"/>
      <c r="CP142" s="10"/>
      <c r="CQ142" s="11"/>
      <c r="CR142" s="10"/>
      <c r="CS142" s="11"/>
      <c r="CT142" s="10"/>
      <c r="CU142" s="7"/>
      <c r="CV142" s="11"/>
      <c r="CW142" s="10"/>
      <c r="CX142" s="11"/>
      <c r="CY142" s="10"/>
      <c r="CZ142" s="11"/>
      <c r="DA142" s="10"/>
      <c r="DB142" s="7"/>
      <c r="DC142" s="7">
        <f t="shared" si="123"/>
        <v>0</v>
      </c>
      <c r="DD142" s="11"/>
      <c r="DE142" s="10"/>
      <c r="DF142" s="11"/>
      <c r="DG142" s="10"/>
      <c r="DH142" s="11"/>
      <c r="DI142" s="10"/>
      <c r="DJ142" s="7"/>
      <c r="DK142" s="11"/>
      <c r="DL142" s="10"/>
      <c r="DM142" s="11"/>
      <c r="DN142" s="10"/>
      <c r="DO142" s="11"/>
      <c r="DP142" s="10"/>
      <c r="DQ142" s="7"/>
      <c r="DR142" s="7">
        <f t="shared" si="124"/>
        <v>0</v>
      </c>
      <c r="DS142" s="11"/>
      <c r="DT142" s="10"/>
      <c r="DU142" s="11"/>
      <c r="DV142" s="10"/>
      <c r="DW142" s="11"/>
      <c r="DX142" s="10"/>
      <c r="DY142" s="7"/>
      <c r="DZ142" s="11"/>
      <c r="EA142" s="10"/>
      <c r="EB142" s="11"/>
      <c r="EC142" s="10"/>
      <c r="ED142" s="11"/>
      <c r="EE142" s="10"/>
      <c r="EF142" s="7"/>
      <c r="EG142" s="7">
        <f t="shared" si="125"/>
        <v>0</v>
      </c>
    </row>
    <row r="143" spans="1:137" x14ac:dyDescent="0.25">
      <c r="A143" s="15">
        <v>11</v>
      </c>
      <c r="B143" s="15">
        <v>1</v>
      </c>
      <c r="C143" s="15"/>
      <c r="D143" s="6" t="s">
        <v>406</v>
      </c>
      <c r="E143" s="3" t="s">
        <v>250</v>
      </c>
      <c r="F143" s="6">
        <f t="shared" si="107"/>
        <v>0</v>
      </c>
      <c r="G143" s="6">
        <f t="shared" si="108"/>
        <v>2</v>
      </c>
      <c r="H143" s="6">
        <f t="shared" si="109"/>
        <v>15</v>
      </c>
      <c r="I143" s="6">
        <f t="shared" si="110"/>
        <v>8</v>
      </c>
      <c r="J143" s="6">
        <f t="shared" si="111"/>
        <v>7</v>
      </c>
      <c r="K143" s="6">
        <f t="shared" si="112"/>
        <v>0</v>
      </c>
      <c r="L143" s="6">
        <f t="shared" si="113"/>
        <v>0</v>
      </c>
      <c r="M143" s="6">
        <f t="shared" si="114"/>
        <v>0</v>
      </c>
      <c r="N143" s="6">
        <f t="shared" si="115"/>
        <v>0</v>
      </c>
      <c r="O143" s="7">
        <f t="shared" si="116"/>
        <v>3</v>
      </c>
      <c r="P143" s="7">
        <f t="shared" si="117"/>
        <v>0</v>
      </c>
      <c r="Q143" s="7">
        <v>0.87</v>
      </c>
      <c r="R143" s="11"/>
      <c r="S143" s="10"/>
      <c r="T143" s="11"/>
      <c r="U143" s="10"/>
      <c r="V143" s="11"/>
      <c r="W143" s="10"/>
      <c r="X143" s="7"/>
      <c r="Y143" s="11"/>
      <c r="Z143" s="10"/>
      <c r="AA143" s="11"/>
      <c r="AB143" s="10"/>
      <c r="AC143" s="11"/>
      <c r="AD143" s="10"/>
      <c r="AE143" s="7"/>
      <c r="AF143" s="7">
        <f t="shared" si="118"/>
        <v>0</v>
      </c>
      <c r="AG143" s="11"/>
      <c r="AH143" s="10"/>
      <c r="AI143" s="11"/>
      <c r="AJ143" s="10"/>
      <c r="AK143" s="11"/>
      <c r="AL143" s="10"/>
      <c r="AM143" s="7"/>
      <c r="AN143" s="11"/>
      <c r="AO143" s="10"/>
      <c r="AP143" s="11"/>
      <c r="AQ143" s="10"/>
      <c r="AR143" s="11"/>
      <c r="AS143" s="10"/>
      <c r="AT143" s="7"/>
      <c r="AU143" s="7">
        <f t="shared" si="119"/>
        <v>0</v>
      </c>
      <c r="AV143" s="11"/>
      <c r="AW143" s="10"/>
      <c r="AX143" s="11"/>
      <c r="AY143" s="10"/>
      <c r="AZ143" s="11"/>
      <c r="BA143" s="10"/>
      <c r="BB143" s="7"/>
      <c r="BC143" s="11"/>
      <c r="BD143" s="10"/>
      <c r="BE143" s="11"/>
      <c r="BF143" s="10"/>
      <c r="BG143" s="11"/>
      <c r="BH143" s="10"/>
      <c r="BI143" s="7"/>
      <c r="BJ143" s="7">
        <f t="shared" si="120"/>
        <v>0</v>
      </c>
      <c r="BK143" s="11"/>
      <c r="BL143" s="10"/>
      <c r="BM143" s="11"/>
      <c r="BN143" s="10"/>
      <c r="BO143" s="11"/>
      <c r="BP143" s="10"/>
      <c r="BQ143" s="7"/>
      <c r="BR143" s="11"/>
      <c r="BS143" s="10"/>
      <c r="BT143" s="11"/>
      <c r="BU143" s="10"/>
      <c r="BV143" s="11"/>
      <c r="BW143" s="10"/>
      <c r="BX143" s="7"/>
      <c r="BY143" s="7">
        <f t="shared" si="121"/>
        <v>0</v>
      </c>
      <c r="BZ143" s="11">
        <v>8</v>
      </c>
      <c r="CA143" s="10" t="s">
        <v>59</v>
      </c>
      <c r="CB143" s="11">
        <v>7</v>
      </c>
      <c r="CC143" s="10" t="s">
        <v>59</v>
      </c>
      <c r="CD143" s="11"/>
      <c r="CE143" s="10"/>
      <c r="CF143" s="7">
        <v>3</v>
      </c>
      <c r="CG143" s="11"/>
      <c r="CH143" s="10"/>
      <c r="CI143" s="11"/>
      <c r="CJ143" s="10"/>
      <c r="CK143" s="11"/>
      <c r="CL143" s="10"/>
      <c r="CM143" s="7"/>
      <c r="CN143" s="7">
        <f t="shared" si="122"/>
        <v>3</v>
      </c>
      <c r="CO143" s="11"/>
      <c r="CP143" s="10"/>
      <c r="CQ143" s="11"/>
      <c r="CR143" s="10"/>
      <c r="CS143" s="11"/>
      <c r="CT143" s="10"/>
      <c r="CU143" s="7"/>
      <c r="CV143" s="11"/>
      <c r="CW143" s="10"/>
      <c r="CX143" s="11"/>
      <c r="CY143" s="10"/>
      <c r="CZ143" s="11"/>
      <c r="DA143" s="10"/>
      <c r="DB143" s="7"/>
      <c r="DC143" s="7">
        <f t="shared" si="123"/>
        <v>0</v>
      </c>
      <c r="DD143" s="11"/>
      <c r="DE143" s="10"/>
      <c r="DF143" s="11"/>
      <c r="DG143" s="10"/>
      <c r="DH143" s="11"/>
      <c r="DI143" s="10"/>
      <c r="DJ143" s="7"/>
      <c r="DK143" s="11"/>
      <c r="DL143" s="10"/>
      <c r="DM143" s="11"/>
      <c r="DN143" s="10"/>
      <c r="DO143" s="11"/>
      <c r="DP143" s="10"/>
      <c r="DQ143" s="7"/>
      <c r="DR143" s="7">
        <f t="shared" si="124"/>
        <v>0</v>
      </c>
      <c r="DS143" s="11"/>
      <c r="DT143" s="10"/>
      <c r="DU143" s="11"/>
      <c r="DV143" s="10"/>
      <c r="DW143" s="11"/>
      <c r="DX143" s="10"/>
      <c r="DY143" s="7"/>
      <c r="DZ143" s="11"/>
      <c r="EA143" s="10"/>
      <c r="EB143" s="11"/>
      <c r="EC143" s="10"/>
      <c r="ED143" s="11"/>
      <c r="EE143" s="10"/>
      <c r="EF143" s="7"/>
      <c r="EG143" s="7">
        <f t="shared" si="125"/>
        <v>0</v>
      </c>
    </row>
    <row r="144" spans="1:137" x14ac:dyDescent="0.25">
      <c r="A144" s="15">
        <v>11</v>
      </c>
      <c r="B144" s="15">
        <v>1</v>
      </c>
      <c r="C144" s="15"/>
      <c r="D144" s="6" t="s">
        <v>219</v>
      </c>
      <c r="E144" s="3" t="s">
        <v>363</v>
      </c>
      <c r="F144" s="6">
        <f t="shared" si="107"/>
        <v>0</v>
      </c>
      <c r="G144" s="6">
        <f t="shared" si="108"/>
        <v>2</v>
      </c>
      <c r="H144" s="6">
        <f t="shared" si="109"/>
        <v>15</v>
      </c>
      <c r="I144" s="6">
        <f t="shared" si="110"/>
        <v>8</v>
      </c>
      <c r="J144" s="6">
        <f t="shared" si="111"/>
        <v>7</v>
      </c>
      <c r="K144" s="6">
        <f t="shared" si="112"/>
        <v>0</v>
      </c>
      <c r="L144" s="6">
        <f t="shared" si="113"/>
        <v>0</v>
      </c>
      <c r="M144" s="6">
        <f t="shared" si="114"/>
        <v>0</v>
      </c>
      <c r="N144" s="6">
        <f t="shared" si="115"/>
        <v>0</v>
      </c>
      <c r="O144" s="7">
        <f t="shared" si="116"/>
        <v>3</v>
      </c>
      <c r="P144" s="7">
        <f t="shared" si="117"/>
        <v>0</v>
      </c>
      <c r="Q144" s="7">
        <v>0.93</v>
      </c>
      <c r="R144" s="11"/>
      <c r="S144" s="10"/>
      <c r="T144" s="11"/>
      <c r="U144" s="10"/>
      <c r="V144" s="11"/>
      <c r="W144" s="10"/>
      <c r="X144" s="7"/>
      <c r="Y144" s="11"/>
      <c r="Z144" s="10"/>
      <c r="AA144" s="11"/>
      <c r="AB144" s="10"/>
      <c r="AC144" s="11"/>
      <c r="AD144" s="10"/>
      <c r="AE144" s="7"/>
      <c r="AF144" s="7">
        <f t="shared" si="118"/>
        <v>0</v>
      </c>
      <c r="AG144" s="11"/>
      <c r="AH144" s="10"/>
      <c r="AI144" s="11"/>
      <c r="AJ144" s="10"/>
      <c r="AK144" s="11"/>
      <c r="AL144" s="10"/>
      <c r="AM144" s="7"/>
      <c r="AN144" s="11"/>
      <c r="AO144" s="10"/>
      <c r="AP144" s="11"/>
      <c r="AQ144" s="10"/>
      <c r="AR144" s="11"/>
      <c r="AS144" s="10"/>
      <c r="AT144" s="7"/>
      <c r="AU144" s="7">
        <f t="shared" si="119"/>
        <v>0</v>
      </c>
      <c r="AV144" s="11"/>
      <c r="AW144" s="10"/>
      <c r="AX144" s="11"/>
      <c r="AY144" s="10"/>
      <c r="AZ144" s="11"/>
      <c r="BA144" s="10"/>
      <c r="BB144" s="7"/>
      <c r="BC144" s="11"/>
      <c r="BD144" s="10"/>
      <c r="BE144" s="11"/>
      <c r="BF144" s="10"/>
      <c r="BG144" s="11"/>
      <c r="BH144" s="10"/>
      <c r="BI144" s="7"/>
      <c r="BJ144" s="7">
        <f t="shared" si="120"/>
        <v>0</v>
      </c>
      <c r="BK144" s="11"/>
      <c r="BL144" s="10"/>
      <c r="BM144" s="11"/>
      <c r="BN144" s="10"/>
      <c r="BO144" s="11"/>
      <c r="BP144" s="10"/>
      <c r="BQ144" s="7"/>
      <c r="BR144" s="11"/>
      <c r="BS144" s="10"/>
      <c r="BT144" s="11"/>
      <c r="BU144" s="10"/>
      <c r="BV144" s="11"/>
      <c r="BW144" s="10"/>
      <c r="BX144" s="7"/>
      <c r="BY144" s="7">
        <f t="shared" si="121"/>
        <v>0</v>
      </c>
      <c r="BZ144" s="11">
        <v>8</v>
      </c>
      <c r="CA144" s="10" t="s">
        <v>59</v>
      </c>
      <c r="CB144" s="11">
        <v>7</v>
      </c>
      <c r="CC144" s="10" t="s">
        <v>59</v>
      </c>
      <c r="CD144" s="11"/>
      <c r="CE144" s="10"/>
      <c r="CF144" s="7">
        <v>3</v>
      </c>
      <c r="CG144" s="11"/>
      <c r="CH144" s="10"/>
      <c r="CI144" s="11"/>
      <c r="CJ144" s="10"/>
      <c r="CK144" s="11"/>
      <c r="CL144" s="10"/>
      <c r="CM144" s="7"/>
      <c r="CN144" s="7">
        <f t="shared" si="122"/>
        <v>3</v>
      </c>
      <c r="CO144" s="11"/>
      <c r="CP144" s="10"/>
      <c r="CQ144" s="11"/>
      <c r="CR144" s="10"/>
      <c r="CS144" s="11"/>
      <c r="CT144" s="10"/>
      <c r="CU144" s="7"/>
      <c r="CV144" s="11"/>
      <c r="CW144" s="10"/>
      <c r="CX144" s="11"/>
      <c r="CY144" s="10"/>
      <c r="CZ144" s="11"/>
      <c r="DA144" s="10"/>
      <c r="DB144" s="7"/>
      <c r="DC144" s="7">
        <f t="shared" si="123"/>
        <v>0</v>
      </c>
      <c r="DD144" s="11"/>
      <c r="DE144" s="10"/>
      <c r="DF144" s="11"/>
      <c r="DG144" s="10"/>
      <c r="DH144" s="11"/>
      <c r="DI144" s="10"/>
      <c r="DJ144" s="7"/>
      <c r="DK144" s="11"/>
      <c r="DL144" s="10"/>
      <c r="DM144" s="11"/>
      <c r="DN144" s="10"/>
      <c r="DO144" s="11"/>
      <c r="DP144" s="10"/>
      <c r="DQ144" s="7"/>
      <c r="DR144" s="7">
        <f t="shared" si="124"/>
        <v>0</v>
      </c>
      <c r="DS144" s="11"/>
      <c r="DT144" s="10"/>
      <c r="DU144" s="11"/>
      <c r="DV144" s="10"/>
      <c r="DW144" s="11"/>
      <c r="DX144" s="10"/>
      <c r="DY144" s="7"/>
      <c r="DZ144" s="11"/>
      <c r="EA144" s="10"/>
      <c r="EB144" s="11"/>
      <c r="EC144" s="10"/>
      <c r="ED144" s="11"/>
      <c r="EE144" s="10"/>
      <c r="EF144" s="7"/>
      <c r="EG144" s="7">
        <f t="shared" si="125"/>
        <v>0</v>
      </c>
    </row>
    <row r="145" spans="1:137" x14ac:dyDescent="0.25">
      <c r="A145" s="15">
        <v>11</v>
      </c>
      <c r="B145" s="15">
        <v>1</v>
      </c>
      <c r="C145" s="15"/>
      <c r="D145" s="6" t="s">
        <v>407</v>
      </c>
      <c r="E145" s="3" t="s">
        <v>246</v>
      </c>
      <c r="F145" s="6">
        <f t="shared" si="107"/>
        <v>0</v>
      </c>
      <c r="G145" s="6">
        <f t="shared" si="108"/>
        <v>2</v>
      </c>
      <c r="H145" s="6">
        <f t="shared" si="109"/>
        <v>15</v>
      </c>
      <c r="I145" s="6">
        <f t="shared" si="110"/>
        <v>8</v>
      </c>
      <c r="J145" s="6">
        <f t="shared" si="111"/>
        <v>0</v>
      </c>
      <c r="K145" s="6">
        <f t="shared" si="112"/>
        <v>0</v>
      </c>
      <c r="L145" s="6">
        <f t="shared" si="113"/>
        <v>7</v>
      </c>
      <c r="M145" s="6">
        <f t="shared" si="114"/>
        <v>0</v>
      </c>
      <c r="N145" s="6">
        <f t="shared" si="115"/>
        <v>0</v>
      </c>
      <c r="O145" s="7">
        <f t="shared" si="116"/>
        <v>3</v>
      </c>
      <c r="P145" s="7">
        <f t="shared" si="117"/>
        <v>2</v>
      </c>
      <c r="Q145" s="7">
        <v>0.87</v>
      </c>
      <c r="R145" s="11"/>
      <c r="S145" s="10"/>
      <c r="T145" s="11"/>
      <c r="U145" s="10"/>
      <c r="V145" s="11"/>
      <c r="W145" s="10"/>
      <c r="X145" s="7"/>
      <c r="Y145" s="11"/>
      <c r="Z145" s="10"/>
      <c r="AA145" s="11"/>
      <c r="AB145" s="10"/>
      <c r="AC145" s="11"/>
      <c r="AD145" s="10"/>
      <c r="AE145" s="7"/>
      <c r="AF145" s="7">
        <f t="shared" si="118"/>
        <v>0</v>
      </c>
      <c r="AG145" s="11"/>
      <c r="AH145" s="10"/>
      <c r="AI145" s="11"/>
      <c r="AJ145" s="10"/>
      <c r="AK145" s="11"/>
      <c r="AL145" s="10"/>
      <c r="AM145" s="7"/>
      <c r="AN145" s="11"/>
      <c r="AO145" s="10"/>
      <c r="AP145" s="11"/>
      <c r="AQ145" s="10"/>
      <c r="AR145" s="11"/>
      <c r="AS145" s="10"/>
      <c r="AT145" s="7"/>
      <c r="AU145" s="7">
        <f t="shared" si="119"/>
        <v>0</v>
      </c>
      <c r="AV145" s="11"/>
      <c r="AW145" s="10"/>
      <c r="AX145" s="11"/>
      <c r="AY145" s="10"/>
      <c r="AZ145" s="11"/>
      <c r="BA145" s="10"/>
      <c r="BB145" s="7"/>
      <c r="BC145" s="11"/>
      <c r="BD145" s="10"/>
      <c r="BE145" s="11"/>
      <c r="BF145" s="10"/>
      <c r="BG145" s="11"/>
      <c r="BH145" s="10"/>
      <c r="BI145" s="7"/>
      <c r="BJ145" s="7">
        <f t="shared" si="120"/>
        <v>0</v>
      </c>
      <c r="BK145" s="11"/>
      <c r="BL145" s="10"/>
      <c r="BM145" s="11"/>
      <c r="BN145" s="10"/>
      <c r="BO145" s="11"/>
      <c r="BP145" s="10"/>
      <c r="BQ145" s="7"/>
      <c r="BR145" s="11"/>
      <c r="BS145" s="10"/>
      <c r="BT145" s="11"/>
      <c r="BU145" s="10"/>
      <c r="BV145" s="11"/>
      <c r="BW145" s="10"/>
      <c r="BX145" s="7"/>
      <c r="BY145" s="7">
        <f t="shared" si="121"/>
        <v>0</v>
      </c>
      <c r="BZ145" s="11">
        <v>8</v>
      </c>
      <c r="CA145" s="10" t="s">
        <v>59</v>
      </c>
      <c r="CB145" s="11"/>
      <c r="CC145" s="10"/>
      <c r="CD145" s="11"/>
      <c r="CE145" s="10"/>
      <c r="CF145" s="7">
        <v>1</v>
      </c>
      <c r="CG145" s="11">
        <v>7</v>
      </c>
      <c r="CH145" s="10" t="s">
        <v>59</v>
      </c>
      <c r="CI145" s="11"/>
      <c r="CJ145" s="10"/>
      <c r="CK145" s="11"/>
      <c r="CL145" s="10"/>
      <c r="CM145" s="7">
        <v>2</v>
      </c>
      <c r="CN145" s="7">
        <f t="shared" si="122"/>
        <v>3</v>
      </c>
      <c r="CO145" s="11"/>
      <c r="CP145" s="10"/>
      <c r="CQ145" s="11"/>
      <c r="CR145" s="10"/>
      <c r="CS145" s="11"/>
      <c r="CT145" s="10"/>
      <c r="CU145" s="7"/>
      <c r="CV145" s="11"/>
      <c r="CW145" s="10"/>
      <c r="CX145" s="11"/>
      <c r="CY145" s="10"/>
      <c r="CZ145" s="11"/>
      <c r="DA145" s="10"/>
      <c r="DB145" s="7"/>
      <c r="DC145" s="7">
        <f t="shared" si="123"/>
        <v>0</v>
      </c>
      <c r="DD145" s="11"/>
      <c r="DE145" s="10"/>
      <c r="DF145" s="11"/>
      <c r="DG145" s="10"/>
      <c r="DH145" s="11"/>
      <c r="DI145" s="10"/>
      <c r="DJ145" s="7"/>
      <c r="DK145" s="11"/>
      <c r="DL145" s="10"/>
      <c r="DM145" s="11"/>
      <c r="DN145" s="10"/>
      <c r="DO145" s="11"/>
      <c r="DP145" s="10"/>
      <c r="DQ145" s="7"/>
      <c r="DR145" s="7">
        <f t="shared" si="124"/>
        <v>0</v>
      </c>
      <c r="DS145" s="11"/>
      <c r="DT145" s="10"/>
      <c r="DU145" s="11"/>
      <c r="DV145" s="10"/>
      <c r="DW145" s="11"/>
      <c r="DX145" s="10"/>
      <c r="DY145" s="7"/>
      <c r="DZ145" s="11"/>
      <c r="EA145" s="10"/>
      <c r="EB145" s="11"/>
      <c r="EC145" s="10"/>
      <c r="ED145" s="11"/>
      <c r="EE145" s="10"/>
      <c r="EF145" s="7"/>
      <c r="EG145" s="7">
        <f t="shared" si="125"/>
        <v>0</v>
      </c>
    </row>
    <row r="146" spans="1:137" x14ac:dyDescent="0.25">
      <c r="A146" s="15">
        <v>11</v>
      </c>
      <c r="B146" s="15">
        <v>1</v>
      </c>
      <c r="C146" s="15"/>
      <c r="D146" s="6" t="s">
        <v>219</v>
      </c>
      <c r="E146" s="3" t="s">
        <v>244</v>
      </c>
      <c r="F146" s="6">
        <f t="shared" si="107"/>
        <v>0</v>
      </c>
      <c r="G146" s="6">
        <f t="shared" si="108"/>
        <v>2</v>
      </c>
      <c r="H146" s="6">
        <f t="shared" si="109"/>
        <v>15</v>
      </c>
      <c r="I146" s="6">
        <f t="shared" si="110"/>
        <v>8</v>
      </c>
      <c r="J146" s="6">
        <f t="shared" si="111"/>
        <v>7</v>
      </c>
      <c r="K146" s="6">
        <f t="shared" si="112"/>
        <v>0</v>
      </c>
      <c r="L146" s="6">
        <f t="shared" si="113"/>
        <v>0</v>
      </c>
      <c r="M146" s="6">
        <f t="shared" si="114"/>
        <v>0</v>
      </c>
      <c r="N146" s="6">
        <f t="shared" si="115"/>
        <v>0</v>
      </c>
      <c r="O146" s="7">
        <f t="shared" si="116"/>
        <v>3</v>
      </c>
      <c r="P146" s="7">
        <f t="shared" si="117"/>
        <v>0</v>
      </c>
      <c r="Q146" s="7">
        <v>0.87</v>
      </c>
      <c r="R146" s="11"/>
      <c r="S146" s="10"/>
      <c r="T146" s="11"/>
      <c r="U146" s="10"/>
      <c r="V146" s="11"/>
      <c r="W146" s="10"/>
      <c r="X146" s="7"/>
      <c r="Y146" s="11"/>
      <c r="Z146" s="10"/>
      <c r="AA146" s="11"/>
      <c r="AB146" s="10"/>
      <c r="AC146" s="11"/>
      <c r="AD146" s="10"/>
      <c r="AE146" s="7"/>
      <c r="AF146" s="7">
        <f t="shared" si="118"/>
        <v>0</v>
      </c>
      <c r="AG146" s="11"/>
      <c r="AH146" s="10"/>
      <c r="AI146" s="11"/>
      <c r="AJ146" s="10"/>
      <c r="AK146" s="11"/>
      <c r="AL146" s="10"/>
      <c r="AM146" s="7"/>
      <c r="AN146" s="11"/>
      <c r="AO146" s="10"/>
      <c r="AP146" s="11"/>
      <c r="AQ146" s="10"/>
      <c r="AR146" s="11"/>
      <c r="AS146" s="10"/>
      <c r="AT146" s="7"/>
      <c r="AU146" s="7">
        <f t="shared" si="119"/>
        <v>0</v>
      </c>
      <c r="AV146" s="11"/>
      <c r="AW146" s="10"/>
      <c r="AX146" s="11"/>
      <c r="AY146" s="10"/>
      <c r="AZ146" s="11"/>
      <c r="BA146" s="10"/>
      <c r="BB146" s="7"/>
      <c r="BC146" s="11"/>
      <c r="BD146" s="10"/>
      <c r="BE146" s="11"/>
      <c r="BF146" s="10"/>
      <c r="BG146" s="11"/>
      <c r="BH146" s="10"/>
      <c r="BI146" s="7"/>
      <c r="BJ146" s="7">
        <f t="shared" si="120"/>
        <v>0</v>
      </c>
      <c r="BK146" s="11"/>
      <c r="BL146" s="10"/>
      <c r="BM146" s="11"/>
      <c r="BN146" s="10"/>
      <c r="BO146" s="11"/>
      <c r="BP146" s="10"/>
      <c r="BQ146" s="7"/>
      <c r="BR146" s="11"/>
      <c r="BS146" s="10"/>
      <c r="BT146" s="11"/>
      <c r="BU146" s="10"/>
      <c r="BV146" s="11"/>
      <c r="BW146" s="10"/>
      <c r="BX146" s="7"/>
      <c r="BY146" s="7">
        <f t="shared" si="121"/>
        <v>0</v>
      </c>
      <c r="BZ146" s="11">
        <v>8</v>
      </c>
      <c r="CA146" s="10" t="s">
        <v>59</v>
      </c>
      <c r="CB146" s="11">
        <v>7</v>
      </c>
      <c r="CC146" s="10" t="s">
        <v>59</v>
      </c>
      <c r="CD146" s="11"/>
      <c r="CE146" s="10"/>
      <c r="CF146" s="7">
        <v>3</v>
      </c>
      <c r="CG146" s="11"/>
      <c r="CH146" s="10"/>
      <c r="CI146" s="11"/>
      <c r="CJ146" s="10"/>
      <c r="CK146" s="11"/>
      <c r="CL146" s="10"/>
      <c r="CM146" s="7"/>
      <c r="CN146" s="7">
        <f t="shared" si="122"/>
        <v>3</v>
      </c>
      <c r="CO146" s="11"/>
      <c r="CP146" s="10"/>
      <c r="CQ146" s="11"/>
      <c r="CR146" s="10"/>
      <c r="CS146" s="11"/>
      <c r="CT146" s="10"/>
      <c r="CU146" s="7"/>
      <c r="CV146" s="11"/>
      <c r="CW146" s="10"/>
      <c r="CX146" s="11"/>
      <c r="CY146" s="10"/>
      <c r="CZ146" s="11"/>
      <c r="DA146" s="10"/>
      <c r="DB146" s="7"/>
      <c r="DC146" s="7">
        <f t="shared" si="123"/>
        <v>0</v>
      </c>
      <c r="DD146" s="11"/>
      <c r="DE146" s="10"/>
      <c r="DF146" s="11"/>
      <c r="DG146" s="10"/>
      <c r="DH146" s="11"/>
      <c r="DI146" s="10"/>
      <c r="DJ146" s="7"/>
      <c r="DK146" s="11"/>
      <c r="DL146" s="10"/>
      <c r="DM146" s="11"/>
      <c r="DN146" s="10"/>
      <c r="DO146" s="11"/>
      <c r="DP146" s="10"/>
      <c r="DQ146" s="7"/>
      <c r="DR146" s="7">
        <f t="shared" si="124"/>
        <v>0</v>
      </c>
      <c r="DS146" s="11"/>
      <c r="DT146" s="10"/>
      <c r="DU146" s="11"/>
      <c r="DV146" s="10"/>
      <c r="DW146" s="11"/>
      <c r="DX146" s="10"/>
      <c r="DY146" s="7"/>
      <c r="DZ146" s="11"/>
      <c r="EA146" s="10"/>
      <c r="EB146" s="11"/>
      <c r="EC146" s="10"/>
      <c r="ED146" s="11"/>
      <c r="EE146" s="10"/>
      <c r="EF146" s="7"/>
      <c r="EG146" s="7">
        <f t="shared" si="125"/>
        <v>0</v>
      </c>
    </row>
    <row r="147" spans="1:137" x14ac:dyDescent="0.25">
      <c r="A147" s="15">
        <v>16</v>
      </c>
      <c r="B147" s="15">
        <v>2</v>
      </c>
      <c r="C147" s="15"/>
      <c r="D147" s="6" t="s">
        <v>219</v>
      </c>
      <c r="E147" s="3" t="s">
        <v>258</v>
      </c>
      <c r="F147" s="6">
        <f t="shared" si="107"/>
        <v>0</v>
      </c>
      <c r="G147" s="6">
        <f t="shared" si="108"/>
        <v>2</v>
      </c>
      <c r="H147" s="6">
        <f t="shared" si="109"/>
        <v>15</v>
      </c>
      <c r="I147" s="6">
        <f t="shared" si="110"/>
        <v>8</v>
      </c>
      <c r="J147" s="6">
        <f t="shared" si="111"/>
        <v>7</v>
      </c>
      <c r="K147" s="6">
        <f t="shared" si="112"/>
        <v>0</v>
      </c>
      <c r="L147" s="6">
        <f t="shared" si="113"/>
        <v>0</v>
      </c>
      <c r="M147" s="6">
        <f t="shared" si="114"/>
        <v>0</v>
      </c>
      <c r="N147" s="6">
        <f t="shared" si="115"/>
        <v>0</v>
      </c>
      <c r="O147" s="7">
        <f t="shared" si="116"/>
        <v>2</v>
      </c>
      <c r="P147" s="7">
        <f t="shared" si="117"/>
        <v>0</v>
      </c>
      <c r="Q147" s="7">
        <v>0.67</v>
      </c>
      <c r="R147" s="11"/>
      <c r="S147" s="10"/>
      <c r="T147" s="11"/>
      <c r="U147" s="10"/>
      <c r="V147" s="11"/>
      <c r="W147" s="10"/>
      <c r="X147" s="7"/>
      <c r="Y147" s="11"/>
      <c r="Z147" s="10"/>
      <c r="AA147" s="11"/>
      <c r="AB147" s="10"/>
      <c r="AC147" s="11"/>
      <c r="AD147" s="10"/>
      <c r="AE147" s="7"/>
      <c r="AF147" s="7">
        <f t="shared" si="118"/>
        <v>0</v>
      </c>
      <c r="AG147" s="11"/>
      <c r="AH147" s="10"/>
      <c r="AI147" s="11"/>
      <c r="AJ147" s="10"/>
      <c r="AK147" s="11"/>
      <c r="AL147" s="10"/>
      <c r="AM147" s="7"/>
      <c r="AN147" s="11"/>
      <c r="AO147" s="10"/>
      <c r="AP147" s="11"/>
      <c r="AQ147" s="10"/>
      <c r="AR147" s="11"/>
      <c r="AS147" s="10"/>
      <c r="AT147" s="7"/>
      <c r="AU147" s="7">
        <f t="shared" si="119"/>
        <v>0</v>
      </c>
      <c r="AV147" s="11"/>
      <c r="AW147" s="10"/>
      <c r="AX147" s="11"/>
      <c r="AY147" s="10"/>
      <c r="AZ147" s="11"/>
      <c r="BA147" s="10"/>
      <c r="BB147" s="7"/>
      <c r="BC147" s="11"/>
      <c r="BD147" s="10"/>
      <c r="BE147" s="11"/>
      <c r="BF147" s="10"/>
      <c r="BG147" s="11"/>
      <c r="BH147" s="10"/>
      <c r="BI147" s="7"/>
      <c r="BJ147" s="7">
        <f t="shared" si="120"/>
        <v>0</v>
      </c>
      <c r="BK147" s="11"/>
      <c r="BL147" s="10"/>
      <c r="BM147" s="11"/>
      <c r="BN147" s="10"/>
      <c r="BO147" s="11"/>
      <c r="BP147" s="10"/>
      <c r="BQ147" s="7"/>
      <c r="BR147" s="11"/>
      <c r="BS147" s="10"/>
      <c r="BT147" s="11"/>
      <c r="BU147" s="10"/>
      <c r="BV147" s="11"/>
      <c r="BW147" s="10"/>
      <c r="BX147" s="7"/>
      <c r="BY147" s="7">
        <f t="shared" si="121"/>
        <v>0</v>
      </c>
      <c r="BZ147" s="11"/>
      <c r="CA147" s="10"/>
      <c r="CB147" s="11"/>
      <c r="CC147" s="10"/>
      <c r="CD147" s="11"/>
      <c r="CE147" s="10"/>
      <c r="CF147" s="7"/>
      <c r="CG147" s="11"/>
      <c r="CH147" s="10"/>
      <c r="CI147" s="11"/>
      <c r="CJ147" s="10"/>
      <c r="CK147" s="11"/>
      <c r="CL147" s="10"/>
      <c r="CM147" s="7"/>
      <c r="CN147" s="7">
        <f t="shared" si="122"/>
        <v>0</v>
      </c>
      <c r="CO147" s="11"/>
      <c r="CP147" s="10"/>
      <c r="CQ147" s="11"/>
      <c r="CR147" s="10"/>
      <c r="CS147" s="11"/>
      <c r="CT147" s="10"/>
      <c r="CU147" s="7"/>
      <c r="CV147" s="11"/>
      <c r="CW147" s="10"/>
      <c r="CX147" s="11"/>
      <c r="CY147" s="10"/>
      <c r="CZ147" s="11"/>
      <c r="DA147" s="10"/>
      <c r="DB147" s="7"/>
      <c r="DC147" s="7">
        <f t="shared" si="123"/>
        <v>0</v>
      </c>
      <c r="DD147" s="11">
        <v>8</v>
      </c>
      <c r="DE147" s="10" t="s">
        <v>59</v>
      </c>
      <c r="DF147" s="11">
        <v>7</v>
      </c>
      <c r="DG147" s="10" t="s">
        <v>59</v>
      </c>
      <c r="DH147" s="11"/>
      <c r="DI147" s="10"/>
      <c r="DJ147" s="7">
        <v>2</v>
      </c>
      <c r="DK147" s="11"/>
      <c r="DL147" s="10"/>
      <c r="DM147" s="11"/>
      <c r="DN147" s="10"/>
      <c r="DO147" s="11"/>
      <c r="DP147" s="10"/>
      <c r="DQ147" s="7"/>
      <c r="DR147" s="7">
        <f t="shared" si="124"/>
        <v>2</v>
      </c>
      <c r="DS147" s="11"/>
      <c r="DT147" s="10"/>
      <c r="DU147" s="11"/>
      <c r="DV147" s="10"/>
      <c r="DW147" s="11"/>
      <c r="DX147" s="10"/>
      <c r="DY147" s="7"/>
      <c r="DZ147" s="11"/>
      <c r="EA147" s="10"/>
      <c r="EB147" s="11"/>
      <c r="EC147" s="10"/>
      <c r="ED147" s="11"/>
      <c r="EE147" s="10"/>
      <c r="EF147" s="7"/>
      <c r="EG147" s="7">
        <f t="shared" si="125"/>
        <v>0</v>
      </c>
    </row>
    <row r="148" spans="1:137" x14ac:dyDescent="0.25">
      <c r="A148" s="15">
        <v>16</v>
      </c>
      <c r="B148" s="15">
        <v>2</v>
      </c>
      <c r="C148" s="15"/>
      <c r="D148" s="6" t="s">
        <v>219</v>
      </c>
      <c r="E148" s="3" t="s">
        <v>252</v>
      </c>
      <c r="F148" s="6">
        <f t="shared" si="107"/>
        <v>0</v>
      </c>
      <c r="G148" s="6">
        <f t="shared" si="108"/>
        <v>2</v>
      </c>
      <c r="H148" s="6">
        <f t="shared" si="109"/>
        <v>15</v>
      </c>
      <c r="I148" s="6">
        <f t="shared" si="110"/>
        <v>8</v>
      </c>
      <c r="J148" s="6">
        <f t="shared" si="111"/>
        <v>7</v>
      </c>
      <c r="K148" s="6">
        <f t="shared" si="112"/>
        <v>0</v>
      </c>
      <c r="L148" s="6">
        <f t="shared" si="113"/>
        <v>0</v>
      </c>
      <c r="M148" s="6">
        <f t="shared" si="114"/>
        <v>0</v>
      </c>
      <c r="N148" s="6">
        <f t="shared" si="115"/>
        <v>0</v>
      </c>
      <c r="O148" s="7">
        <f t="shared" si="116"/>
        <v>2</v>
      </c>
      <c r="P148" s="7">
        <f t="shared" si="117"/>
        <v>0</v>
      </c>
      <c r="Q148" s="7">
        <v>0.56000000000000005</v>
      </c>
      <c r="R148" s="11"/>
      <c r="S148" s="10"/>
      <c r="T148" s="11"/>
      <c r="U148" s="10"/>
      <c r="V148" s="11"/>
      <c r="W148" s="10"/>
      <c r="X148" s="7"/>
      <c r="Y148" s="11"/>
      <c r="Z148" s="10"/>
      <c r="AA148" s="11"/>
      <c r="AB148" s="10"/>
      <c r="AC148" s="11"/>
      <c r="AD148" s="10"/>
      <c r="AE148" s="7"/>
      <c r="AF148" s="7">
        <f t="shared" si="118"/>
        <v>0</v>
      </c>
      <c r="AG148" s="11"/>
      <c r="AH148" s="10"/>
      <c r="AI148" s="11"/>
      <c r="AJ148" s="10"/>
      <c r="AK148" s="11"/>
      <c r="AL148" s="10"/>
      <c r="AM148" s="7"/>
      <c r="AN148" s="11"/>
      <c r="AO148" s="10"/>
      <c r="AP148" s="11"/>
      <c r="AQ148" s="10"/>
      <c r="AR148" s="11"/>
      <c r="AS148" s="10"/>
      <c r="AT148" s="7"/>
      <c r="AU148" s="7">
        <f t="shared" si="119"/>
        <v>0</v>
      </c>
      <c r="AV148" s="11"/>
      <c r="AW148" s="10"/>
      <c r="AX148" s="11"/>
      <c r="AY148" s="10"/>
      <c r="AZ148" s="11"/>
      <c r="BA148" s="10"/>
      <c r="BB148" s="7"/>
      <c r="BC148" s="11"/>
      <c r="BD148" s="10"/>
      <c r="BE148" s="11"/>
      <c r="BF148" s="10"/>
      <c r="BG148" s="11"/>
      <c r="BH148" s="10"/>
      <c r="BI148" s="7"/>
      <c r="BJ148" s="7">
        <f t="shared" si="120"/>
        <v>0</v>
      </c>
      <c r="BK148" s="11"/>
      <c r="BL148" s="10"/>
      <c r="BM148" s="11"/>
      <c r="BN148" s="10"/>
      <c r="BO148" s="11"/>
      <c r="BP148" s="10"/>
      <c r="BQ148" s="7"/>
      <c r="BR148" s="11"/>
      <c r="BS148" s="10"/>
      <c r="BT148" s="11"/>
      <c r="BU148" s="10"/>
      <c r="BV148" s="11"/>
      <c r="BW148" s="10"/>
      <c r="BX148" s="7"/>
      <c r="BY148" s="7">
        <f t="shared" si="121"/>
        <v>0</v>
      </c>
      <c r="BZ148" s="11"/>
      <c r="CA148" s="10"/>
      <c r="CB148" s="11"/>
      <c r="CC148" s="10"/>
      <c r="CD148" s="11"/>
      <c r="CE148" s="10"/>
      <c r="CF148" s="7"/>
      <c r="CG148" s="11"/>
      <c r="CH148" s="10"/>
      <c r="CI148" s="11"/>
      <c r="CJ148" s="10"/>
      <c r="CK148" s="11"/>
      <c r="CL148" s="10"/>
      <c r="CM148" s="7"/>
      <c r="CN148" s="7">
        <f t="shared" si="122"/>
        <v>0</v>
      </c>
      <c r="CO148" s="11"/>
      <c r="CP148" s="10"/>
      <c r="CQ148" s="11"/>
      <c r="CR148" s="10"/>
      <c r="CS148" s="11"/>
      <c r="CT148" s="10"/>
      <c r="CU148" s="7"/>
      <c r="CV148" s="11"/>
      <c r="CW148" s="10"/>
      <c r="CX148" s="11"/>
      <c r="CY148" s="10"/>
      <c r="CZ148" s="11"/>
      <c r="DA148" s="10"/>
      <c r="DB148" s="7"/>
      <c r="DC148" s="7">
        <f t="shared" si="123"/>
        <v>0</v>
      </c>
      <c r="DD148" s="11">
        <v>8</v>
      </c>
      <c r="DE148" s="10" t="s">
        <v>59</v>
      </c>
      <c r="DF148" s="11">
        <v>7</v>
      </c>
      <c r="DG148" s="10" t="s">
        <v>59</v>
      </c>
      <c r="DH148" s="11"/>
      <c r="DI148" s="10"/>
      <c r="DJ148" s="7">
        <v>2</v>
      </c>
      <c r="DK148" s="11"/>
      <c r="DL148" s="10"/>
      <c r="DM148" s="11"/>
      <c r="DN148" s="10"/>
      <c r="DO148" s="11"/>
      <c r="DP148" s="10"/>
      <c r="DQ148" s="7"/>
      <c r="DR148" s="7">
        <f t="shared" si="124"/>
        <v>2</v>
      </c>
      <c r="DS148" s="11"/>
      <c r="DT148" s="10"/>
      <c r="DU148" s="11"/>
      <c r="DV148" s="10"/>
      <c r="DW148" s="11"/>
      <c r="DX148" s="10"/>
      <c r="DY148" s="7"/>
      <c r="DZ148" s="11"/>
      <c r="EA148" s="10"/>
      <c r="EB148" s="11"/>
      <c r="EC148" s="10"/>
      <c r="ED148" s="11"/>
      <c r="EE148" s="10"/>
      <c r="EF148" s="7"/>
      <c r="EG148" s="7">
        <f t="shared" si="125"/>
        <v>0</v>
      </c>
    </row>
    <row r="149" spans="1:137" x14ac:dyDescent="0.25">
      <c r="A149" s="15">
        <v>16</v>
      </c>
      <c r="B149" s="15">
        <v>2</v>
      </c>
      <c r="C149" s="15"/>
      <c r="D149" s="6" t="s">
        <v>408</v>
      </c>
      <c r="E149" s="3" t="s">
        <v>254</v>
      </c>
      <c r="F149" s="6">
        <f t="shared" si="107"/>
        <v>0</v>
      </c>
      <c r="G149" s="6">
        <f t="shared" si="108"/>
        <v>2</v>
      </c>
      <c r="H149" s="6">
        <f t="shared" si="109"/>
        <v>15</v>
      </c>
      <c r="I149" s="6">
        <f t="shared" si="110"/>
        <v>8</v>
      </c>
      <c r="J149" s="6">
        <f t="shared" si="111"/>
        <v>7</v>
      </c>
      <c r="K149" s="6">
        <f t="shared" si="112"/>
        <v>0</v>
      </c>
      <c r="L149" s="6">
        <f t="shared" si="113"/>
        <v>0</v>
      </c>
      <c r="M149" s="6">
        <f t="shared" si="114"/>
        <v>0</v>
      </c>
      <c r="N149" s="6">
        <f t="shared" si="115"/>
        <v>0</v>
      </c>
      <c r="O149" s="7">
        <f t="shared" si="116"/>
        <v>2</v>
      </c>
      <c r="P149" s="7">
        <f t="shared" si="117"/>
        <v>0</v>
      </c>
      <c r="Q149" s="7">
        <v>0.67</v>
      </c>
      <c r="R149" s="11"/>
      <c r="S149" s="10"/>
      <c r="T149" s="11"/>
      <c r="U149" s="10"/>
      <c r="V149" s="11"/>
      <c r="W149" s="10"/>
      <c r="X149" s="7"/>
      <c r="Y149" s="11"/>
      <c r="Z149" s="10"/>
      <c r="AA149" s="11"/>
      <c r="AB149" s="10"/>
      <c r="AC149" s="11"/>
      <c r="AD149" s="10"/>
      <c r="AE149" s="7"/>
      <c r="AF149" s="7">
        <f t="shared" si="118"/>
        <v>0</v>
      </c>
      <c r="AG149" s="11"/>
      <c r="AH149" s="10"/>
      <c r="AI149" s="11"/>
      <c r="AJ149" s="10"/>
      <c r="AK149" s="11"/>
      <c r="AL149" s="10"/>
      <c r="AM149" s="7"/>
      <c r="AN149" s="11"/>
      <c r="AO149" s="10"/>
      <c r="AP149" s="11"/>
      <c r="AQ149" s="10"/>
      <c r="AR149" s="11"/>
      <c r="AS149" s="10"/>
      <c r="AT149" s="7"/>
      <c r="AU149" s="7">
        <f t="shared" si="119"/>
        <v>0</v>
      </c>
      <c r="AV149" s="11"/>
      <c r="AW149" s="10"/>
      <c r="AX149" s="11"/>
      <c r="AY149" s="10"/>
      <c r="AZ149" s="11"/>
      <c r="BA149" s="10"/>
      <c r="BB149" s="7"/>
      <c r="BC149" s="11"/>
      <c r="BD149" s="10"/>
      <c r="BE149" s="11"/>
      <c r="BF149" s="10"/>
      <c r="BG149" s="11"/>
      <c r="BH149" s="10"/>
      <c r="BI149" s="7"/>
      <c r="BJ149" s="7">
        <f t="shared" si="120"/>
        <v>0</v>
      </c>
      <c r="BK149" s="11"/>
      <c r="BL149" s="10"/>
      <c r="BM149" s="11"/>
      <c r="BN149" s="10"/>
      <c r="BO149" s="11"/>
      <c r="BP149" s="10"/>
      <c r="BQ149" s="7"/>
      <c r="BR149" s="11"/>
      <c r="BS149" s="10"/>
      <c r="BT149" s="11"/>
      <c r="BU149" s="10"/>
      <c r="BV149" s="11"/>
      <c r="BW149" s="10"/>
      <c r="BX149" s="7"/>
      <c r="BY149" s="7">
        <f t="shared" si="121"/>
        <v>0</v>
      </c>
      <c r="BZ149" s="11"/>
      <c r="CA149" s="10"/>
      <c r="CB149" s="11"/>
      <c r="CC149" s="10"/>
      <c r="CD149" s="11"/>
      <c r="CE149" s="10"/>
      <c r="CF149" s="7"/>
      <c r="CG149" s="11"/>
      <c r="CH149" s="10"/>
      <c r="CI149" s="11"/>
      <c r="CJ149" s="10"/>
      <c r="CK149" s="11"/>
      <c r="CL149" s="10"/>
      <c r="CM149" s="7"/>
      <c r="CN149" s="7">
        <f t="shared" si="122"/>
        <v>0</v>
      </c>
      <c r="CO149" s="11"/>
      <c r="CP149" s="10"/>
      <c r="CQ149" s="11"/>
      <c r="CR149" s="10"/>
      <c r="CS149" s="11"/>
      <c r="CT149" s="10"/>
      <c r="CU149" s="7"/>
      <c r="CV149" s="11"/>
      <c r="CW149" s="10"/>
      <c r="CX149" s="11"/>
      <c r="CY149" s="10"/>
      <c r="CZ149" s="11"/>
      <c r="DA149" s="10"/>
      <c r="DB149" s="7"/>
      <c r="DC149" s="7">
        <f t="shared" si="123"/>
        <v>0</v>
      </c>
      <c r="DD149" s="11">
        <v>8</v>
      </c>
      <c r="DE149" s="10" t="s">
        <v>59</v>
      </c>
      <c r="DF149" s="11">
        <v>7</v>
      </c>
      <c r="DG149" s="10" t="s">
        <v>59</v>
      </c>
      <c r="DH149" s="11"/>
      <c r="DI149" s="10"/>
      <c r="DJ149" s="7">
        <v>2</v>
      </c>
      <c r="DK149" s="11"/>
      <c r="DL149" s="10"/>
      <c r="DM149" s="11"/>
      <c r="DN149" s="10"/>
      <c r="DO149" s="11"/>
      <c r="DP149" s="10"/>
      <c r="DQ149" s="7"/>
      <c r="DR149" s="7">
        <f t="shared" si="124"/>
        <v>2</v>
      </c>
      <c r="DS149" s="11"/>
      <c r="DT149" s="10"/>
      <c r="DU149" s="11"/>
      <c r="DV149" s="10"/>
      <c r="DW149" s="11"/>
      <c r="DX149" s="10"/>
      <c r="DY149" s="7"/>
      <c r="DZ149" s="11"/>
      <c r="EA149" s="10"/>
      <c r="EB149" s="11"/>
      <c r="EC149" s="10"/>
      <c r="ED149" s="11"/>
      <c r="EE149" s="10"/>
      <c r="EF149" s="7"/>
      <c r="EG149" s="7">
        <f t="shared" si="125"/>
        <v>0</v>
      </c>
    </row>
    <row r="150" spans="1:137" x14ac:dyDescent="0.25">
      <c r="A150" s="15">
        <v>16</v>
      </c>
      <c r="B150" s="15">
        <v>2</v>
      </c>
      <c r="C150" s="15"/>
      <c r="D150" s="6" t="s">
        <v>219</v>
      </c>
      <c r="E150" s="3" t="s">
        <v>343</v>
      </c>
      <c r="F150" s="6">
        <f t="shared" si="107"/>
        <v>0</v>
      </c>
      <c r="G150" s="6">
        <f t="shared" si="108"/>
        <v>2</v>
      </c>
      <c r="H150" s="6">
        <f t="shared" si="109"/>
        <v>15</v>
      </c>
      <c r="I150" s="6">
        <f t="shared" si="110"/>
        <v>8</v>
      </c>
      <c r="J150" s="6">
        <f t="shared" si="111"/>
        <v>7</v>
      </c>
      <c r="K150" s="6">
        <f t="shared" si="112"/>
        <v>0</v>
      </c>
      <c r="L150" s="6">
        <f t="shared" si="113"/>
        <v>0</v>
      </c>
      <c r="M150" s="6">
        <f t="shared" si="114"/>
        <v>0</v>
      </c>
      <c r="N150" s="6">
        <f t="shared" si="115"/>
        <v>0</v>
      </c>
      <c r="O150" s="7">
        <f t="shared" si="116"/>
        <v>2</v>
      </c>
      <c r="P150" s="7">
        <f t="shared" si="117"/>
        <v>0</v>
      </c>
      <c r="Q150" s="7">
        <v>0.83</v>
      </c>
      <c r="R150" s="11"/>
      <c r="S150" s="10"/>
      <c r="T150" s="11"/>
      <c r="U150" s="10"/>
      <c r="V150" s="11"/>
      <c r="W150" s="10"/>
      <c r="X150" s="7"/>
      <c r="Y150" s="11"/>
      <c r="Z150" s="10"/>
      <c r="AA150" s="11"/>
      <c r="AB150" s="10"/>
      <c r="AC150" s="11"/>
      <c r="AD150" s="10"/>
      <c r="AE150" s="7"/>
      <c r="AF150" s="7">
        <f t="shared" si="118"/>
        <v>0</v>
      </c>
      <c r="AG150" s="11"/>
      <c r="AH150" s="10"/>
      <c r="AI150" s="11"/>
      <c r="AJ150" s="10"/>
      <c r="AK150" s="11"/>
      <c r="AL150" s="10"/>
      <c r="AM150" s="7"/>
      <c r="AN150" s="11"/>
      <c r="AO150" s="10"/>
      <c r="AP150" s="11"/>
      <c r="AQ150" s="10"/>
      <c r="AR150" s="11"/>
      <c r="AS150" s="10"/>
      <c r="AT150" s="7"/>
      <c r="AU150" s="7">
        <f t="shared" si="119"/>
        <v>0</v>
      </c>
      <c r="AV150" s="11"/>
      <c r="AW150" s="10"/>
      <c r="AX150" s="11"/>
      <c r="AY150" s="10"/>
      <c r="AZ150" s="11"/>
      <c r="BA150" s="10"/>
      <c r="BB150" s="7"/>
      <c r="BC150" s="11"/>
      <c r="BD150" s="10"/>
      <c r="BE150" s="11"/>
      <c r="BF150" s="10"/>
      <c r="BG150" s="11"/>
      <c r="BH150" s="10"/>
      <c r="BI150" s="7"/>
      <c r="BJ150" s="7">
        <f t="shared" si="120"/>
        <v>0</v>
      </c>
      <c r="BK150" s="11"/>
      <c r="BL150" s="10"/>
      <c r="BM150" s="11"/>
      <c r="BN150" s="10"/>
      <c r="BO150" s="11"/>
      <c r="BP150" s="10"/>
      <c r="BQ150" s="7"/>
      <c r="BR150" s="11"/>
      <c r="BS150" s="10"/>
      <c r="BT150" s="11"/>
      <c r="BU150" s="10"/>
      <c r="BV150" s="11"/>
      <c r="BW150" s="10"/>
      <c r="BX150" s="7"/>
      <c r="BY150" s="7">
        <f t="shared" si="121"/>
        <v>0</v>
      </c>
      <c r="BZ150" s="11"/>
      <c r="CA150" s="10"/>
      <c r="CB150" s="11"/>
      <c r="CC150" s="10"/>
      <c r="CD150" s="11"/>
      <c r="CE150" s="10"/>
      <c r="CF150" s="7"/>
      <c r="CG150" s="11"/>
      <c r="CH150" s="10"/>
      <c r="CI150" s="11"/>
      <c r="CJ150" s="10"/>
      <c r="CK150" s="11"/>
      <c r="CL150" s="10"/>
      <c r="CM150" s="7"/>
      <c r="CN150" s="7">
        <f t="shared" si="122"/>
        <v>0</v>
      </c>
      <c r="CO150" s="11"/>
      <c r="CP150" s="10"/>
      <c r="CQ150" s="11"/>
      <c r="CR150" s="10"/>
      <c r="CS150" s="11"/>
      <c r="CT150" s="10"/>
      <c r="CU150" s="7"/>
      <c r="CV150" s="11"/>
      <c r="CW150" s="10"/>
      <c r="CX150" s="11"/>
      <c r="CY150" s="10"/>
      <c r="CZ150" s="11"/>
      <c r="DA150" s="10"/>
      <c r="DB150" s="7"/>
      <c r="DC150" s="7">
        <f t="shared" si="123"/>
        <v>0</v>
      </c>
      <c r="DD150" s="11">
        <v>8</v>
      </c>
      <c r="DE150" s="10" t="s">
        <v>59</v>
      </c>
      <c r="DF150" s="11">
        <v>7</v>
      </c>
      <c r="DG150" s="10" t="s">
        <v>59</v>
      </c>
      <c r="DH150" s="11"/>
      <c r="DI150" s="10"/>
      <c r="DJ150" s="7">
        <v>2</v>
      </c>
      <c r="DK150" s="11"/>
      <c r="DL150" s="10"/>
      <c r="DM150" s="11"/>
      <c r="DN150" s="10"/>
      <c r="DO150" s="11"/>
      <c r="DP150" s="10"/>
      <c r="DQ150" s="7"/>
      <c r="DR150" s="7">
        <f t="shared" si="124"/>
        <v>2</v>
      </c>
      <c r="DS150" s="11"/>
      <c r="DT150" s="10"/>
      <c r="DU150" s="11"/>
      <c r="DV150" s="10"/>
      <c r="DW150" s="11"/>
      <c r="DX150" s="10"/>
      <c r="DY150" s="7"/>
      <c r="DZ150" s="11"/>
      <c r="EA150" s="10"/>
      <c r="EB150" s="11"/>
      <c r="EC150" s="10"/>
      <c r="ED150" s="11"/>
      <c r="EE150" s="10"/>
      <c r="EF150" s="7"/>
      <c r="EG150" s="7">
        <f t="shared" si="125"/>
        <v>0</v>
      </c>
    </row>
    <row r="151" spans="1:137" x14ac:dyDescent="0.25">
      <c r="A151" s="15">
        <v>16</v>
      </c>
      <c r="B151" s="15">
        <v>2</v>
      </c>
      <c r="C151" s="15"/>
      <c r="D151" s="6" t="s">
        <v>219</v>
      </c>
      <c r="E151" s="3" t="s">
        <v>256</v>
      </c>
      <c r="F151" s="6">
        <f t="shared" si="107"/>
        <v>0</v>
      </c>
      <c r="G151" s="6">
        <f t="shared" si="108"/>
        <v>2</v>
      </c>
      <c r="H151" s="6">
        <f t="shared" si="109"/>
        <v>15</v>
      </c>
      <c r="I151" s="6">
        <f t="shared" si="110"/>
        <v>8</v>
      </c>
      <c r="J151" s="6">
        <f t="shared" si="111"/>
        <v>7</v>
      </c>
      <c r="K151" s="6">
        <f t="shared" si="112"/>
        <v>0</v>
      </c>
      <c r="L151" s="6">
        <f t="shared" si="113"/>
        <v>0</v>
      </c>
      <c r="M151" s="6">
        <f t="shared" si="114"/>
        <v>0</v>
      </c>
      <c r="N151" s="6">
        <f t="shared" si="115"/>
        <v>0</v>
      </c>
      <c r="O151" s="7">
        <f t="shared" si="116"/>
        <v>2</v>
      </c>
      <c r="P151" s="7">
        <f t="shared" si="117"/>
        <v>0</v>
      </c>
      <c r="Q151" s="7">
        <v>0.66</v>
      </c>
      <c r="R151" s="11"/>
      <c r="S151" s="10"/>
      <c r="T151" s="11"/>
      <c r="U151" s="10"/>
      <c r="V151" s="11"/>
      <c r="W151" s="10"/>
      <c r="X151" s="7"/>
      <c r="Y151" s="11"/>
      <c r="Z151" s="10"/>
      <c r="AA151" s="11"/>
      <c r="AB151" s="10"/>
      <c r="AC151" s="11"/>
      <c r="AD151" s="10"/>
      <c r="AE151" s="7"/>
      <c r="AF151" s="7">
        <f t="shared" si="118"/>
        <v>0</v>
      </c>
      <c r="AG151" s="11"/>
      <c r="AH151" s="10"/>
      <c r="AI151" s="11"/>
      <c r="AJ151" s="10"/>
      <c r="AK151" s="11"/>
      <c r="AL151" s="10"/>
      <c r="AM151" s="7"/>
      <c r="AN151" s="11"/>
      <c r="AO151" s="10"/>
      <c r="AP151" s="11"/>
      <c r="AQ151" s="10"/>
      <c r="AR151" s="11"/>
      <c r="AS151" s="10"/>
      <c r="AT151" s="7"/>
      <c r="AU151" s="7">
        <f t="shared" si="119"/>
        <v>0</v>
      </c>
      <c r="AV151" s="11"/>
      <c r="AW151" s="10"/>
      <c r="AX151" s="11"/>
      <c r="AY151" s="10"/>
      <c r="AZ151" s="11"/>
      <c r="BA151" s="10"/>
      <c r="BB151" s="7"/>
      <c r="BC151" s="11"/>
      <c r="BD151" s="10"/>
      <c r="BE151" s="11"/>
      <c r="BF151" s="10"/>
      <c r="BG151" s="11"/>
      <c r="BH151" s="10"/>
      <c r="BI151" s="7"/>
      <c r="BJ151" s="7">
        <f t="shared" si="120"/>
        <v>0</v>
      </c>
      <c r="BK151" s="11"/>
      <c r="BL151" s="10"/>
      <c r="BM151" s="11"/>
      <c r="BN151" s="10"/>
      <c r="BO151" s="11"/>
      <c r="BP151" s="10"/>
      <c r="BQ151" s="7"/>
      <c r="BR151" s="11"/>
      <c r="BS151" s="10"/>
      <c r="BT151" s="11"/>
      <c r="BU151" s="10"/>
      <c r="BV151" s="11"/>
      <c r="BW151" s="10"/>
      <c r="BX151" s="7"/>
      <c r="BY151" s="7">
        <f t="shared" si="121"/>
        <v>0</v>
      </c>
      <c r="BZ151" s="11"/>
      <c r="CA151" s="10"/>
      <c r="CB151" s="11"/>
      <c r="CC151" s="10"/>
      <c r="CD151" s="11"/>
      <c r="CE151" s="10"/>
      <c r="CF151" s="7"/>
      <c r="CG151" s="11"/>
      <c r="CH151" s="10"/>
      <c r="CI151" s="11"/>
      <c r="CJ151" s="10"/>
      <c r="CK151" s="11"/>
      <c r="CL151" s="10"/>
      <c r="CM151" s="7"/>
      <c r="CN151" s="7">
        <f t="shared" si="122"/>
        <v>0</v>
      </c>
      <c r="CO151" s="11"/>
      <c r="CP151" s="10"/>
      <c r="CQ151" s="11"/>
      <c r="CR151" s="10"/>
      <c r="CS151" s="11"/>
      <c r="CT151" s="10"/>
      <c r="CU151" s="7"/>
      <c r="CV151" s="11"/>
      <c r="CW151" s="10"/>
      <c r="CX151" s="11"/>
      <c r="CY151" s="10"/>
      <c r="CZ151" s="11"/>
      <c r="DA151" s="10"/>
      <c r="DB151" s="7"/>
      <c r="DC151" s="7">
        <f t="shared" si="123"/>
        <v>0</v>
      </c>
      <c r="DD151" s="11">
        <v>8</v>
      </c>
      <c r="DE151" s="10" t="s">
        <v>59</v>
      </c>
      <c r="DF151" s="11">
        <v>7</v>
      </c>
      <c r="DG151" s="10" t="s">
        <v>59</v>
      </c>
      <c r="DH151" s="11"/>
      <c r="DI151" s="10"/>
      <c r="DJ151" s="7">
        <v>2</v>
      </c>
      <c r="DK151" s="11"/>
      <c r="DL151" s="10"/>
      <c r="DM151" s="11"/>
      <c r="DN151" s="10"/>
      <c r="DO151" s="11"/>
      <c r="DP151" s="10"/>
      <c r="DQ151" s="7"/>
      <c r="DR151" s="7">
        <f t="shared" si="124"/>
        <v>2</v>
      </c>
      <c r="DS151" s="11"/>
      <c r="DT151" s="10"/>
      <c r="DU151" s="11"/>
      <c r="DV151" s="10"/>
      <c r="DW151" s="11"/>
      <c r="DX151" s="10"/>
      <c r="DY151" s="7"/>
      <c r="DZ151" s="11"/>
      <c r="EA151" s="10"/>
      <c r="EB151" s="11"/>
      <c r="EC151" s="10"/>
      <c r="ED151" s="11"/>
      <c r="EE151" s="10"/>
      <c r="EF151" s="7"/>
      <c r="EG151" s="7">
        <f t="shared" si="125"/>
        <v>0</v>
      </c>
    </row>
    <row r="152" spans="1:137" x14ac:dyDescent="0.25">
      <c r="A152" s="15">
        <v>12</v>
      </c>
      <c r="B152" s="15">
        <v>1</v>
      </c>
      <c r="C152" s="15"/>
      <c r="D152" s="6" t="s">
        <v>409</v>
      </c>
      <c r="E152" s="3" t="s">
        <v>410</v>
      </c>
      <c r="F152" s="6">
        <f t="shared" si="107"/>
        <v>0</v>
      </c>
      <c r="G152" s="6">
        <f t="shared" si="108"/>
        <v>2</v>
      </c>
      <c r="H152" s="6">
        <f>SUM(I152:N152)</f>
        <v>15</v>
      </c>
      <c r="I152" s="6">
        <f t="shared" si="110"/>
        <v>8</v>
      </c>
      <c r="J152" s="6">
        <f t="shared" si="111"/>
        <v>7</v>
      </c>
      <c r="K152" s="6">
        <f t="shared" si="112"/>
        <v>0</v>
      </c>
      <c r="L152" s="6">
        <f t="shared" si="113"/>
        <v>0</v>
      </c>
      <c r="M152" s="6">
        <f t="shared" si="114"/>
        <v>0</v>
      </c>
      <c r="N152" s="6">
        <f t="shared" si="115"/>
        <v>0</v>
      </c>
      <c r="O152" s="7">
        <f t="shared" si="116"/>
        <v>2</v>
      </c>
      <c r="P152" s="7">
        <f t="shared" si="117"/>
        <v>0</v>
      </c>
      <c r="Q152" s="7">
        <v>0.7</v>
      </c>
      <c r="R152" s="11"/>
      <c r="S152" s="10"/>
      <c r="T152" s="11"/>
      <c r="U152" s="10"/>
      <c r="V152" s="11"/>
      <c r="W152" s="10"/>
      <c r="X152" s="7"/>
      <c r="Y152" s="11"/>
      <c r="Z152" s="10"/>
      <c r="AA152" s="11"/>
      <c r="AB152" s="10"/>
      <c r="AC152" s="11"/>
      <c r="AD152" s="10"/>
      <c r="AE152" s="7"/>
      <c r="AF152" s="7">
        <f>X152+AE152</f>
        <v>0</v>
      </c>
      <c r="AG152" s="11"/>
      <c r="AH152" s="10"/>
      <c r="AI152" s="11"/>
      <c r="AJ152" s="10"/>
      <c r="AK152" s="11"/>
      <c r="AL152" s="10"/>
      <c r="AM152" s="7"/>
      <c r="AN152" s="11"/>
      <c r="AO152" s="10"/>
      <c r="AP152" s="11"/>
      <c r="AQ152" s="10"/>
      <c r="AR152" s="11"/>
      <c r="AS152" s="10"/>
      <c r="AT152" s="7"/>
      <c r="AU152" s="7">
        <f>AM152+AT152</f>
        <v>0</v>
      </c>
      <c r="AV152" s="11"/>
      <c r="AW152" s="10"/>
      <c r="AX152" s="11"/>
      <c r="AY152" s="10"/>
      <c r="AZ152" s="11"/>
      <c r="BA152" s="10"/>
      <c r="BB152" s="7"/>
      <c r="BC152" s="11"/>
      <c r="BD152" s="10"/>
      <c r="BE152" s="11"/>
      <c r="BF152" s="10"/>
      <c r="BG152" s="11"/>
      <c r="BH152" s="10"/>
      <c r="BI152" s="7"/>
      <c r="BJ152" s="7">
        <f>BB152+BI152</f>
        <v>0</v>
      </c>
      <c r="BK152" s="11"/>
      <c r="BL152" s="10"/>
      <c r="BM152" s="11"/>
      <c r="BN152" s="10"/>
      <c r="BO152" s="11"/>
      <c r="BP152" s="10"/>
      <c r="BQ152" s="7"/>
      <c r="BR152" s="11"/>
      <c r="BS152" s="10"/>
      <c r="BT152" s="11"/>
      <c r="BU152" s="10"/>
      <c r="BV152" s="11"/>
      <c r="BW152" s="10"/>
      <c r="BX152" s="7"/>
      <c r="BY152" s="7">
        <f>BQ152+BX152</f>
        <v>0</v>
      </c>
      <c r="BZ152" s="11"/>
      <c r="CA152" s="10"/>
      <c r="CB152" s="11"/>
      <c r="CC152" s="10"/>
      <c r="CD152" s="11"/>
      <c r="CE152" s="10"/>
      <c r="CF152" s="7"/>
      <c r="CG152" s="11"/>
      <c r="CH152" s="10"/>
      <c r="CI152" s="11"/>
      <c r="CJ152" s="10"/>
      <c r="CK152" s="11"/>
      <c r="CL152" s="10"/>
      <c r="CM152" s="7"/>
      <c r="CN152" s="7">
        <f>CF152+CM152</f>
        <v>0</v>
      </c>
      <c r="CO152" s="11">
        <v>8</v>
      </c>
      <c r="CP152" s="10" t="s">
        <v>59</v>
      </c>
      <c r="CQ152" s="11">
        <v>7</v>
      </c>
      <c r="CR152" s="10" t="s">
        <v>59</v>
      </c>
      <c r="CS152" s="11"/>
      <c r="CT152" s="10"/>
      <c r="CU152" s="7">
        <v>2</v>
      </c>
      <c r="CV152" s="11"/>
      <c r="CW152" s="10"/>
      <c r="CX152" s="11"/>
      <c r="CY152" s="10"/>
      <c r="CZ152" s="11"/>
      <c r="DA152" s="10"/>
      <c r="DB152" s="7"/>
      <c r="DC152" s="7">
        <f>CU152+DB152</f>
        <v>2</v>
      </c>
      <c r="DD152" s="11"/>
      <c r="DE152" s="10"/>
      <c r="DF152" s="11"/>
      <c r="DG152" s="10"/>
      <c r="DH152" s="11"/>
      <c r="DI152" s="10"/>
      <c r="DJ152" s="7"/>
      <c r="DK152" s="11"/>
      <c r="DL152" s="10"/>
      <c r="DM152" s="11"/>
      <c r="DN152" s="10"/>
      <c r="DO152" s="11"/>
      <c r="DP152" s="10"/>
      <c r="DQ152" s="7"/>
      <c r="DR152" s="7">
        <f>DJ152+DQ152</f>
        <v>0</v>
      </c>
      <c r="DS152" s="11"/>
      <c r="DT152" s="10"/>
      <c r="DU152" s="11"/>
      <c r="DV152" s="10"/>
      <c r="DW152" s="11"/>
      <c r="DX152" s="10"/>
      <c r="DY152" s="7"/>
      <c r="DZ152" s="11"/>
      <c r="EA152" s="10"/>
      <c r="EB152" s="11"/>
      <c r="EC152" s="10"/>
      <c r="ED152" s="11"/>
      <c r="EE152" s="10"/>
      <c r="EF152" s="7"/>
      <c r="EG152" s="7">
        <f>DY152+EF152</f>
        <v>0</v>
      </c>
    </row>
    <row r="153" spans="1:137" x14ac:dyDescent="0.25">
      <c r="A153" s="15">
        <v>12</v>
      </c>
      <c r="B153" s="15">
        <v>1</v>
      </c>
      <c r="C153" s="15"/>
      <c r="D153" s="6" t="s">
        <v>219</v>
      </c>
      <c r="E153" s="3" t="s">
        <v>330</v>
      </c>
      <c r="F153" s="6">
        <f t="shared" si="107"/>
        <v>0</v>
      </c>
      <c r="G153" s="6">
        <f t="shared" si="108"/>
        <v>2</v>
      </c>
      <c r="H153" s="6">
        <f>SUM(I153:N153)</f>
        <v>15</v>
      </c>
      <c r="I153" s="6">
        <f t="shared" si="110"/>
        <v>8</v>
      </c>
      <c r="J153" s="6">
        <f t="shared" si="111"/>
        <v>7</v>
      </c>
      <c r="K153" s="6">
        <f t="shared" si="112"/>
        <v>0</v>
      </c>
      <c r="L153" s="6">
        <f t="shared" si="113"/>
        <v>0</v>
      </c>
      <c r="M153" s="6">
        <f t="shared" si="114"/>
        <v>0</v>
      </c>
      <c r="N153" s="6">
        <f t="shared" si="115"/>
        <v>0</v>
      </c>
      <c r="O153" s="7">
        <f t="shared" si="116"/>
        <v>2</v>
      </c>
      <c r="P153" s="7">
        <f t="shared" si="117"/>
        <v>0</v>
      </c>
      <c r="Q153" s="7">
        <v>0.7</v>
      </c>
      <c r="R153" s="11"/>
      <c r="S153" s="10"/>
      <c r="T153" s="11"/>
      <c r="U153" s="10"/>
      <c r="V153" s="11"/>
      <c r="W153" s="10"/>
      <c r="X153" s="7"/>
      <c r="Y153" s="11"/>
      <c r="Z153" s="10"/>
      <c r="AA153" s="11"/>
      <c r="AB153" s="10"/>
      <c r="AC153" s="11"/>
      <c r="AD153" s="10"/>
      <c r="AE153" s="7"/>
      <c r="AF153" s="7">
        <f>X153+AE153</f>
        <v>0</v>
      </c>
      <c r="AG153" s="11"/>
      <c r="AH153" s="10"/>
      <c r="AI153" s="11"/>
      <c r="AJ153" s="10"/>
      <c r="AK153" s="11"/>
      <c r="AL153" s="10"/>
      <c r="AM153" s="7"/>
      <c r="AN153" s="11"/>
      <c r="AO153" s="10"/>
      <c r="AP153" s="11"/>
      <c r="AQ153" s="10"/>
      <c r="AR153" s="11"/>
      <c r="AS153" s="10"/>
      <c r="AT153" s="7"/>
      <c r="AU153" s="7">
        <f>AM153+AT153</f>
        <v>0</v>
      </c>
      <c r="AV153" s="11"/>
      <c r="AW153" s="10"/>
      <c r="AX153" s="11"/>
      <c r="AY153" s="10"/>
      <c r="AZ153" s="11"/>
      <c r="BA153" s="10"/>
      <c r="BB153" s="7"/>
      <c r="BC153" s="11"/>
      <c r="BD153" s="10"/>
      <c r="BE153" s="11"/>
      <c r="BF153" s="10"/>
      <c r="BG153" s="11"/>
      <c r="BH153" s="10"/>
      <c r="BI153" s="7"/>
      <c r="BJ153" s="7">
        <f>BB153+BI153</f>
        <v>0</v>
      </c>
      <c r="BK153" s="11"/>
      <c r="BL153" s="10"/>
      <c r="BM153" s="11"/>
      <c r="BN153" s="10"/>
      <c r="BO153" s="11"/>
      <c r="BP153" s="10"/>
      <c r="BQ153" s="7"/>
      <c r="BR153" s="11"/>
      <c r="BS153" s="10"/>
      <c r="BT153" s="11"/>
      <c r="BU153" s="10"/>
      <c r="BV153" s="11"/>
      <c r="BW153" s="10"/>
      <c r="BX153" s="7"/>
      <c r="BY153" s="7">
        <f>BQ153+BX153</f>
        <v>0</v>
      </c>
      <c r="BZ153" s="11"/>
      <c r="CA153" s="10"/>
      <c r="CB153" s="11"/>
      <c r="CC153" s="10"/>
      <c r="CD153" s="11"/>
      <c r="CE153" s="10"/>
      <c r="CF153" s="7"/>
      <c r="CG153" s="11"/>
      <c r="CH153" s="10"/>
      <c r="CI153" s="11"/>
      <c r="CJ153" s="10"/>
      <c r="CK153" s="11"/>
      <c r="CL153" s="10"/>
      <c r="CM153" s="7"/>
      <c r="CN153" s="7">
        <f>CF153+CM153</f>
        <v>0</v>
      </c>
      <c r="CO153" s="11">
        <v>8</v>
      </c>
      <c r="CP153" s="10" t="s">
        <v>59</v>
      </c>
      <c r="CQ153" s="11">
        <v>7</v>
      </c>
      <c r="CR153" s="10" t="s">
        <v>59</v>
      </c>
      <c r="CS153" s="11"/>
      <c r="CT153" s="10"/>
      <c r="CU153" s="7">
        <v>2</v>
      </c>
      <c r="CV153" s="11"/>
      <c r="CW153" s="10"/>
      <c r="CX153" s="11"/>
      <c r="CY153" s="10"/>
      <c r="CZ153" s="11"/>
      <c r="DA153" s="10"/>
      <c r="DB153" s="7"/>
      <c r="DC153" s="7">
        <f>CU153+DB153</f>
        <v>2</v>
      </c>
      <c r="DD153" s="11"/>
      <c r="DE153" s="10"/>
      <c r="DF153" s="11"/>
      <c r="DG153" s="10"/>
      <c r="DH153" s="11"/>
      <c r="DI153" s="10"/>
      <c r="DJ153" s="7"/>
      <c r="DK153" s="11"/>
      <c r="DL153" s="10"/>
      <c r="DM153" s="11"/>
      <c r="DN153" s="10"/>
      <c r="DO153" s="11"/>
      <c r="DP153" s="10"/>
      <c r="DQ153" s="7"/>
      <c r="DR153" s="7">
        <f>DJ153+DQ153</f>
        <v>0</v>
      </c>
      <c r="DS153" s="11"/>
      <c r="DT153" s="10"/>
      <c r="DU153" s="11"/>
      <c r="DV153" s="10"/>
      <c r="DW153" s="11"/>
      <c r="DX153" s="10"/>
      <c r="DY153" s="7"/>
      <c r="DZ153" s="11"/>
      <c r="EA153" s="10"/>
      <c r="EB153" s="11"/>
      <c r="EC153" s="10"/>
      <c r="ED153" s="11"/>
      <c r="EE153" s="10"/>
      <c r="EF153" s="7"/>
      <c r="EG153" s="7">
        <f>DY153+EF153</f>
        <v>0</v>
      </c>
    </row>
    <row r="154" spans="1:137" x14ac:dyDescent="0.25">
      <c r="A154" s="15">
        <v>12</v>
      </c>
      <c r="B154" s="15">
        <v>1</v>
      </c>
      <c r="C154" s="15"/>
      <c r="D154" s="6" t="s">
        <v>219</v>
      </c>
      <c r="E154" s="3" t="s">
        <v>332</v>
      </c>
      <c r="F154" s="6">
        <f t="shared" si="107"/>
        <v>0</v>
      </c>
      <c r="G154" s="6">
        <f t="shared" si="108"/>
        <v>2</v>
      </c>
      <c r="H154" s="6">
        <f>SUM(I154:N154)</f>
        <v>15</v>
      </c>
      <c r="I154" s="6">
        <f t="shared" si="110"/>
        <v>8</v>
      </c>
      <c r="J154" s="6">
        <f t="shared" si="111"/>
        <v>7</v>
      </c>
      <c r="K154" s="6">
        <f t="shared" si="112"/>
        <v>0</v>
      </c>
      <c r="L154" s="6">
        <f t="shared" si="113"/>
        <v>0</v>
      </c>
      <c r="M154" s="6">
        <f t="shared" si="114"/>
        <v>0</v>
      </c>
      <c r="N154" s="6">
        <f t="shared" si="115"/>
        <v>0</v>
      </c>
      <c r="O154" s="7">
        <f t="shared" si="116"/>
        <v>2</v>
      </c>
      <c r="P154" s="7">
        <f t="shared" si="117"/>
        <v>0</v>
      </c>
      <c r="Q154" s="7">
        <v>0.74</v>
      </c>
      <c r="R154" s="11"/>
      <c r="S154" s="10"/>
      <c r="T154" s="11"/>
      <c r="U154" s="10"/>
      <c r="V154" s="11"/>
      <c r="W154" s="10"/>
      <c r="X154" s="7"/>
      <c r="Y154" s="11"/>
      <c r="Z154" s="10"/>
      <c r="AA154" s="11"/>
      <c r="AB154" s="10"/>
      <c r="AC154" s="11"/>
      <c r="AD154" s="10"/>
      <c r="AE154" s="7"/>
      <c r="AF154" s="7">
        <f>X154+AE154</f>
        <v>0</v>
      </c>
      <c r="AG154" s="11"/>
      <c r="AH154" s="10"/>
      <c r="AI154" s="11"/>
      <c r="AJ154" s="10"/>
      <c r="AK154" s="11"/>
      <c r="AL154" s="10"/>
      <c r="AM154" s="7"/>
      <c r="AN154" s="11"/>
      <c r="AO154" s="10"/>
      <c r="AP154" s="11"/>
      <c r="AQ154" s="10"/>
      <c r="AR154" s="11"/>
      <c r="AS154" s="10"/>
      <c r="AT154" s="7"/>
      <c r="AU154" s="7">
        <f>AM154+AT154</f>
        <v>0</v>
      </c>
      <c r="AV154" s="11"/>
      <c r="AW154" s="10"/>
      <c r="AX154" s="11"/>
      <c r="AY154" s="10"/>
      <c r="AZ154" s="11"/>
      <c r="BA154" s="10"/>
      <c r="BB154" s="7"/>
      <c r="BC154" s="11"/>
      <c r="BD154" s="10"/>
      <c r="BE154" s="11"/>
      <c r="BF154" s="10"/>
      <c r="BG154" s="11"/>
      <c r="BH154" s="10"/>
      <c r="BI154" s="7"/>
      <c r="BJ154" s="7">
        <f>BB154+BI154</f>
        <v>0</v>
      </c>
      <c r="BK154" s="11"/>
      <c r="BL154" s="10"/>
      <c r="BM154" s="11"/>
      <c r="BN154" s="10"/>
      <c r="BO154" s="11"/>
      <c r="BP154" s="10"/>
      <c r="BQ154" s="7"/>
      <c r="BR154" s="11"/>
      <c r="BS154" s="10"/>
      <c r="BT154" s="11"/>
      <c r="BU154" s="10"/>
      <c r="BV154" s="11"/>
      <c r="BW154" s="10"/>
      <c r="BX154" s="7"/>
      <c r="BY154" s="7">
        <f>BQ154+BX154</f>
        <v>0</v>
      </c>
      <c r="BZ154" s="11"/>
      <c r="CA154" s="10"/>
      <c r="CB154" s="11"/>
      <c r="CC154" s="10"/>
      <c r="CD154" s="11"/>
      <c r="CE154" s="10"/>
      <c r="CF154" s="7"/>
      <c r="CG154" s="11"/>
      <c r="CH154" s="10"/>
      <c r="CI154" s="11"/>
      <c r="CJ154" s="10"/>
      <c r="CK154" s="11"/>
      <c r="CL154" s="10"/>
      <c r="CM154" s="7"/>
      <c r="CN154" s="7">
        <f>CF154+CM154</f>
        <v>0</v>
      </c>
      <c r="CO154" s="11">
        <v>8</v>
      </c>
      <c r="CP154" s="10" t="s">
        <v>59</v>
      </c>
      <c r="CQ154" s="11">
        <v>7</v>
      </c>
      <c r="CR154" s="10" t="s">
        <v>59</v>
      </c>
      <c r="CS154" s="11"/>
      <c r="CT154" s="10"/>
      <c r="CU154" s="7">
        <v>2</v>
      </c>
      <c r="CV154" s="11"/>
      <c r="CW154" s="10"/>
      <c r="CX154" s="11"/>
      <c r="CY154" s="10"/>
      <c r="CZ154" s="11"/>
      <c r="DA154" s="10"/>
      <c r="DB154" s="7"/>
      <c r="DC154" s="7">
        <f>CU154+DB154</f>
        <v>2</v>
      </c>
      <c r="DD154" s="11"/>
      <c r="DE154" s="10"/>
      <c r="DF154" s="11"/>
      <c r="DG154" s="10"/>
      <c r="DH154" s="11"/>
      <c r="DI154" s="10"/>
      <c r="DJ154" s="7"/>
      <c r="DK154" s="11"/>
      <c r="DL154" s="10"/>
      <c r="DM154" s="11"/>
      <c r="DN154" s="10"/>
      <c r="DO154" s="11"/>
      <c r="DP154" s="10"/>
      <c r="DQ154" s="7"/>
      <c r="DR154" s="7">
        <f>DJ154+DQ154</f>
        <v>0</v>
      </c>
      <c r="DS154" s="11"/>
      <c r="DT154" s="10"/>
      <c r="DU154" s="11"/>
      <c r="DV154" s="10"/>
      <c r="DW154" s="11"/>
      <c r="DX154" s="10"/>
      <c r="DY154" s="7"/>
      <c r="DZ154" s="11"/>
      <c r="EA154" s="10"/>
      <c r="EB154" s="11"/>
      <c r="EC154" s="10"/>
      <c r="ED154" s="11"/>
      <c r="EE154" s="10"/>
      <c r="EF154" s="7"/>
      <c r="EG154" s="7">
        <f>DY154+EF154</f>
        <v>0</v>
      </c>
    </row>
    <row r="155" spans="1:137" x14ac:dyDescent="0.25">
      <c r="A155" s="15">
        <v>12</v>
      </c>
      <c r="B155" s="15">
        <v>1</v>
      </c>
      <c r="C155" s="15"/>
      <c r="D155" s="6" t="s">
        <v>219</v>
      </c>
      <c r="E155" s="3" t="s">
        <v>334</v>
      </c>
      <c r="F155" s="6">
        <f t="shared" si="107"/>
        <v>0</v>
      </c>
      <c r="G155" s="6">
        <f t="shared" si="108"/>
        <v>2</v>
      </c>
      <c r="H155" s="6">
        <f>SUM(I155:N155)</f>
        <v>15</v>
      </c>
      <c r="I155" s="6">
        <f t="shared" si="110"/>
        <v>8</v>
      </c>
      <c r="J155" s="6">
        <f t="shared" si="111"/>
        <v>7</v>
      </c>
      <c r="K155" s="6">
        <f t="shared" si="112"/>
        <v>0</v>
      </c>
      <c r="L155" s="6">
        <f t="shared" si="113"/>
        <v>0</v>
      </c>
      <c r="M155" s="6">
        <f t="shared" si="114"/>
        <v>0</v>
      </c>
      <c r="N155" s="6">
        <f t="shared" si="115"/>
        <v>0</v>
      </c>
      <c r="O155" s="7">
        <f t="shared" si="116"/>
        <v>2</v>
      </c>
      <c r="P155" s="7">
        <f t="shared" si="117"/>
        <v>0</v>
      </c>
      <c r="Q155" s="7">
        <v>0.77</v>
      </c>
      <c r="R155" s="11"/>
      <c r="S155" s="10"/>
      <c r="T155" s="11"/>
      <c r="U155" s="10"/>
      <c r="V155" s="11"/>
      <c r="W155" s="10"/>
      <c r="X155" s="7"/>
      <c r="Y155" s="11"/>
      <c r="Z155" s="10"/>
      <c r="AA155" s="11"/>
      <c r="AB155" s="10"/>
      <c r="AC155" s="11"/>
      <c r="AD155" s="10"/>
      <c r="AE155" s="7"/>
      <c r="AF155" s="7">
        <f>X155+AE155</f>
        <v>0</v>
      </c>
      <c r="AG155" s="11"/>
      <c r="AH155" s="10"/>
      <c r="AI155" s="11"/>
      <c r="AJ155" s="10"/>
      <c r="AK155" s="11"/>
      <c r="AL155" s="10"/>
      <c r="AM155" s="7"/>
      <c r="AN155" s="11"/>
      <c r="AO155" s="10"/>
      <c r="AP155" s="11"/>
      <c r="AQ155" s="10"/>
      <c r="AR155" s="11"/>
      <c r="AS155" s="10"/>
      <c r="AT155" s="7"/>
      <c r="AU155" s="7">
        <f>AM155+AT155</f>
        <v>0</v>
      </c>
      <c r="AV155" s="11"/>
      <c r="AW155" s="10"/>
      <c r="AX155" s="11"/>
      <c r="AY155" s="10"/>
      <c r="AZ155" s="11"/>
      <c r="BA155" s="10"/>
      <c r="BB155" s="7"/>
      <c r="BC155" s="11"/>
      <c r="BD155" s="10"/>
      <c r="BE155" s="11"/>
      <c r="BF155" s="10"/>
      <c r="BG155" s="11"/>
      <c r="BH155" s="10"/>
      <c r="BI155" s="7"/>
      <c r="BJ155" s="7">
        <f>BB155+BI155</f>
        <v>0</v>
      </c>
      <c r="BK155" s="11"/>
      <c r="BL155" s="10"/>
      <c r="BM155" s="11"/>
      <c r="BN155" s="10"/>
      <c r="BO155" s="11"/>
      <c r="BP155" s="10"/>
      <c r="BQ155" s="7"/>
      <c r="BR155" s="11"/>
      <c r="BS155" s="10"/>
      <c r="BT155" s="11"/>
      <c r="BU155" s="10"/>
      <c r="BV155" s="11"/>
      <c r="BW155" s="10"/>
      <c r="BX155" s="7"/>
      <c r="BY155" s="7">
        <f>BQ155+BX155</f>
        <v>0</v>
      </c>
      <c r="BZ155" s="11"/>
      <c r="CA155" s="10"/>
      <c r="CB155" s="11"/>
      <c r="CC155" s="10"/>
      <c r="CD155" s="11"/>
      <c r="CE155" s="10"/>
      <c r="CF155" s="7"/>
      <c r="CG155" s="11"/>
      <c r="CH155" s="10"/>
      <c r="CI155" s="11"/>
      <c r="CJ155" s="10"/>
      <c r="CK155" s="11"/>
      <c r="CL155" s="10"/>
      <c r="CM155" s="7"/>
      <c r="CN155" s="7">
        <f>CF155+CM155</f>
        <v>0</v>
      </c>
      <c r="CO155" s="11">
        <v>8</v>
      </c>
      <c r="CP155" s="10" t="s">
        <v>59</v>
      </c>
      <c r="CQ155" s="11">
        <v>7</v>
      </c>
      <c r="CR155" s="10" t="s">
        <v>59</v>
      </c>
      <c r="CS155" s="11"/>
      <c r="CT155" s="10"/>
      <c r="CU155" s="7">
        <v>2</v>
      </c>
      <c r="CV155" s="11"/>
      <c r="CW155" s="10"/>
      <c r="CX155" s="11"/>
      <c r="CY155" s="10"/>
      <c r="CZ155" s="11"/>
      <c r="DA155" s="10"/>
      <c r="DB155" s="7"/>
      <c r="DC155" s="7">
        <f>CU155+DB155</f>
        <v>2</v>
      </c>
      <c r="DD155" s="11"/>
      <c r="DE155" s="10"/>
      <c r="DF155" s="11"/>
      <c r="DG155" s="10"/>
      <c r="DH155" s="11"/>
      <c r="DI155" s="10"/>
      <c r="DJ155" s="7"/>
      <c r="DK155" s="11"/>
      <c r="DL155" s="10"/>
      <c r="DM155" s="11"/>
      <c r="DN155" s="10"/>
      <c r="DO155" s="11"/>
      <c r="DP155" s="10"/>
      <c r="DQ155" s="7"/>
      <c r="DR155" s="7">
        <f>DJ155+DQ155</f>
        <v>0</v>
      </c>
      <c r="DS155" s="11"/>
      <c r="DT155" s="10"/>
      <c r="DU155" s="11"/>
      <c r="DV155" s="10"/>
      <c r="DW155" s="11"/>
      <c r="DX155" s="10"/>
      <c r="DY155" s="7"/>
      <c r="DZ155" s="11"/>
      <c r="EA155" s="10"/>
      <c r="EB155" s="11"/>
      <c r="EC155" s="10"/>
      <c r="ED155" s="11"/>
      <c r="EE155" s="10"/>
      <c r="EF155" s="7"/>
      <c r="EG155" s="7">
        <f>DY155+EF155</f>
        <v>0</v>
      </c>
    </row>
    <row r="156" spans="1:137" x14ac:dyDescent="0.25">
      <c r="A156" s="15">
        <v>12</v>
      </c>
      <c r="B156" s="15">
        <v>1</v>
      </c>
      <c r="C156" s="15"/>
      <c r="D156" s="6" t="s">
        <v>411</v>
      </c>
      <c r="E156" s="3" t="s">
        <v>412</v>
      </c>
      <c r="F156" s="6">
        <f t="shared" si="107"/>
        <v>0</v>
      </c>
      <c r="G156" s="6">
        <f t="shared" si="108"/>
        <v>2</v>
      </c>
      <c r="H156" s="6">
        <f>SUM(I156:N156)</f>
        <v>15</v>
      </c>
      <c r="I156" s="6">
        <f t="shared" si="110"/>
        <v>8</v>
      </c>
      <c r="J156" s="6">
        <f t="shared" si="111"/>
        <v>7</v>
      </c>
      <c r="K156" s="6">
        <f t="shared" si="112"/>
        <v>0</v>
      </c>
      <c r="L156" s="6">
        <f t="shared" si="113"/>
        <v>0</v>
      </c>
      <c r="M156" s="6">
        <f t="shared" si="114"/>
        <v>0</v>
      </c>
      <c r="N156" s="6">
        <f t="shared" si="115"/>
        <v>0</v>
      </c>
      <c r="O156" s="7">
        <f t="shared" si="116"/>
        <v>2</v>
      </c>
      <c r="P156" s="7">
        <f t="shared" si="117"/>
        <v>0</v>
      </c>
      <c r="Q156" s="7">
        <v>0.7</v>
      </c>
      <c r="R156" s="11"/>
      <c r="S156" s="10"/>
      <c r="T156" s="11"/>
      <c r="U156" s="10"/>
      <c r="V156" s="11"/>
      <c r="W156" s="10"/>
      <c r="X156" s="7"/>
      <c r="Y156" s="11"/>
      <c r="Z156" s="10"/>
      <c r="AA156" s="11"/>
      <c r="AB156" s="10"/>
      <c r="AC156" s="11"/>
      <c r="AD156" s="10"/>
      <c r="AE156" s="7"/>
      <c r="AF156" s="7">
        <f>X156+AE156</f>
        <v>0</v>
      </c>
      <c r="AG156" s="11"/>
      <c r="AH156" s="10"/>
      <c r="AI156" s="11"/>
      <c r="AJ156" s="10"/>
      <c r="AK156" s="11"/>
      <c r="AL156" s="10"/>
      <c r="AM156" s="7"/>
      <c r="AN156" s="11"/>
      <c r="AO156" s="10"/>
      <c r="AP156" s="11"/>
      <c r="AQ156" s="10"/>
      <c r="AR156" s="11"/>
      <c r="AS156" s="10"/>
      <c r="AT156" s="7"/>
      <c r="AU156" s="7">
        <f>AM156+AT156</f>
        <v>0</v>
      </c>
      <c r="AV156" s="11"/>
      <c r="AW156" s="10"/>
      <c r="AX156" s="11"/>
      <c r="AY156" s="10"/>
      <c r="AZ156" s="11"/>
      <c r="BA156" s="10"/>
      <c r="BB156" s="7"/>
      <c r="BC156" s="11"/>
      <c r="BD156" s="10"/>
      <c r="BE156" s="11"/>
      <c r="BF156" s="10"/>
      <c r="BG156" s="11"/>
      <c r="BH156" s="10"/>
      <c r="BI156" s="7"/>
      <c r="BJ156" s="7">
        <f>BB156+BI156</f>
        <v>0</v>
      </c>
      <c r="BK156" s="11"/>
      <c r="BL156" s="10"/>
      <c r="BM156" s="11"/>
      <c r="BN156" s="10"/>
      <c r="BO156" s="11"/>
      <c r="BP156" s="10"/>
      <c r="BQ156" s="7"/>
      <c r="BR156" s="11"/>
      <c r="BS156" s="10"/>
      <c r="BT156" s="11"/>
      <c r="BU156" s="10"/>
      <c r="BV156" s="11"/>
      <c r="BW156" s="10"/>
      <c r="BX156" s="7"/>
      <c r="BY156" s="7">
        <f>BQ156+BX156</f>
        <v>0</v>
      </c>
      <c r="BZ156" s="11"/>
      <c r="CA156" s="10"/>
      <c r="CB156" s="11"/>
      <c r="CC156" s="10"/>
      <c r="CD156" s="11"/>
      <c r="CE156" s="10"/>
      <c r="CF156" s="7"/>
      <c r="CG156" s="11"/>
      <c r="CH156" s="10"/>
      <c r="CI156" s="11"/>
      <c r="CJ156" s="10"/>
      <c r="CK156" s="11"/>
      <c r="CL156" s="10"/>
      <c r="CM156" s="7"/>
      <c r="CN156" s="7">
        <f>CF156+CM156</f>
        <v>0</v>
      </c>
      <c r="CO156" s="11">
        <v>8</v>
      </c>
      <c r="CP156" s="10" t="s">
        <v>59</v>
      </c>
      <c r="CQ156" s="11">
        <v>7</v>
      </c>
      <c r="CR156" s="10" t="s">
        <v>59</v>
      </c>
      <c r="CS156" s="11"/>
      <c r="CT156" s="10"/>
      <c r="CU156" s="7">
        <v>2</v>
      </c>
      <c r="CV156" s="11"/>
      <c r="CW156" s="10"/>
      <c r="CX156" s="11"/>
      <c r="CY156" s="10"/>
      <c r="CZ156" s="11"/>
      <c r="DA156" s="10"/>
      <c r="DB156" s="7"/>
      <c r="DC156" s="7">
        <f>CU156+DB156</f>
        <v>2</v>
      </c>
      <c r="DD156" s="11"/>
      <c r="DE156" s="10"/>
      <c r="DF156" s="11"/>
      <c r="DG156" s="10"/>
      <c r="DH156" s="11"/>
      <c r="DI156" s="10"/>
      <c r="DJ156" s="7"/>
      <c r="DK156" s="11"/>
      <c r="DL156" s="10"/>
      <c r="DM156" s="11"/>
      <c r="DN156" s="10"/>
      <c r="DO156" s="11"/>
      <c r="DP156" s="10"/>
      <c r="DQ156" s="7"/>
      <c r="DR156" s="7">
        <f>DJ156+DQ156</f>
        <v>0</v>
      </c>
      <c r="DS156" s="11"/>
      <c r="DT156" s="10"/>
      <c r="DU156" s="11"/>
      <c r="DV156" s="10"/>
      <c r="DW156" s="11"/>
      <c r="DX156" s="10"/>
      <c r="DY156" s="7"/>
      <c r="DZ156" s="11"/>
      <c r="EA156" s="10"/>
      <c r="EB156" s="11"/>
      <c r="EC156" s="10"/>
      <c r="ED156" s="11"/>
      <c r="EE156" s="10"/>
      <c r="EF156" s="7"/>
      <c r="EG156" s="7">
        <f>DY156+EF156</f>
        <v>0</v>
      </c>
    </row>
    <row r="157" spans="1:137" ht="20.100000000000001" customHeight="1" x14ac:dyDescent="0.25">
      <c r="A157" s="12" t="s">
        <v>287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2"/>
      <c r="EG157" s="13"/>
    </row>
    <row r="158" spans="1:137" x14ac:dyDescent="0.25">
      <c r="A158" s="6"/>
      <c r="B158" s="6"/>
      <c r="C158" s="6"/>
      <c r="D158" s="6" t="s">
        <v>288</v>
      </c>
      <c r="E158" s="3" t="s">
        <v>289</v>
      </c>
      <c r="F158" s="6">
        <f>COUNTIF(R158:EE158,"e")</f>
        <v>0</v>
      </c>
      <c r="G158" s="6">
        <f>COUNTIF(R158:EE158,"z")</f>
        <v>2</v>
      </c>
      <c r="H158" s="6">
        <f>SUM(I158:N158)</f>
        <v>9</v>
      </c>
      <c r="I158" s="6">
        <f>R158+AG158+AV158+BK158+BZ158+CO158+DD158+DS158</f>
        <v>0</v>
      </c>
      <c r="J158" s="6">
        <f>T158+AI158+AX158+BM158+CB158+CQ158+DF158+DU158</f>
        <v>0</v>
      </c>
      <c r="K158" s="6">
        <f>V158+AK158+AZ158+BO158+CD158+CS158+DH158+DW158</f>
        <v>0</v>
      </c>
      <c r="L158" s="6">
        <f>Y158+AN158+BC158+BR158+CG158+CV158+DK158+DZ158</f>
        <v>0</v>
      </c>
      <c r="M158" s="6">
        <f>AA158+AP158+BE158+BT158+CI158+CX158+DM158+EB158</f>
        <v>0</v>
      </c>
      <c r="N158" s="6">
        <f>AC158+AR158+BG158+BV158+CK158+CZ158+DO158+ED158</f>
        <v>9</v>
      </c>
      <c r="O158" s="7">
        <f>AF158+AU158+BJ158+BY158+CN158+DC158+DR158+EG158</f>
        <v>9</v>
      </c>
      <c r="P158" s="7">
        <f>AE158+AT158+BI158+BX158+CM158+DB158+DQ158+EF158</f>
        <v>9</v>
      </c>
      <c r="Q158" s="7">
        <v>3</v>
      </c>
      <c r="R158" s="11"/>
      <c r="S158" s="10"/>
      <c r="T158" s="11"/>
      <c r="U158" s="10"/>
      <c r="V158" s="11"/>
      <c r="W158" s="10"/>
      <c r="X158" s="7"/>
      <c r="Y158" s="11"/>
      <c r="Z158" s="10"/>
      <c r="AA158" s="11"/>
      <c r="AB158" s="10"/>
      <c r="AC158" s="11"/>
      <c r="AD158" s="10"/>
      <c r="AE158" s="7"/>
      <c r="AF158" s="7">
        <f>X158+AE158</f>
        <v>0</v>
      </c>
      <c r="AG158" s="11"/>
      <c r="AH158" s="10"/>
      <c r="AI158" s="11"/>
      <c r="AJ158" s="10"/>
      <c r="AK158" s="11"/>
      <c r="AL158" s="10"/>
      <c r="AM158" s="7"/>
      <c r="AN158" s="11"/>
      <c r="AO158" s="10"/>
      <c r="AP158" s="11"/>
      <c r="AQ158" s="10"/>
      <c r="AR158" s="11"/>
      <c r="AS158" s="10"/>
      <c r="AT158" s="7"/>
      <c r="AU158" s="7">
        <f>AM158+AT158</f>
        <v>0</v>
      </c>
      <c r="AV158" s="11"/>
      <c r="AW158" s="10"/>
      <c r="AX158" s="11"/>
      <c r="AY158" s="10"/>
      <c r="AZ158" s="11"/>
      <c r="BA158" s="10"/>
      <c r="BB158" s="7"/>
      <c r="BC158" s="11"/>
      <c r="BD158" s="10"/>
      <c r="BE158" s="11"/>
      <c r="BF158" s="10"/>
      <c r="BG158" s="11"/>
      <c r="BH158" s="10"/>
      <c r="BI158" s="7"/>
      <c r="BJ158" s="7">
        <f>BB158+BI158</f>
        <v>0</v>
      </c>
      <c r="BK158" s="11"/>
      <c r="BL158" s="10"/>
      <c r="BM158" s="11"/>
      <c r="BN158" s="10"/>
      <c r="BO158" s="11"/>
      <c r="BP158" s="10"/>
      <c r="BQ158" s="7"/>
      <c r="BR158" s="11"/>
      <c r="BS158" s="10"/>
      <c r="BT158" s="11"/>
      <c r="BU158" s="10"/>
      <c r="BV158" s="11">
        <v>3</v>
      </c>
      <c r="BW158" s="10" t="s">
        <v>59</v>
      </c>
      <c r="BX158" s="7">
        <v>3</v>
      </c>
      <c r="BY158" s="7">
        <f>BQ158+BX158</f>
        <v>3</v>
      </c>
      <c r="BZ158" s="11"/>
      <c r="CA158" s="10"/>
      <c r="CB158" s="11"/>
      <c r="CC158" s="10"/>
      <c r="CD158" s="11"/>
      <c r="CE158" s="10"/>
      <c r="CF158" s="7"/>
      <c r="CG158" s="11"/>
      <c r="CH158" s="10"/>
      <c r="CI158" s="11"/>
      <c r="CJ158" s="10"/>
      <c r="CK158" s="11"/>
      <c r="CL158" s="10"/>
      <c r="CM158" s="7"/>
      <c r="CN158" s="7">
        <f>CF158+CM158</f>
        <v>0</v>
      </c>
      <c r="CO158" s="11"/>
      <c r="CP158" s="10"/>
      <c r="CQ158" s="11"/>
      <c r="CR158" s="10"/>
      <c r="CS158" s="11"/>
      <c r="CT158" s="10"/>
      <c r="CU158" s="7"/>
      <c r="CV158" s="11"/>
      <c r="CW158" s="10"/>
      <c r="CX158" s="11"/>
      <c r="CY158" s="10"/>
      <c r="CZ158" s="11">
        <v>6</v>
      </c>
      <c r="DA158" s="10" t="s">
        <v>59</v>
      </c>
      <c r="DB158" s="7">
        <v>6</v>
      </c>
      <c r="DC158" s="7">
        <f>CU158+DB158</f>
        <v>6</v>
      </c>
      <c r="DD158" s="11"/>
      <c r="DE158" s="10"/>
      <c r="DF158" s="11"/>
      <c r="DG158" s="10"/>
      <c r="DH158" s="11"/>
      <c r="DI158" s="10"/>
      <c r="DJ158" s="7"/>
      <c r="DK158" s="11"/>
      <c r="DL158" s="10"/>
      <c r="DM158" s="11"/>
      <c r="DN158" s="10"/>
      <c r="DO158" s="11"/>
      <c r="DP158" s="10"/>
      <c r="DQ158" s="7"/>
      <c r="DR158" s="7">
        <f>DJ158+DQ158</f>
        <v>0</v>
      </c>
      <c r="DS158" s="11"/>
      <c r="DT158" s="10"/>
      <c r="DU158" s="11"/>
      <c r="DV158" s="10"/>
      <c r="DW158" s="11"/>
      <c r="DX158" s="10"/>
      <c r="DY158" s="7"/>
      <c r="DZ158" s="11"/>
      <c r="EA158" s="10"/>
      <c r="EB158" s="11"/>
      <c r="EC158" s="10"/>
      <c r="ED158" s="11"/>
      <c r="EE158" s="10"/>
      <c r="EF158" s="7"/>
      <c r="EG158" s="7">
        <f>DY158+EF158</f>
        <v>0</v>
      </c>
    </row>
    <row r="159" spans="1:137" ht="15.9" customHeight="1" x14ac:dyDescent="0.25">
      <c r="A159" s="6"/>
      <c r="B159" s="6"/>
      <c r="C159" s="6"/>
      <c r="D159" s="6"/>
      <c r="E159" s="6" t="s">
        <v>75</v>
      </c>
      <c r="F159" s="6">
        <f t="shared" ref="F159:AK159" si="126">SUM(F158:F158)</f>
        <v>0</v>
      </c>
      <c r="G159" s="6">
        <f t="shared" si="126"/>
        <v>2</v>
      </c>
      <c r="H159" s="6">
        <f t="shared" si="126"/>
        <v>9</v>
      </c>
      <c r="I159" s="6">
        <f t="shared" si="126"/>
        <v>0</v>
      </c>
      <c r="J159" s="6">
        <f t="shared" si="126"/>
        <v>0</v>
      </c>
      <c r="K159" s="6">
        <f t="shared" si="126"/>
        <v>0</v>
      </c>
      <c r="L159" s="6">
        <f t="shared" si="126"/>
        <v>0</v>
      </c>
      <c r="M159" s="6">
        <f t="shared" si="126"/>
        <v>0</v>
      </c>
      <c r="N159" s="6">
        <f t="shared" si="126"/>
        <v>9</v>
      </c>
      <c r="O159" s="7">
        <f t="shared" si="126"/>
        <v>9</v>
      </c>
      <c r="P159" s="7">
        <f t="shared" si="126"/>
        <v>9</v>
      </c>
      <c r="Q159" s="7">
        <f t="shared" si="126"/>
        <v>3</v>
      </c>
      <c r="R159" s="11">
        <f t="shared" si="126"/>
        <v>0</v>
      </c>
      <c r="S159" s="10">
        <f t="shared" si="126"/>
        <v>0</v>
      </c>
      <c r="T159" s="11">
        <f t="shared" si="126"/>
        <v>0</v>
      </c>
      <c r="U159" s="10">
        <f t="shared" si="126"/>
        <v>0</v>
      </c>
      <c r="V159" s="11">
        <f t="shared" si="126"/>
        <v>0</v>
      </c>
      <c r="W159" s="10">
        <f t="shared" si="126"/>
        <v>0</v>
      </c>
      <c r="X159" s="7">
        <f t="shared" si="126"/>
        <v>0</v>
      </c>
      <c r="Y159" s="11">
        <f t="shared" si="126"/>
        <v>0</v>
      </c>
      <c r="Z159" s="10">
        <f t="shared" si="126"/>
        <v>0</v>
      </c>
      <c r="AA159" s="11">
        <f t="shared" si="126"/>
        <v>0</v>
      </c>
      <c r="AB159" s="10">
        <f t="shared" si="126"/>
        <v>0</v>
      </c>
      <c r="AC159" s="11">
        <f t="shared" si="126"/>
        <v>0</v>
      </c>
      <c r="AD159" s="10">
        <f t="shared" si="126"/>
        <v>0</v>
      </c>
      <c r="AE159" s="7">
        <f t="shared" si="126"/>
        <v>0</v>
      </c>
      <c r="AF159" s="7">
        <f t="shared" si="126"/>
        <v>0</v>
      </c>
      <c r="AG159" s="11">
        <f t="shared" si="126"/>
        <v>0</v>
      </c>
      <c r="AH159" s="10">
        <f t="shared" si="126"/>
        <v>0</v>
      </c>
      <c r="AI159" s="11">
        <f t="shared" si="126"/>
        <v>0</v>
      </c>
      <c r="AJ159" s="10">
        <f t="shared" si="126"/>
        <v>0</v>
      </c>
      <c r="AK159" s="11">
        <f t="shared" si="126"/>
        <v>0</v>
      </c>
      <c r="AL159" s="10">
        <f t="shared" ref="AL159:BQ159" si="127">SUM(AL158:AL158)</f>
        <v>0</v>
      </c>
      <c r="AM159" s="7">
        <f t="shared" si="127"/>
        <v>0</v>
      </c>
      <c r="AN159" s="11">
        <f t="shared" si="127"/>
        <v>0</v>
      </c>
      <c r="AO159" s="10">
        <f t="shared" si="127"/>
        <v>0</v>
      </c>
      <c r="AP159" s="11">
        <f t="shared" si="127"/>
        <v>0</v>
      </c>
      <c r="AQ159" s="10">
        <f t="shared" si="127"/>
        <v>0</v>
      </c>
      <c r="AR159" s="11">
        <f t="shared" si="127"/>
        <v>0</v>
      </c>
      <c r="AS159" s="10">
        <f t="shared" si="127"/>
        <v>0</v>
      </c>
      <c r="AT159" s="7">
        <f t="shared" si="127"/>
        <v>0</v>
      </c>
      <c r="AU159" s="7">
        <f t="shared" si="127"/>
        <v>0</v>
      </c>
      <c r="AV159" s="11">
        <f t="shared" si="127"/>
        <v>0</v>
      </c>
      <c r="AW159" s="10">
        <f t="shared" si="127"/>
        <v>0</v>
      </c>
      <c r="AX159" s="11">
        <f t="shared" si="127"/>
        <v>0</v>
      </c>
      <c r="AY159" s="10">
        <f t="shared" si="127"/>
        <v>0</v>
      </c>
      <c r="AZ159" s="11">
        <f t="shared" si="127"/>
        <v>0</v>
      </c>
      <c r="BA159" s="10">
        <f t="shared" si="127"/>
        <v>0</v>
      </c>
      <c r="BB159" s="7">
        <f t="shared" si="127"/>
        <v>0</v>
      </c>
      <c r="BC159" s="11">
        <f t="shared" si="127"/>
        <v>0</v>
      </c>
      <c r="BD159" s="10">
        <f t="shared" si="127"/>
        <v>0</v>
      </c>
      <c r="BE159" s="11">
        <f t="shared" si="127"/>
        <v>0</v>
      </c>
      <c r="BF159" s="10">
        <f t="shared" si="127"/>
        <v>0</v>
      </c>
      <c r="BG159" s="11">
        <f t="shared" si="127"/>
        <v>0</v>
      </c>
      <c r="BH159" s="10">
        <f t="shared" si="127"/>
        <v>0</v>
      </c>
      <c r="BI159" s="7">
        <f t="shared" si="127"/>
        <v>0</v>
      </c>
      <c r="BJ159" s="7">
        <f t="shared" si="127"/>
        <v>0</v>
      </c>
      <c r="BK159" s="11">
        <f t="shared" si="127"/>
        <v>0</v>
      </c>
      <c r="BL159" s="10">
        <f t="shared" si="127"/>
        <v>0</v>
      </c>
      <c r="BM159" s="11">
        <f t="shared" si="127"/>
        <v>0</v>
      </c>
      <c r="BN159" s="10">
        <f t="shared" si="127"/>
        <v>0</v>
      </c>
      <c r="BO159" s="11">
        <f t="shared" si="127"/>
        <v>0</v>
      </c>
      <c r="BP159" s="10">
        <f t="shared" si="127"/>
        <v>0</v>
      </c>
      <c r="BQ159" s="7">
        <f t="shared" si="127"/>
        <v>0</v>
      </c>
      <c r="BR159" s="11">
        <f t="shared" ref="BR159:CW159" si="128">SUM(BR158:BR158)</f>
        <v>0</v>
      </c>
      <c r="BS159" s="10">
        <f t="shared" si="128"/>
        <v>0</v>
      </c>
      <c r="BT159" s="11">
        <f t="shared" si="128"/>
        <v>0</v>
      </c>
      <c r="BU159" s="10">
        <f t="shared" si="128"/>
        <v>0</v>
      </c>
      <c r="BV159" s="11">
        <f t="shared" si="128"/>
        <v>3</v>
      </c>
      <c r="BW159" s="10">
        <f t="shared" si="128"/>
        <v>0</v>
      </c>
      <c r="BX159" s="7">
        <f t="shared" si="128"/>
        <v>3</v>
      </c>
      <c r="BY159" s="7">
        <f t="shared" si="128"/>
        <v>3</v>
      </c>
      <c r="BZ159" s="11">
        <f t="shared" si="128"/>
        <v>0</v>
      </c>
      <c r="CA159" s="10">
        <f t="shared" si="128"/>
        <v>0</v>
      </c>
      <c r="CB159" s="11">
        <f t="shared" si="128"/>
        <v>0</v>
      </c>
      <c r="CC159" s="10">
        <f t="shared" si="128"/>
        <v>0</v>
      </c>
      <c r="CD159" s="11">
        <f t="shared" si="128"/>
        <v>0</v>
      </c>
      <c r="CE159" s="10">
        <f t="shared" si="128"/>
        <v>0</v>
      </c>
      <c r="CF159" s="7">
        <f t="shared" si="128"/>
        <v>0</v>
      </c>
      <c r="CG159" s="11">
        <f t="shared" si="128"/>
        <v>0</v>
      </c>
      <c r="CH159" s="10">
        <f t="shared" si="128"/>
        <v>0</v>
      </c>
      <c r="CI159" s="11">
        <f t="shared" si="128"/>
        <v>0</v>
      </c>
      <c r="CJ159" s="10">
        <f t="shared" si="128"/>
        <v>0</v>
      </c>
      <c r="CK159" s="11">
        <f t="shared" si="128"/>
        <v>0</v>
      </c>
      <c r="CL159" s="10">
        <f t="shared" si="128"/>
        <v>0</v>
      </c>
      <c r="CM159" s="7">
        <f t="shared" si="128"/>
        <v>0</v>
      </c>
      <c r="CN159" s="7">
        <f t="shared" si="128"/>
        <v>0</v>
      </c>
      <c r="CO159" s="11">
        <f t="shared" si="128"/>
        <v>0</v>
      </c>
      <c r="CP159" s="10">
        <f t="shared" si="128"/>
        <v>0</v>
      </c>
      <c r="CQ159" s="11">
        <f t="shared" si="128"/>
        <v>0</v>
      </c>
      <c r="CR159" s="10">
        <f t="shared" si="128"/>
        <v>0</v>
      </c>
      <c r="CS159" s="11">
        <f t="shared" si="128"/>
        <v>0</v>
      </c>
      <c r="CT159" s="10">
        <f t="shared" si="128"/>
        <v>0</v>
      </c>
      <c r="CU159" s="7">
        <f t="shared" si="128"/>
        <v>0</v>
      </c>
      <c r="CV159" s="11">
        <f t="shared" si="128"/>
        <v>0</v>
      </c>
      <c r="CW159" s="10">
        <f t="shared" si="128"/>
        <v>0</v>
      </c>
      <c r="CX159" s="11">
        <f t="shared" ref="CX159:EC159" si="129">SUM(CX158:CX158)</f>
        <v>0</v>
      </c>
      <c r="CY159" s="10">
        <f t="shared" si="129"/>
        <v>0</v>
      </c>
      <c r="CZ159" s="11">
        <f t="shared" si="129"/>
        <v>6</v>
      </c>
      <c r="DA159" s="10">
        <f t="shared" si="129"/>
        <v>0</v>
      </c>
      <c r="DB159" s="7">
        <f t="shared" si="129"/>
        <v>6</v>
      </c>
      <c r="DC159" s="7">
        <f t="shared" si="129"/>
        <v>6</v>
      </c>
      <c r="DD159" s="11">
        <f t="shared" si="129"/>
        <v>0</v>
      </c>
      <c r="DE159" s="10">
        <f t="shared" si="129"/>
        <v>0</v>
      </c>
      <c r="DF159" s="11">
        <f t="shared" si="129"/>
        <v>0</v>
      </c>
      <c r="DG159" s="10">
        <f t="shared" si="129"/>
        <v>0</v>
      </c>
      <c r="DH159" s="11">
        <f t="shared" si="129"/>
        <v>0</v>
      </c>
      <c r="DI159" s="10">
        <f t="shared" si="129"/>
        <v>0</v>
      </c>
      <c r="DJ159" s="7">
        <f t="shared" si="129"/>
        <v>0</v>
      </c>
      <c r="DK159" s="11">
        <f t="shared" si="129"/>
        <v>0</v>
      </c>
      <c r="DL159" s="10">
        <f t="shared" si="129"/>
        <v>0</v>
      </c>
      <c r="DM159" s="11">
        <f t="shared" si="129"/>
        <v>0</v>
      </c>
      <c r="DN159" s="10">
        <f t="shared" si="129"/>
        <v>0</v>
      </c>
      <c r="DO159" s="11">
        <f t="shared" si="129"/>
        <v>0</v>
      </c>
      <c r="DP159" s="10">
        <f t="shared" si="129"/>
        <v>0</v>
      </c>
      <c r="DQ159" s="7">
        <f t="shared" si="129"/>
        <v>0</v>
      </c>
      <c r="DR159" s="7">
        <f t="shared" si="129"/>
        <v>0</v>
      </c>
      <c r="DS159" s="11">
        <f t="shared" si="129"/>
        <v>0</v>
      </c>
      <c r="DT159" s="10">
        <f t="shared" si="129"/>
        <v>0</v>
      </c>
      <c r="DU159" s="11">
        <f t="shared" si="129"/>
        <v>0</v>
      </c>
      <c r="DV159" s="10">
        <f t="shared" si="129"/>
        <v>0</v>
      </c>
      <c r="DW159" s="11">
        <f t="shared" si="129"/>
        <v>0</v>
      </c>
      <c r="DX159" s="10">
        <f t="shared" si="129"/>
        <v>0</v>
      </c>
      <c r="DY159" s="7">
        <f t="shared" si="129"/>
        <v>0</v>
      </c>
      <c r="DZ159" s="11">
        <f t="shared" si="129"/>
        <v>0</v>
      </c>
      <c r="EA159" s="10">
        <f t="shared" si="129"/>
        <v>0</v>
      </c>
      <c r="EB159" s="11">
        <f t="shared" si="129"/>
        <v>0</v>
      </c>
      <c r="EC159" s="10">
        <f t="shared" si="129"/>
        <v>0</v>
      </c>
      <c r="ED159" s="11">
        <f>SUM(ED158:ED158)</f>
        <v>0</v>
      </c>
      <c r="EE159" s="10">
        <f>SUM(EE158:EE158)</f>
        <v>0</v>
      </c>
      <c r="EF159" s="7">
        <f>SUM(EF158:EF158)</f>
        <v>0</v>
      </c>
      <c r="EG159" s="7">
        <f>SUM(EG158:EG158)</f>
        <v>0</v>
      </c>
    </row>
    <row r="160" spans="1:137" ht="20.100000000000001" customHeight="1" x14ac:dyDescent="0.25">
      <c r="A160" s="12" t="s">
        <v>290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2"/>
      <c r="EG160" s="13"/>
    </row>
    <row r="161" spans="1:137" x14ac:dyDescent="0.25">
      <c r="A161" s="6"/>
      <c r="B161" s="6"/>
      <c r="C161" s="6"/>
      <c r="D161" s="6" t="s">
        <v>291</v>
      </c>
      <c r="E161" s="3" t="s">
        <v>292</v>
      </c>
      <c r="F161" s="6">
        <f>COUNTIF(R161:EE161,"e")</f>
        <v>0</v>
      </c>
      <c r="G161" s="6">
        <f>COUNTIF(R161:EE161,"z")</f>
        <v>1</v>
      </c>
      <c r="H161" s="6">
        <f>SUM(I161:N161)</f>
        <v>2</v>
      </c>
      <c r="I161" s="6">
        <f>R161+AG161+AV161+BK161+BZ161+CO161+DD161+DS161</f>
        <v>2</v>
      </c>
      <c r="J161" s="6">
        <f>T161+AI161+AX161+BM161+CB161+CQ161+DF161+DU161</f>
        <v>0</v>
      </c>
      <c r="K161" s="6">
        <f>V161+AK161+AZ161+BO161+CD161+CS161+DH161+DW161</f>
        <v>0</v>
      </c>
      <c r="L161" s="6">
        <f>Y161+AN161+BC161+BR161+CG161+CV161+DK161+DZ161</f>
        <v>0</v>
      </c>
      <c r="M161" s="6">
        <f>AA161+AP161+BE161+BT161+CI161+CX161+DM161+EB161</f>
        <v>0</v>
      </c>
      <c r="N161" s="6">
        <f>AC161+AR161+BG161+BV161+CK161+CZ161+DO161+ED161</f>
        <v>0</v>
      </c>
      <c r="O161" s="7">
        <f>AF161+AU161+BJ161+BY161+CN161+DC161+DR161+EG161</f>
        <v>0</v>
      </c>
      <c r="P161" s="7">
        <f>AE161+AT161+BI161+BX161+CM161+DB161+DQ161+EF161</f>
        <v>0</v>
      </c>
      <c r="Q161" s="7">
        <v>0</v>
      </c>
      <c r="R161" s="11"/>
      <c r="S161" s="10"/>
      <c r="T161" s="11"/>
      <c r="U161" s="10"/>
      <c r="V161" s="11"/>
      <c r="W161" s="10"/>
      <c r="X161" s="7"/>
      <c r="Y161" s="11"/>
      <c r="Z161" s="10"/>
      <c r="AA161" s="11"/>
      <c r="AB161" s="10"/>
      <c r="AC161" s="11"/>
      <c r="AD161" s="10"/>
      <c r="AE161" s="7"/>
      <c r="AF161" s="7">
        <f>X161+AE161</f>
        <v>0</v>
      </c>
      <c r="AG161" s="11"/>
      <c r="AH161" s="10"/>
      <c r="AI161" s="11"/>
      <c r="AJ161" s="10"/>
      <c r="AK161" s="11"/>
      <c r="AL161" s="10"/>
      <c r="AM161" s="7"/>
      <c r="AN161" s="11"/>
      <c r="AO161" s="10"/>
      <c r="AP161" s="11"/>
      <c r="AQ161" s="10"/>
      <c r="AR161" s="11"/>
      <c r="AS161" s="10"/>
      <c r="AT161" s="7"/>
      <c r="AU161" s="7">
        <f>AM161+AT161</f>
        <v>0</v>
      </c>
      <c r="AV161" s="11"/>
      <c r="AW161" s="10"/>
      <c r="AX161" s="11"/>
      <c r="AY161" s="10"/>
      <c r="AZ161" s="11"/>
      <c r="BA161" s="10"/>
      <c r="BB161" s="7"/>
      <c r="BC161" s="11"/>
      <c r="BD161" s="10"/>
      <c r="BE161" s="11"/>
      <c r="BF161" s="10"/>
      <c r="BG161" s="11"/>
      <c r="BH161" s="10"/>
      <c r="BI161" s="7"/>
      <c r="BJ161" s="7">
        <f>BB161+BI161</f>
        <v>0</v>
      </c>
      <c r="BK161" s="11"/>
      <c r="BL161" s="10"/>
      <c r="BM161" s="11"/>
      <c r="BN161" s="10"/>
      <c r="BO161" s="11"/>
      <c r="BP161" s="10"/>
      <c r="BQ161" s="7"/>
      <c r="BR161" s="11"/>
      <c r="BS161" s="10"/>
      <c r="BT161" s="11"/>
      <c r="BU161" s="10"/>
      <c r="BV161" s="11"/>
      <c r="BW161" s="10"/>
      <c r="BX161" s="7"/>
      <c r="BY161" s="7">
        <f>BQ161+BX161</f>
        <v>0</v>
      </c>
      <c r="BZ161" s="11"/>
      <c r="CA161" s="10"/>
      <c r="CB161" s="11"/>
      <c r="CC161" s="10"/>
      <c r="CD161" s="11"/>
      <c r="CE161" s="10"/>
      <c r="CF161" s="7"/>
      <c r="CG161" s="11"/>
      <c r="CH161" s="10"/>
      <c r="CI161" s="11"/>
      <c r="CJ161" s="10"/>
      <c r="CK161" s="11"/>
      <c r="CL161" s="10"/>
      <c r="CM161" s="7"/>
      <c r="CN161" s="7">
        <f>CF161+CM161</f>
        <v>0</v>
      </c>
      <c r="CO161" s="11">
        <v>2</v>
      </c>
      <c r="CP161" s="10" t="s">
        <v>59</v>
      </c>
      <c r="CQ161" s="11"/>
      <c r="CR161" s="10"/>
      <c r="CS161" s="11"/>
      <c r="CT161" s="10"/>
      <c r="CU161" s="7">
        <v>0</v>
      </c>
      <c r="CV161" s="11"/>
      <c r="CW161" s="10"/>
      <c r="CX161" s="11"/>
      <c r="CY161" s="10"/>
      <c r="CZ161" s="11"/>
      <c r="DA161" s="10"/>
      <c r="DB161" s="7"/>
      <c r="DC161" s="7">
        <f>CU161+DB161</f>
        <v>0</v>
      </c>
      <c r="DD161" s="11"/>
      <c r="DE161" s="10"/>
      <c r="DF161" s="11"/>
      <c r="DG161" s="10"/>
      <c r="DH161" s="11"/>
      <c r="DI161" s="10"/>
      <c r="DJ161" s="7"/>
      <c r="DK161" s="11"/>
      <c r="DL161" s="10"/>
      <c r="DM161" s="11"/>
      <c r="DN161" s="10"/>
      <c r="DO161" s="11"/>
      <c r="DP161" s="10"/>
      <c r="DQ161" s="7"/>
      <c r="DR161" s="7">
        <f>DJ161+DQ161</f>
        <v>0</v>
      </c>
      <c r="DS161" s="11"/>
      <c r="DT161" s="10"/>
      <c r="DU161" s="11"/>
      <c r="DV161" s="10"/>
      <c r="DW161" s="11"/>
      <c r="DX161" s="10"/>
      <c r="DY161" s="7"/>
      <c r="DZ161" s="11"/>
      <c r="EA161" s="10"/>
      <c r="EB161" s="11"/>
      <c r="EC161" s="10"/>
      <c r="ED161" s="11"/>
      <c r="EE161" s="10"/>
      <c r="EF161" s="7"/>
      <c r="EG161" s="7">
        <f>DY161+EF161</f>
        <v>0</v>
      </c>
    </row>
    <row r="162" spans="1:137" ht="15.9" customHeight="1" x14ac:dyDescent="0.25">
      <c r="A162" s="6"/>
      <c r="B162" s="6"/>
      <c r="C162" s="6"/>
      <c r="D162" s="6"/>
      <c r="E162" s="6" t="s">
        <v>75</v>
      </c>
      <c r="F162" s="6">
        <f t="shared" ref="F162:AK162" si="130">SUM(F161:F161)</f>
        <v>0</v>
      </c>
      <c r="G162" s="6">
        <f t="shared" si="130"/>
        <v>1</v>
      </c>
      <c r="H162" s="6">
        <f t="shared" si="130"/>
        <v>2</v>
      </c>
      <c r="I162" s="6">
        <f t="shared" si="130"/>
        <v>2</v>
      </c>
      <c r="J162" s="6">
        <f t="shared" si="130"/>
        <v>0</v>
      </c>
      <c r="K162" s="6">
        <f t="shared" si="130"/>
        <v>0</v>
      </c>
      <c r="L162" s="6">
        <f t="shared" si="130"/>
        <v>0</v>
      </c>
      <c r="M162" s="6">
        <f t="shared" si="130"/>
        <v>0</v>
      </c>
      <c r="N162" s="6">
        <f t="shared" si="130"/>
        <v>0</v>
      </c>
      <c r="O162" s="7">
        <f t="shared" si="130"/>
        <v>0</v>
      </c>
      <c r="P162" s="7">
        <f t="shared" si="130"/>
        <v>0</v>
      </c>
      <c r="Q162" s="7">
        <f t="shared" si="130"/>
        <v>0</v>
      </c>
      <c r="R162" s="11">
        <f t="shared" si="130"/>
        <v>0</v>
      </c>
      <c r="S162" s="10">
        <f t="shared" si="130"/>
        <v>0</v>
      </c>
      <c r="T162" s="11">
        <f t="shared" si="130"/>
        <v>0</v>
      </c>
      <c r="U162" s="10">
        <f t="shared" si="130"/>
        <v>0</v>
      </c>
      <c r="V162" s="11">
        <f t="shared" si="130"/>
        <v>0</v>
      </c>
      <c r="W162" s="10">
        <f t="shared" si="130"/>
        <v>0</v>
      </c>
      <c r="X162" s="7">
        <f t="shared" si="130"/>
        <v>0</v>
      </c>
      <c r="Y162" s="11">
        <f t="shared" si="130"/>
        <v>0</v>
      </c>
      <c r="Z162" s="10">
        <f t="shared" si="130"/>
        <v>0</v>
      </c>
      <c r="AA162" s="11">
        <f t="shared" si="130"/>
        <v>0</v>
      </c>
      <c r="AB162" s="10">
        <f t="shared" si="130"/>
        <v>0</v>
      </c>
      <c r="AC162" s="11">
        <f t="shared" si="130"/>
        <v>0</v>
      </c>
      <c r="AD162" s="10">
        <f t="shared" si="130"/>
        <v>0</v>
      </c>
      <c r="AE162" s="7">
        <f t="shared" si="130"/>
        <v>0</v>
      </c>
      <c r="AF162" s="7">
        <f t="shared" si="130"/>
        <v>0</v>
      </c>
      <c r="AG162" s="11">
        <f t="shared" si="130"/>
        <v>0</v>
      </c>
      <c r="AH162" s="10">
        <f t="shared" si="130"/>
        <v>0</v>
      </c>
      <c r="AI162" s="11">
        <f t="shared" si="130"/>
        <v>0</v>
      </c>
      <c r="AJ162" s="10">
        <f t="shared" si="130"/>
        <v>0</v>
      </c>
      <c r="AK162" s="11">
        <f t="shared" si="130"/>
        <v>0</v>
      </c>
      <c r="AL162" s="10">
        <f t="shared" ref="AL162:BQ162" si="131">SUM(AL161:AL161)</f>
        <v>0</v>
      </c>
      <c r="AM162" s="7">
        <f t="shared" si="131"/>
        <v>0</v>
      </c>
      <c r="AN162" s="11">
        <f t="shared" si="131"/>
        <v>0</v>
      </c>
      <c r="AO162" s="10">
        <f t="shared" si="131"/>
        <v>0</v>
      </c>
      <c r="AP162" s="11">
        <f t="shared" si="131"/>
        <v>0</v>
      </c>
      <c r="AQ162" s="10">
        <f t="shared" si="131"/>
        <v>0</v>
      </c>
      <c r="AR162" s="11">
        <f t="shared" si="131"/>
        <v>0</v>
      </c>
      <c r="AS162" s="10">
        <f t="shared" si="131"/>
        <v>0</v>
      </c>
      <c r="AT162" s="7">
        <f t="shared" si="131"/>
        <v>0</v>
      </c>
      <c r="AU162" s="7">
        <f t="shared" si="131"/>
        <v>0</v>
      </c>
      <c r="AV162" s="11">
        <f t="shared" si="131"/>
        <v>0</v>
      </c>
      <c r="AW162" s="10">
        <f t="shared" si="131"/>
        <v>0</v>
      </c>
      <c r="AX162" s="11">
        <f t="shared" si="131"/>
        <v>0</v>
      </c>
      <c r="AY162" s="10">
        <f t="shared" si="131"/>
        <v>0</v>
      </c>
      <c r="AZ162" s="11">
        <f t="shared" si="131"/>
        <v>0</v>
      </c>
      <c r="BA162" s="10">
        <f t="shared" si="131"/>
        <v>0</v>
      </c>
      <c r="BB162" s="7">
        <f t="shared" si="131"/>
        <v>0</v>
      </c>
      <c r="BC162" s="11">
        <f t="shared" si="131"/>
        <v>0</v>
      </c>
      <c r="BD162" s="10">
        <f t="shared" si="131"/>
        <v>0</v>
      </c>
      <c r="BE162" s="11">
        <f t="shared" si="131"/>
        <v>0</v>
      </c>
      <c r="BF162" s="10">
        <f t="shared" si="131"/>
        <v>0</v>
      </c>
      <c r="BG162" s="11">
        <f t="shared" si="131"/>
        <v>0</v>
      </c>
      <c r="BH162" s="10">
        <f t="shared" si="131"/>
        <v>0</v>
      </c>
      <c r="BI162" s="7">
        <f t="shared" si="131"/>
        <v>0</v>
      </c>
      <c r="BJ162" s="7">
        <f t="shared" si="131"/>
        <v>0</v>
      </c>
      <c r="BK162" s="11">
        <f t="shared" si="131"/>
        <v>0</v>
      </c>
      <c r="BL162" s="10">
        <f t="shared" si="131"/>
        <v>0</v>
      </c>
      <c r="BM162" s="11">
        <f t="shared" si="131"/>
        <v>0</v>
      </c>
      <c r="BN162" s="10">
        <f t="shared" si="131"/>
        <v>0</v>
      </c>
      <c r="BO162" s="11">
        <f t="shared" si="131"/>
        <v>0</v>
      </c>
      <c r="BP162" s="10">
        <f t="shared" si="131"/>
        <v>0</v>
      </c>
      <c r="BQ162" s="7">
        <f t="shared" si="131"/>
        <v>0</v>
      </c>
      <c r="BR162" s="11">
        <f t="shared" ref="BR162:CW162" si="132">SUM(BR161:BR161)</f>
        <v>0</v>
      </c>
      <c r="BS162" s="10">
        <f t="shared" si="132"/>
        <v>0</v>
      </c>
      <c r="BT162" s="11">
        <f t="shared" si="132"/>
        <v>0</v>
      </c>
      <c r="BU162" s="10">
        <f t="shared" si="132"/>
        <v>0</v>
      </c>
      <c r="BV162" s="11">
        <f t="shared" si="132"/>
        <v>0</v>
      </c>
      <c r="BW162" s="10">
        <f t="shared" si="132"/>
        <v>0</v>
      </c>
      <c r="BX162" s="7">
        <f t="shared" si="132"/>
        <v>0</v>
      </c>
      <c r="BY162" s="7">
        <f t="shared" si="132"/>
        <v>0</v>
      </c>
      <c r="BZ162" s="11">
        <f t="shared" si="132"/>
        <v>0</v>
      </c>
      <c r="CA162" s="10">
        <f t="shared" si="132"/>
        <v>0</v>
      </c>
      <c r="CB162" s="11">
        <f t="shared" si="132"/>
        <v>0</v>
      </c>
      <c r="CC162" s="10">
        <f t="shared" si="132"/>
        <v>0</v>
      </c>
      <c r="CD162" s="11">
        <f t="shared" si="132"/>
        <v>0</v>
      </c>
      <c r="CE162" s="10">
        <f t="shared" si="132"/>
        <v>0</v>
      </c>
      <c r="CF162" s="7">
        <f t="shared" si="132"/>
        <v>0</v>
      </c>
      <c r="CG162" s="11">
        <f t="shared" si="132"/>
        <v>0</v>
      </c>
      <c r="CH162" s="10">
        <f t="shared" si="132"/>
        <v>0</v>
      </c>
      <c r="CI162" s="11">
        <f t="shared" si="132"/>
        <v>0</v>
      </c>
      <c r="CJ162" s="10">
        <f t="shared" si="132"/>
        <v>0</v>
      </c>
      <c r="CK162" s="11">
        <f t="shared" si="132"/>
        <v>0</v>
      </c>
      <c r="CL162" s="10">
        <f t="shared" si="132"/>
        <v>0</v>
      </c>
      <c r="CM162" s="7">
        <f t="shared" si="132"/>
        <v>0</v>
      </c>
      <c r="CN162" s="7">
        <f t="shared" si="132"/>
        <v>0</v>
      </c>
      <c r="CO162" s="11">
        <f t="shared" si="132"/>
        <v>2</v>
      </c>
      <c r="CP162" s="10">
        <f t="shared" si="132"/>
        <v>0</v>
      </c>
      <c r="CQ162" s="11">
        <f t="shared" si="132"/>
        <v>0</v>
      </c>
      <c r="CR162" s="10">
        <f t="shared" si="132"/>
        <v>0</v>
      </c>
      <c r="CS162" s="11">
        <f t="shared" si="132"/>
        <v>0</v>
      </c>
      <c r="CT162" s="10">
        <f t="shared" si="132"/>
        <v>0</v>
      </c>
      <c r="CU162" s="7">
        <f t="shared" si="132"/>
        <v>0</v>
      </c>
      <c r="CV162" s="11">
        <f t="shared" si="132"/>
        <v>0</v>
      </c>
      <c r="CW162" s="10">
        <f t="shared" si="132"/>
        <v>0</v>
      </c>
      <c r="CX162" s="11">
        <f t="shared" ref="CX162:EC162" si="133">SUM(CX161:CX161)</f>
        <v>0</v>
      </c>
      <c r="CY162" s="10">
        <f t="shared" si="133"/>
        <v>0</v>
      </c>
      <c r="CZ162" s="11">
        <f t="shared" si="133"/>
        <v>0</v>
      </c>
      <c r="DA162" s="10">
        <f t="shared" si="133"/>
        <v>0</v>
      </c>
      <c r="DB162" s="7">
        <f t="shared" si="133"/>
        <v>0</v>
      </c>
      <c r="DC162" s="7">
        <f t="shared" si="133"/>
        <v>0</v>
      </c>
      <c r="DD162" s="11">
        <f t="shared" si="133"/>
        <v>0</v>
      </c>
      <c r="DE162" s="10">
        <f t="shared" si="133"/>
        <v>0</v>
      </c>
      <c r="DF162" s="11">
        <f t="shared" si="133"/>
        <v>0</v>
      </c>
      <c r="DG162" s="10">
        <f t="shared" si="133"/>
        <v>0</v>
      </c>
      <c r="DH162" s="11">
        <f t="shared" si="133"/>
        <v>0</v>
      </c>
      <c r="DI162" s="10">
        <f t="shared" si="133"/>
        <v>0</v>
      </c>
      <c r="DJ162" s="7">
        <f t="shared" si="133"/>
        <v>0</v>
      </c>
      <c r="DK162" s="11">
        <f t="shared" si="133"/>
        <v>0</v>
      </c>
      <c r="DL162" s="10">
        <f t="shared" si="133"/>
        <v>0</v>
      </c>
      <c r="DM162" s="11">
        <f t="shared" si="133"/>
        <v>0</v>
      </c>
      <c r="DN162" s="10">
        <f t="shared" si="133"/>
        <v>0</v>
      </c>
      <c r="DO162" s="11">
        <f t="shared" si="133"/>
        <v>0</v>
      </c>
      <c r="DP162" s="10">
        <f t="shared" si="133"/>
        <v>0</v>
      </c>
      <c r="DQ162" s="7">
        <f t="shared" si="133"/>
        <v>0</v>
      </c>
      <c r="DR162" s="7">
        <f t="shared" si="133"/>
        <v>0</v>
      </c>
      <c r="DS162" s="11">
        <f t="shared" si="133"/>
        <v>0</v>
      </c>
      <c r="DT162" s="10">
        <f t="shared" si="133"/>
        <v>0</v>
      </c>
      <c r="DU162" s="11">
        <f t="shared" si="133"/>
        <v>0</v>
      </c>
      <c r="DV162" s="10">
        <f t="shared" si="133"/>
        <v>0</v>
      </c>
      <c r="DW162" s="11">
        <f t="shared" si="133"/>
        <v>0</v>
      </c>
      <c r="DX162" s="10">
        <f t="shared" si="133"/>
        <v>0</v>
      </c>
      <c r="DY162" s="7">
        <f t="shared" si="133"/>
        <v>0</v>
      </c>
      <c r="DZ162" s="11">
        <f t="shared" si="133"/>
        <v>0</v>
      </c>
      <c r="EA162" s="10">
        <f t="shared" si="133"/>
        <v>0</v>
      </c>
      <c r="EB162" s="11">
        <f t="shared" si="133"/>
        <v>0</v>
      </c>
      <c r="EC162" s="10">
        <f t="shared" si="133"/>
        <v>0</v>
      </c>
      <c r="ED162" s="11">
        <f>SUM(ED161:ED161)</f>
        <v>0</v>
      </c>
      <c r="EE162" s="10">
        <f>SUM(EE161:EE161)</f>
        <v>0</v>
      </c>
      <c r="EF162" s="7">
        <f>SUM(EF161:EF161)</f>
        <v>0</v>
      </c>
      <c r="EG162" s="7">
        <f>SUM(EG161:EG161)</f>
        <v>0</v>
      </c>
    </row>
    <row r="163" spans="1:137" ht="20.100000000000001" customHeight="1" x14ac:dyDescent="0.25">
      <c r="A163" s="6"/>
      <c r="B163" s="6"/>
      <c r="C163" s="6"/>
      <c r="D163" s="6"/>
      <c r="E163" s="8" t="s">
        <v>293</v>
      </c>
      <c r="F163" s="6">
        <f>F27+F43+F61+F86+F159+F162</f>
        <v>4</v>
      </c>
      <c r="G163" s="6">
        <f>G27+G43+G61+G86+G159+G162</f>
        <v>126</v>
      </c>
      <c r="H163" s="6">
        <f t="shared" ref="H163:N163" si="134">H27+H43+H61+H86+H162</f>
        <v>1321</v>
      </c>
      <c r="I163" s="6">
        <f t="shared" si="134"/>
        <v>615</v>
      </c>
      <c r="J163" s="6">
        <f t="shared" si="134"/>
        <v>195</v>
      </c>
      <c r="K163" s="6">
        <f t="shared" si="134"/>
        <v>16</v>
      </c>
      <c r="L163" s="6">
        <f t="shared" si="134"/>
        <v>495</v>
      </c>
      <c r="M163" s="6">
        <f t="shared" si="134"/>
        <v>0</v>
      </c>
      <c r="N163" s="6">
        <f t="shared" si="134"/>
        <v>0</v>
      </c>
      <c r="O163" s="7">
        <f>O27+O43+O61+O86+O159+O162</f>
        <v>210</v>
      </c>
      <c r="P163" s="7">
        <f>P27+P43+P61+P86+P159+P162</f>
        <v>92</v>
      </c>
      <c r="Q163" s="7">
        <f>Q27+Q43+Q61+Q86+Q159+Q162</f>
        <v>71.456999999999994</v>
      </c>
      <c r="R163" s="11">
        <f t="shared" ref="R163:W163" si="135">R27+R43+R61+R86+R162</f>
        <v>122</v>
      </c>
      <c r="S163" s="10">
        <f t="shared" si="135"/>
        <v>0</v>
      </c>
      <c r="T163" s="11">
        <f t="shared" si="135"/>
        <v>27</v>
      </c>
      <c r="U163" s="10">
        <f t="shared" si="135"/>
        <v>0</v>
      </c>
      <c r="V163" s="11">
        <f t="shared" si="135"/>
        <v>0</v>
      </c>
      <c r="W163" s="10">
        <f t="shared" si="135"/>
        <v>0</v>
      </c>
      <c r="X163" s="7">
        <f>X27+X43+X61+X86+X159+X162</f>
        <v>21.5</v>
      </c>
      <c r="Y163" s="11">
        <f t="shared" ref="Y163:AD163" si="136">Y27+Y43+Y61+Y86+Y162</f>
        <v>47</v>
      </c>
      <c r="Z163" s="10">
        <f t="shared" si="136"/>
        <v>0</v>
      </c>
      <c r="AA163" s="11">
        <f t="shared" si="136"/>
        <v>0</v>
      </c>
      <c r="AB163" s="10">
        <f t="shared" si="136"/>
        <v>0</v>
      </c>
      <c r="AC163" s="11">
        <f t="shared" si="136"/>
        <v>0</v>
      </c>
      <c r="AD163" s="10">
        <f t="shared" si="136"/>
        <v>0</v>
      </c>
      <c r="AE163" s="7">
        <f>AE27+AE43+AE61+AE86+AE159+AE162</f>
        <v>8.5</v>
      </c>
      <c r="AF163" s="7">
        <f>AF27+AF43+AF61+AF86+AF159+AF162</f>
        <v>30</v>
      </c>
      <c r="AG163" s="11">
        <f t="shared" ref="AG163:AL163" si="137">AG27+AG43+AG61+AG86+AG162</f>
        <v>78</v>
      </c>
      <c r="AH163" s="10">
        <f t="shared" si="137"/>
        <v>0</v>
      </c>
      <c r="AI163" s="11">
        <f t="shared" si="137"/>
        <v>28</v>
      </c>
      <c r="AJ163" s="10">
        <f t="shared" si="137"/>
        <v>0</v>
      </c>
      <c r="AK163" s="11">
        <f t="shared" si="137"/>
        <v>0</v>
      </c>
      <c r="AL163" s="10">
        <f t="shared" si="137"/>
        <v>0</v>
      </c>
      <c r="AM163" s="7">
        <f>AM27+AM43+AM61+AM86+AM159+AM162</f>
        <v>18.5</v>
      </c>
      <c r="AN163" s="11">
        <f t="shared" ref="AN163:AS163" si="138">AN27+AN43+AN61+AN86+AN162</f>
        <v>60</v>
      </c>
      <c r="AO163" s="10">
        <f t="shared" si="138"/>
        <v>0</v>
      </c>
      <c r="AP163" s="11">
        <f t="shared" si="138"/>
        <v>0</v>
      </c>
      <c r="AQ163" s="10">
        <f t="shared" si="138"/>
        <v>0</v>
      </c>
      <c r="AR163" s="11">
        <f t="shared" si="138"/>
        <v>0</v>
      </c>
      <c r="AS163" s="10">
        <f t="shared" si="138"/>
        <v>0</v>
      </c>
      <c r="AT163" s="7">
        <f>AT27+AT43+AT61+AT86+AT159+AT162</f>
        <v>11.5</v>
      </c>
      <c r="AU163" s="7">
        <f>AU27+AU43+AU61+AU86+AU159+AU162</f>
        <v>30</v>
      </c>
      <c r="AV163" s="11">
        <f t="shared" ref="AV163:BA163" si="139">AV27+AV43+AV61+AV86+AV162</f>
        <v>97</v>
      </c>
      <c r="AW163" s="10">
        <f t="shared" si="139"/>
        <v>0</v>
      </c>
      <c r="AX163" s="11">
        <f t="shared" si="139"/>
        <v>31</v>
      </c>
      <c r="AY163" s="10">
        <f t="shared" si="139"/>
        <v>0</v>
      </c>
      <c r="AZ163" s="11">
        <f t="shared" si="139"/>
        <v>0</v>
      </c>
      <c r="BA163" s="10">
        <f t="shared" si="139"/>
        <v>0</v>
      </c>
      <c r="BB163" s="7">
        <f>BB27+BB43+BB61+BB86+BB159+BB162</f>
        <v>18.5</v>
      </c>
      <c r="BC163" s="11">
        <f t="shared" ref="BC163:BH163" si="140">BC27+BC43+BC61+BC86+BC162</f>
        <v>82</v>
      </c>
      <c r="BD163" s="10">
        <f t="shared" si="140"/>
        <v>0</v>
      </c>
      <c r="BE163" s="11">
        <f t="shared" si="140"/>
        <v>0</v>
      </c>
      <c r="BF163" s="10">
        <f t="shared" si="140"/>
        <v>0</v>
      </c>
      <c r="BG163" s="11">
        <f t="shared" si="140"/>
        <v>0</v>
      </c>
      <c r="BH163" s="10">
        <f t="shared" si="140"/>
        <v>0</v>
      </c>
      <c r="BI163" s="7">
        <f>BI27+BI43+BI61+BI86+BI159+BI162</f>
        <v>11.5</v>
      </c>
      <c r="BJ163" s="7">
        <f>BJ27+BJ43+BJ61+BJ86+BJ159+BJ162</f>
        <v>30</v>
      </c>
      <c r="BK163" s="11">
        <f t="shared" ref="BK163:BP163" si="141">BK27+BK43+BK61+BK86+BK162</f>
        <v>67</v>
      </c>
      <c r="BL163" s="10">
        <f t="shared" si="141"/>
        <v>0</v>
      </c>
      <c r="BM163" s="11">
        <f t="shared" si="141"/>
        <v>19</v>
      </c>
      <c r="BN163" s="10">
        <f t="shared" si="141"/>
        <v>0</v>
      </c>
      <c r="BO163" s="11">
        <f t="shared" si="141"/>
        <v>0</v>
      </c>
      <c r="BP163" s="10">
        <f t="shared" si="141"/>
        <v>0</v>
      </c>
      <c r="BQ163" s="7">
        <f>BQ27+BQ43+BQ61+BQ86+BQ159+BQ162</f>
        <v>12.5</v>
      </c>
      <c r="BR163" s="11">
        <f t="shared" ref="BR163:BW163" si="142">BR27+BR43+BR61+BR86+BR162</f>
        <v>98</v>
      </c>
      <c r="BS163" s="10">
        <f t="shared" si="142"/>
        <v>0</v>
      </c>
      <c r="BT163" s="11">
        <f t="shared" si="142"/>
        <v>0</v>
      </c>
      <c r="BU163" s="10">
        <f t="shared" si="142"/>
        <v>0</v>
      </c>
      <c r="BV163" s="11">
        <f t="shared" si="142"/>
        <v>0</v>
      </c>
      <c r="BW163" s="10">
        <f t="shared" si="142"/>
        <v>0</v>
      </c>
      <c r="BX163" s="7">
        <f>BX27+BX43+BX61+BX86+BX159+BX162</f>
        <v>17.5</v>
      </c>
      <c r="BY163" s="7">
        <f>BY27+BY43+BY61+BY86+BY159+BY162</f>
        <v>30</v>
      </c>
      <c r="BZ163" s="11">
        <f t="shared" ref="BZ163:CE163" si="143">BZ27+BZ43+BZ61+BZ86+BZ162</f>
        <v>97</v>
      </c>
      <c r="CA163" s="10">
        <f t="shared" si="143"/>
        <v>0</v>
      </c>
      <c r="CB163" s="11">
        <f t="shared" si="143"/>
        <v>21</v>
      </c>
      <c r="CC163" s="10">
        <f t="shared" si="143"/>
        <v>0</v>
      </c>
      <c r="CD163" s="11">
        <f t="shared" si="143"/>
        <v>0</v>
      </c>
      <c r="CE163" s="10">
        <f t="shared" si="143"/>
        <v>0</v>
      </c>
      <c r="CF163" s="7">
        <f>CF27+CF43+CF61+CF86+CF159+CF162</f>
        <v>17</v>
      </c>
      <c r="CG163" s="11">
        <f t="shared" ref="CG163:CL163" si="144">CG27+CG43+CG61+CG86+CG162</f>
        <v>120</v>
      </c>
      <c r="CH163" s="10">
        <f t="shared" si="144"/>
        <v>0</v>
      </c>
      <c r="CI163" s="11">
        <f t="shared" si="144"/>
        <v>0</v>
      </c>
      <c r="CJ163" s="10">
        <f t="shared" si="144"/>
        <v>0</v>
      </c>
      <c r="CK163" s="11">
        <f t="shared" si="144"/>
        <v>0</v>
      </c>
      <c r="CL163" s="10">
        <f t="shared" si="144"/>
        <v>0</v>
      </c>
      <c r="CM163" s="7">
        <f>CM27+CM43+CM61+CM86+CM159+CM162</f>
        <v>13</v>
      </c>
      <c r="CN163" s="7">
        <f>CN27+CN43+CN61+CN86+CN159+CN162</f>
        <v>30</v>
      </c>
      <c r="CO163" s="11">
        <f t="shared" ref="CO163:CT163" si="145">CO27+CO43+CO61+CO86+CO162</f>
        <v>90</v>
      </c>
      <c r="CP163" s="10">
        <f t="shared" si="145"/>
        <v>0</v>
      </c>
      <c r="CQ163" s="11">
        <f t="shared" si="145"/>
        <v>40</v>
      </c>
      <c r="CR163" s="10">
        <f t="shared" si="145"/>
        <v>0</v>
      </c>
      <c r="CS163" s="11">
        <f t="shared" si="145"/>
        <v>8</v>
      </c>
      <c r="CT163" s="10">
        <f t="shared" si="145"/>
        <v>0</v>
      </c>
      <c r="CU163" s="7">
        <f>CU27+CU43+CU61+CU86+CU159+CU162</f>
        <v>17</v>
      </c>
      <c r="CV163" s="11">
        <f t="shared" ref="CV163:DA163" si="146">CV27+CV43+CV61+CV86+CV162</f>
        <v>63</v>
      </c>
      <c r="CW163" s="10">
        <f t="shared" si="146"/>
        <v>0</v>
      </c>
      <c r="CX163" s="11">
        <f t="shared" si="146"/>
        <v>0</v>
      </c>
      <c r="CY163" s="10">
        <f t="shared" si="146"/>
        <v>0</v>
      </c>
      <c r="CZ163" s="11">
        <f t="shared" si="146"/>
        <v>0</v>
      </c>
      <c r="DA163" s="10">
        <f t="shared" si="146"/>
        <v>0</v>
      </c>
      <c r="DB163" s="7">
        <f>DB27+DB43+DB61+DB86+DB159+DB162</f>
        <v>13</v>
      </c>
      <c r="DC163" s="7">
        <f>DC27+DC43+DC61+DC86+DC159+DC162</f>
        <v>30</v>
      </c>
      <c r="DD163" s="11">
        <f t="shared" ref="DD163:DI163" si="147">DD27+DD43+DD61+DD86+DD162</f>
        <v>64</v>
      </c>
      <c r="DE163" s="10">
        <f t="shared" si="147"/>
        <v>0</v>
      </c>
      <c r="DF163" s="11">
        <f t="shared" si="147"/>
        <v>29</v>
      </c>
      <c r="DG163" s="10">
        <f t="shared" si="147"/>
        <v>0</v>
      </c>
      <c r="DH163" s="11">
        <f t="shared" si="147"/>
        <v>8</v>
      </c>
      <c r="DI163" s="10">
        <f t="shared" si="147"/>
        <v>0</v>
      </c>
      <c r="DJ163" s="7">
        <f>DJ27+DJ43+DJ61+DJ86+DJ159+DJ162</f>
        <v>13</v>
      </c>
      <c r="DK163" s="11">
        <f t="shared" ref="DK163:DP163" si="148">DK27+DK43+DK61+DK86+DK162</f>
        <v>25</v>
      </c>
      <c r="DL163" s="10">
        <f t="shared" si="148"/>
        <v>0</v>
      </c>
      <c r="DM163" s="11">
        <f t="shared" si="148"/>
        <v>0</v>
      </c>
      <c r="DN163" s="10">
        <f t="shared" si="148"/>
        <v>0</v>
      </c>
      <c r="DO163" s="11">
        <f t="shared" si="148"/>
        <v>0</v>
      </c>
      <c r="DP163" s="10">
        <f t="shared" si="148"/>
        <v>0</v>
      </c>
      <c r="DQ163" s="7">
        <f>DQ27+DQ43+DQ61+DQ86+DQ159+DQ162</f>
        <v>17</v>
      </c>
      <c r="DR163" s="7">
        <f>DR27+DR43+DR61+DR86+DR159+DR162</f>
        <v>30</v>
      </c>
      <c r="DS163" s="11">
        <f t="shared" ref="DS163:DX163" si="149">DS27+DS43+DS61+DS86+DS162</f>
        <v>0</v>
      </c>
      <c r="DT163" s="10">
        <f t="shared" si="149"/>
        <v>0</v>
      </c>
      <c r="DU163" s="11">
        <f t="shared" si="149"/>
        <v>0</v>
      </c>
      <c r="DV163" s="10">
        <f t="shared" si="149"/>
        <v>0</v>
      </c>
      <c r="DW163" s="11">
        <f t="shared" si="149"/>
        <v>0</v>
      </c>
      <c r="DX163" s="10">
        <f t="shared" si="149"/>
        <v>0</v>
      </c>
      <c r="DY163" s="7">
        <f>DY27+DY43+DY61+DY86+DY159+DY162</f>
        <v>0</v>
      </c>
      <c r="DZ163" s="11">
        <f t="shared" ref="DZ163:EE163" si="150">DZ27+DZ43+DZ61+DZ86+DZ162</f>
        <v>0</v>
      </c>
      <c r="EA163" s="10">
        <f t="shared" si="150"/>
        <v>0</v>
      </c>
      <c r="EB163" s="11">
        <f t="shared" si="150"/>
        <v>0</v>
      </c>
      <c r="EC163" s="10">
        <f t="shared" si="150"/>
        <v>0</v>
      </c>
      <c r="ED163" s="11">
        <f t="shared" si="150"/>
        <v>0</v>
      </c>
      <c r="EE163" s="10">
        <f t="shared" si="150"/>
        <v>0</v>
      </c>
      <c r="EF163" s="7">
        <f>EF27+EF43+EF61+EF86+EF159+EF162</f>
        <v>0</v>
      </c>
      <c r="EG163" s="7">
        <f>EG27+EG43+EG61+EG86+EG159+EG162</f>
        <v>0</v>
      </c>
    </row>
    <row r="165" spans="1:137" x14ac:dyDescent="0.25">
      <c r="D165" s="3" t="s">
        <v>22</v>
      </c>
      <c r="E165" s="3" t="s">
        <v>294</v>
      </c>
    </row>
    <row r="166" spans="1:137" x14ac:dyDescent="0.25">
      <c r="D166" s="3" t="s">
        <v>26</v>
      </c>
      <c r="E166" s="3" t="s">
        <v>295</v>
      </c>
    </row>
    <row r="167" spans="1:137" x14ac:dyDescent="0.25">
      <c r="D167" s="14" t="s">
        <v>32</v>
      </c>
      <c r="E167" s="14"/>
    </row>
    <row r="168" spans="1:137" x14ac:dyDescent="0.25">
      <c r="D168" s="3" t="s">
        <v>34</v>
      </c>
      <c r="E168" s="3" t="s">
        <v>296</v>
      </c>
    </row>
    <row r="169" spans="1:137" x14ac:dyDescent="0.25">
      <c r="D169" s="3" t="s">
        <v>35</v>
      </c>
      <c r="E169" s="3" t="s">
        <v>297</v>
      </c>
    </row>
    <row r="170" spans="1:137" x14ac:dyDescent="0.25">
      <c r="D170" s="3" t="s">
        <v>36</v>
      </c>
      <c r="E170" s="3" t="s">
        <v>298</v>
      </c>
    </row>
    <row r="171" spans="1:137" x14ac:dyDescent="0.25">
      <c r="D171" s="14" t="s">
        <v>33</v>
      </c>
      <c r="E171" s="14"/>
      <c r="M171" s="9"/>
      <c r="U171" s="9"/>
      <c r="AC171" s="9"/>
    </row>
    <row r="172" spans="1:137" x14ac:dyDescent="0.25">
      <c r="D172" s="3" t="s">
        <v>37</v>
      </c>
      <c r="E172" s="3" t="s">
        <v>299</v>
      </c>
    </row>
    <row r="173" spans="1:137" x14ac:dyDescent="0.25">
      <c r="D173" s="3" t="s">
        <v>38</v>
      </c>
      <c r="E173" s="3" t="s">
        <v>300</v>
      </c>
    </row>
    <row r="174" spans="1:137" x14ac:dyDescent="0.25">
      <c r="D174" s="3" t="s">
        <v>39</v>
      </c>
      <c r="E174" s="3" t="s">
        <v>301</v>
      </c>
    </row>
  </sheetData>
  <mergeCells count="181">
    <mergeCell ref="A11:EF11"/>
    <mergeCell ref="A12:C14"/>
    <mergeCell ref="D12:D15"/>
    <mergeCell ref="E12:E15"/>
    <mergeCell ref="F12:G12"/>
    <mergeCell ref="F13:F15"/>
    <mergeCell ref="G13:G15"/>
    <mergeCell ref="H12:N12"/>
    <mergeCell ref="H13:H15"/>
    <mergeCell ref="I13:N13"/>
    <mergeCell ref="I14:K14"/>
    <mergeCell ref="L14:N14"/>
    <mergeCell ref="O12:O15"/>
    <mergeCell ref="P12:P15"/>
    <mergeCell ref="Q12:Q15"/>
    <mergeCell ref="R12:AU12"/>
    <mergeCell ref="R13:AF13"/>
    <mergeCell ref="R14:W14"/>
    <mergeCell ref="R15:S15"/>
    <mergeCell ref="T15:U15"/>
    <mergeCell ref="V15:W15"/>
    <mergeCell ref="X14:X15"/>
    <mergeCell ref="Y14:AD14"/>
    <mergeCell ref="Y15:Z15"/>
    <mergeCell ref="AA15:AB15"/>
    <mergeCell ref="AC15:AD15"/>
    <mergeCell ref="AE14:AE15"/>
    <mergeCell ref="AF14:AF15"/>
    <mergeCell ref="AG13:AU13"/>
    <mergeCell ref="AG14:AL14"/>
    <mergeCell ref="AG15:AH15"/>
    <mergeCell ref="AI15:AJ15"/>
    <mergeCell ref="AK15:AL15"/>
    <mergeCell ref="AM14:AM15"/>
    <mergeCell ref="AN14:AS14"/>
    <mergeCell ref="AN15:AO15"/>
    <mergeCell ref="AP15:AQ15"/>
    <mergeCell ref="AR15:AS15"/>
    <mergeCell ref="AT14:AT15"/>
    <mergeCell ref="AU14:AU15"/>
    <mergeCell ref="AV12:BY12"/>
    <mergeCell ref="AV13:BJ13"/>
    <mergeCell ref="AV14:BA14"/>
    <mergeCell ref="AV15:AW15"/>
    <mergeCell ref="AX15:AY15"/>
    <mergeCell ref="AZ15:BA15"/>
    <mergeCell ref="BB14:BB15"/>
    <mergeCell ref="BC14:BH14"/>
    <mergeCell ref="BC15:BD15"/>
    <mergeCell ref="BE15:BF15"/>
    <mergeCell ref="BG15:BH15"/>
    <mergeCell ref="BI14:BI15"/>
    <mergeCell ref="BJ14:BJ15"/>
    <mergeCell ref="BK13:BY13"/>
    <mergeCell ref="BK14:BP14"/>
    <mergeCell ref="BK15:BL15"/>
    <mergeCell ref="BM15:BN15"/>
    <mergeCell ref="BO15:BP15"/>
    <mergeCell ref="BQ14:BQ15"/>
    <mergeCell ref="BR14:BW14"/>
    <mergeCell ref="BR15:BS15"/>
    <mergeCell ref="BT15:BU15"/>
    <mergeCell ref="BV15:BW15"/>
    <mergeCell ref="BX14:BX15"/>
    <mergeCell ref="BY14:BY15"/>
    <mergeCell ref="BZ12:DC12"/>
    <mergeCell ref="BZ13:CN13"/>
    <mergeCell ref="BZ14:CE14"/>
    <mergeCell ref="BZ15:CA15"/>
    <mergeCell ref="CB15:CC15"/>
    <mergeCell ref="CD15:CE15"/>
    <mergeCell ref="CF14:CF15"/>
    <mergeCell ref="CG14:CL14"/>
    <mergeCell ref="CG15:CH15"/>
    <mergeCell ref="CI15:CJ15"/>
    <mergeCell ref="CK15:CL15"/>
    <mergeCell ref="CM14:CM15"/>
    <mergeCell ref="CN14:CN15"/>
    <mergeCell ref="CQ15:CR15"/>
    <mergeCell ref="CS15:CT15"/>
    <mergeCell ref="CU14:CU15"/>
    <mergeCell ref="CV14:DA14"/>
    <mergeCell ref="CV15:CW15"/>
    <mergeCell ref="CX15:CY15"/>
    <mergeCell ref="CZ15:DA15"/>
    <mergeCell ref="DD12:EG12"/>
    <mergeCell ref="DD13:DR13"/>
    <mergeCell ref="DD14:DI14"/>
    <mergeCell ref="DD15:DE15"/>
    <mergeCell ref="DF15:DG15"/>
    <mergeCell ref="DH15:DI15"/>
    <mergeCell ref="DJ14:DJ15"/>
    <mergeCell ref="DK14:DP14"/>
    <mergeCell ref="DS13:EG13"/>
    <mergeCell ref="DS14:DX14"/>
    <mergeCell ref="DS15:DT15"/>
    <mergeCell ref="DU15:DV15"/>
    <mergeCell ref="DW15:DX15"/>
    <mergeCell ref="DB14:DB15"/>
    <mergeCell ref="DC14:DC15"/>
    <mergeCell ref="CO13:DC13"/>
    <mergeCell ref="CO14:CT14"/>
    <mergeCell ref="CO15:CP15"/>
    <mergeCell ref="ED15:EE15"/>
    <mergeCell ref="EF14:EF15"/>
    <mergeCell ref="DK15:DL15"/>
    <mergeCell ref="DM15:DN15"/>
    <mergeCell ref="DO15:DP15"/>
    <mergeCell ref="DQ14:DQ15"/>
    <mergeCell ref="DR14:DR15"/>
    <mergeCell ref="EG14:EG15"/>
    <mergeCell ref="A16:EG16"/>
    <mergeCell ref="A28:EG28"/>
    <mergeCell ref="A44:EG44"/>
    <mergeCell ref="A62:EG62"/>
    <mergeCell ref="A87:EG87"/>
    <mergeCell ref="DY14:DY15"/>
    <mergeCell ref="DZ14:EE14"/>
    <mergeCell ref="DZ15:EA15"/>
    <mergeCell ref="EB15:EC15"/>
    <mergeCell ref="C88:C89"/>
    <mergeCell ref="A88:A89"/>
    <mergeCell ref="B88:B89"/>
    <mergeCell ref="C90:C91"/>
    <mergeCell ref="A90:A91"/>
    <mergeCell ref="B90:B91"/>
    <mergeCell ref="C92:C93"/>
    <mergeCell ref="A92:A93"/>
    <mergeCell ref="B92:B93"/>
    <mergeCell ref="C94:C97"/>
    <mergeCell ref="A94:A97"/>
    <mergeCell ref="B94:B97"/>
    <mergeCell ref="C98:C102"/>
    <mergeCell ref="A98:A102"/>
    <mergeCell ref="B98:B102"/>
    <mergeCell ref="C103:C105"/>
    <mergeCell ref="A103:A105"/>
    <mergeCell ref="B103:B105"/>
    <mergeCell ref="C106:C109"/>
    <mergeCell ref="A106:A109"/>
    <mergeCell ref="B106:B109"/>
    <mergeCell ref="C110:C112"/>
    <mergeCell ref="A110:A112"/>
    <mergeCell ref="B110:B112"/>
    <mergeCell ref="C113:C115"/>
    <mergeCell ref="A113:A115"/>
    <mergeCell ref="B113:B115"/>
    <mergeCell ref="C116:C121"/>
    <mergeCell ref="A116:A121"/>
    <mergeCell ref="B116:B121"/>
    <mergeCell ref="C122:C124"/>
    <mergeCell ref="A122:A124"/>
    <mergeCell ref="B122:B124"/>
    <mergeCell ref="C125:C127"/>
    <mergeCell ref="A125:A127"/>
    <mergeCell ref="B125:B127"/>
    <mergeCell ref="C128:C130"/>
    <mergeCell ref="A128:A130"/>
    <mergeCell ref="B128:B130"/>
    <mergeCell ref="C131:C133"/>
    <mergeCell ref="A131:A133"/>
    <mergeCell ref="B131:B133"/>
    <mergeCell ref="C134:C138"/>
    <mergeCell ref="A134:A138"/>
    <mergeCell ref="B134:B138"/>
    <mergeCell ref="C139:C142"/>
    <mergeCell ref="A139:A142"/>
    <mergeCell ref="B139:B142"/>
    <mergeCell ref="C143:C146"/>
    <mergeCell ref="A143:A146"/>
    <mergeCell ref="B143:B146"/>
    <mergeCell ref="C147:C151"/>
    <mergeCell ref="A147:A151"/>
    <mergeCell ref="B147:B151"/>
    <mergeCell ref="D171:E171"/>
    <mergeCell ref="C152:C156"/>
    <mergeCell ref="A152:A156"/>
    <mergeCell ref="B152:B156"/>
    <mergeCell ref="A157:EG157"/>
    <mergeCell ref="A160:EG160"/>
    <mergeCell ref="D167:E167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Hodowla i użytkowanie zwierząt</vt:lpstr>
      <vt:lpstr>Hodowla koni i jeździectwo</vt:lpstr>
      <vt:lpstr>Pielęgniarstwo zwierząt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2021-06-01T18:31:05Z</dcterms:created>
  <dcterms:modified xsi:type="dcterms:W3CDTF">2021-06-01T18:31:05Z</dcterms:modified>
</cp:coreProperties>
</file>