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447DA701-477B-418A-997E-8435678BCFCC}" xr6:coauthVersionLast="45" xr6:coauthVersionMax="45" xr10:uidLastSave="{00000000-0000-0000-0000-000000000000}"/>
  <bookViews>
    <workbookView xWindow="-120" yWindow="-120" windowWidth="38640" windowHeight="15840"/>
  </bookViews>
  <sheets>
    <sheet name="Biotechnolog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O17" i="1"/>
  <c r="P17" i="1"/>
  <c r="Q17" i="1"/>
  <c r="T17" i="1"/>
  <c r="AO17" i="1"/>
  <c r="R17" i="1"/>
  <c r="BJ17" i="1"/>
  <c r="F17" i="1"/>
  <c r="BV17" i="1"/>
  <c r="N17" i="1"/>
  <c r="CD17" i="1"/>
  <c r="CE17" i="1"/>
  <c r="CQ17" i="1"/>
  <c r="CY17" i="1"/>
  <c r="S17" i="1"/>
  <c r="S27" i="1"/>
  <c r="CZ17" i="1"/>
  <c r="DL17" i="1"/>
  <c r="DT17" i="1"/>
  <c r="DU17" i="1"/>
  <c r="EP17" i="1"/>
  <c r="FK17" i="1"/>
  <c r="GF17" i="1"/>
  <c r="I18" i="1"/>
  <c r="H18" i="1"/>
  <c r="J18" i="1"/>
  <c r="K18" i="1"/>
  <c r="L18" i="1"/>
  <c r="M18" i="1"/>
  <c r="N18" i="1"/>
  <c r="O18" i="1"/>
  <c r="P18" i="1"/>
  <c r="Q18" i="1"/>
  <c r="S18" i="1"/>
  <c r="AO18" i="1"/>
  <c r="BJ18" i="1"/>
  <c r="CE18" i="1"/>
  <c r="F18" i="1"/>
  <c r="CZ18" i="1"/>
  <c r="DU18" i="1"/>
  <c r="EP18" i="1"/>
  <c r="R18" i="1"/>
  <c r="FK18" i="1"/>
  <c r="GF18" i="1"/>
  <c r="I19" i="1"/>
  <c r="J19" i="1"/>
  <c r="K19" i="1"/>
  <c r="H19" i="1"/>
  <c r="L19" i="1"/>
  <c r="M19" i="1"/>
  <c r="N19" i="1"/>
  <c r="O19" i="1"/>
  <c r="P19" i="1"/>
  <c r="Q19" i="1"/>
  <c r="S19" i="1"/>
  <c r="AO19" i="1"/>
  <c r="F19" i="1"/>
  <c r="BJ19" i="1"/>
  <c r="CE19" i="1"/>
  <c r="CZ19" i="1"/>
  <c r="DU19" i="1"/>
  <c r="EP19" i="1"/>
  <c r="FK19" i="1"/>
  <c r="GF19" i="1"/>
  <c r="I20" i="1"/>
  <c r="J20" i="1"/>
  <c r="K20" i="1"/>
  <c r="L20" i="1"/>
  <c r="M20" i="1"/>
  <c r="N20" i="1"/>
  <c r="O20" i="1"/>
  <c r="P20" i="1"/>
  <c r="H20" i="1"/>
  <c r="Q20" i="1"/>
  <c r="S20" i="1"/>
  <c r="AO20" i="1"/>
  <c r="BJ20" i="1"/>
  <c r="CE20" i="1"/>
  <c r="CZ20" i="1"/>
  <c r="DU20" i="1"/>
  <c r="DU27" i="1"/>
  <c r="EP20" i="1"/>
  <c r="FK20" i="1"/>
  <c r="GF20" i="1"/>
  <c r="I21" i="1"/>
  <c r="J21" i="1"/>
  <c r="K21" i="1"/>
  <c r="L21" i="1"/>
  <c r="M21" i="1"/>
  <c r="N21" i="1"/>
  <c r="O21" i="1"/>
  <c r="O27" i="1"/>
  <c r="P21" i="1"/>
  <c r="Q21" i="1"/>
  <c r="S21" i="1"/>
  <c r="AO21" i="1"/>
  <c r="BJ21" i="1"/>
  <c r="CE21" i="1"/>
  <c r="CZ21" i="1"/>
  <c r="DU21" i="1"/>
  <c r="EP21" i="1"/>
  <c r="FK21" i="1"/>
  <c r="GF21" i="1"/>
  <c r="I22" i="1"/>
  <c r="J22" i="1"/>
  <c r="K22" i="1"/>
  <c r="L22" i="1"/>
  <c r="L27" i="1"/>
  <c r="M22" i="1"/>
  <c r="N22" i="1"/>
  <c r="O22" i="1"/>
  <c r="P22" i="1"/>
  <c r="Q22" i="1"/>
  <c r="S22" i="1"/>
  <c r="T22" i="1"/>
  <c r="T27" i="1"/>
  <c r="U22" i="1"/>
  <c r="AA22" i="1"/>
  <c r="BJ22" i="1"/>
  <c r="CE22" i="1"/>
  <c r="CZ22" i="1"/>
  <c r="DU22" i="1"/>
  <c r="EP22" i="1"/>
  <c r="EP27" i="1"/>
  <c r="FK22" i="1"/>
  <c r="GF22" i="1"/>
  <c r="I23" i="1"/>
  <c r="J23" i="1"/>
  <c r="K23" i="1"/>
  <c r="K27" i="1"/>
  <c r="L23" i="1"/>
  <c r="M23" i="1"/>
  <c r="N23" i="1"/>
  <c r="O23" i="1"/>
  <c r="P23" i="1"/>
  <c r="Q23" i="1"/>
  <c r="S23" i="1"/>
  <c r="AO23" i="1"/>
  <c r="R23" i="1"/>
  <c r="BJ23" i="1"/>
  <c r="G23" i="1"/>
  <c r="CE23" i="1"/>
  <c r="F23" i="1"/>
  <c r="CZ23" i="1"/>
  <c r="DU23" i="1"/>
  <c r="EP23" i="1"/>
  <c r="FK23" i="1"/>
  <c r="GF23" i="1"/>
  <c r="GF27" i="1"/>
  <c r="J24" i="1"/>
  <c r="K24" i="1"/>
  <c r="L24" i="1"/>
  <c r="M24" i="1"/>
  <c r="M27" i="1"/>
  <c r="N24" i="1"/>
  <c r="O24" i="1"/>
  <c r="P24" i="1"/>
  <c r="Q24" i="1"/>
  <c r="S24" i="1"/>
  <c r="T24" i="1"/>
  <c r="AO24" i="1"/>
  <c r="BJ24" i="1"/>
  <c r="BK24" i="1"/>
  <c r="BK27" i="1"/>
  <c r="BQ24" i="1"/>
  <c r="CE24" i="1"/>
  <c r="CZ24" i="1"/>
  <c r="DU24" i="1"/>
  <c r="EP24" i="1"/>
  <c r="FK24" i="1"/>
  <c r="GF24" i="1"/>
  <c r="I25" i="1"/>
  <c r="H25" i="1"/>
  <c r="J25" i="1"/>
  <c r="K25" i="1"/>
  <c r="L25" i="1"/>
  <c r="M25" i="1"/>
  <c r="N25" i="1"/>
  <c r="O25" i="1"/>
  <c r="P25" i="1"/>
  <c r="Q25" i="1"/>
  <c r="Q27" i="1"/>
  <c r="S25" i="1"/>
  <c r="AO25" i="1"/>
  <c r="BJ25" i="1"/>
  <c r="CE25" i="1"/>
  <c r="CZ25" i="1"/>
  <c r="DU25" i="1"/>
  <c r="EP25" i="1"/>
  <c r="FK25" i="1"/>
  <c r="GF25" i="1"/>
  <c r="I26" i="1"/>
  <c r="J26" i="1"/>
  <c r="K26" i="1"/>
  <c r="L26" i="1"/>
  <c r="M26" i="1"/>
  <c r="N26" i="1"/>
  <c r="O26" i="1"/>
  <c r="P26" i="1"/>
  <c r="Q26" i="1"/>
  <c r="S26" i="1"/>
  <c r="AO26" i="1"/>
  <c r="BJ26" i="1"/>
  <c r="CE26" i="1"/>
  <c r="F26" i="1"/>
  <c r="CZ26" i="1"/>
  <c r="DU26" i="1"/>
  <c r="EP26" i="1"/>
  <c r="FK26" i="1"/>
  <c r="GF26" i="1"/>
  <c r="P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I29" i="1"/>
  <c r="J29" i="1"/>
  <c r="K29" i="1"/>
  <c r="L29" i="1"/>
  <c r="M29" i="1"/>
  <c r="N29" i="1"/>
  <c r="O29" i="1"/>
  <c r="P29" i="1"/>
  <c r="Q29" i="1"/>
  <c r="S29" i="1"/>
  <c r="AO29" i="1"/>
  <c r="BJ29" i="1"/>
  <c r="CE29" i="1"/>
  <c r="CZ29" i="1"/>
  <c r="DU29" i="1"/>
  <c r="EP29" i="1"/>
  <c r="FK29" i="1"/>
  <c r="GF29" i="1"/>
  <c r="I30" i="1"/>
  <c r="J30" i="1"/>
  <c r="K30" i="1"/>
  <c r="L30" i="1"/>
  <c r="M30" i="1"/>
  <c r="N30" i="1"/>
  <c r="O30" i="1"/>
  <c r="P30" i="1"/>
  <c r="Q30" i="1"/>
  <c r="S30" i="1"/>
  <c r="AO30" i="1"/>
  <c r="R30" i="1"/>
  <c r="BJ30" i="1"/>
  <c r="G30" i="1"/>
  <c r="CE30" i="1"/>
  <c r="F30" i="1"/>
  <c r="CZ30" i="1"/>
  <c r="DU30" i="1"/>
  <c r="EP30" i="1"/>
  <c r="FK30" i="1"/>
  <c r="GF30" i="1"/>
  <c r="I31" i="1"/>
  <c r="J31" i="1"/>
  <c r="K31" i="1"/>
  <c r="L31" i="1"/>
  <c r="M31" i="1"/>
  <c r="N31" i="1"/>
  <c r="O31" i="1"/>
  <c r="P31" i="1"/>
  <c r="Q31" i="1"/>
  <c r="S31" i="1"/>
  <c r="AO31" i="1"/>
  <c r="BJ31" i="1"/>
  <c r="CE31" i="1"/>
  <c r="CZ31" i="1"/>
  <c r="DU31" i="1"/>
  <c r="EP31" i="1"/>
  <c r="FK31" i="1"/>
  <c r="GF31" i="1"/>
  <c r="G32" i="1"/>
  <c r="I32" i="1"/>
  <c r="H32" i="1"/>
  <c r="J32" i="1"/>
  <c r="K32" i="1"/>
  <c r="L32" i="1"/>
  <c r="M32" i="1"/>
  <c r="N32" i="1"/>
  <c r="O32" i="1"/>
  <c r="O48" i="1"/>
  <c r="P32" i="1"/>
  <c r="Q32" i="1"/>
  <c r="S32" i="1"/>
  <c r="AO32" i="1"/>
  <c r="F32" i="1"/>
  <c r="BJ32" i="1"/>
  <c r="CE32" i="1"/>
  <c r="CZ32" i="1"/>
  <c r="DU32" i="1"/>
  <c r="EP32" i="1"/>
  <c r="FK32" i="1"/>
  <c r="GF32" i="1"/>
  <c r="I33" i="1"/>
  <c r="J33" i="1"/>
  <c r="K33" i="1"/>
  <c r="L33" i="1"/>
  <c r="M33" i="1"/>
  <c r="N33" i="1"/>
  <c r="O33" i="1"/>
  <c r="P33" i="1"/>
  <c r="Q33" i="1"/>
  <c r="S33" i="1"/>
  <c r="AO33" i="1"/>
  <c r="BJ33" i="1"/>
  <c r="CE33" i="1"/>
  <c r="CZ33" i="1"/>
  <c r="DU33" i="1"/>
  <c r="EP33" i="1"/>
  <c r="FK33" i="1"/>
  <c r="GF33" i="1"/>
  <c r="I34" i="1"/>
  <c r="J34" i="1"/>
  <c r="K34" i="1"/>
  <c r="H34" i="1"/>
  <c r="L34" i="1"/>
  <c r="M34" i="1"/>
  <c r="N34" i="1"/>
  <c r="O34" i="1"/>
  <c r="P34" i="1"/>
  <c r="Q34" i="1"/>
  <c r="S34" i="1"/>
  <c r="AO34" i="1"/>
  <c r="R34" i="1"/>
  <c r="BJ34" i="1"/>
  <c r="G34" i="1"/>
  <c r="CE34" i="1"/>
  <c r="F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BJ35" i="1"/>
  <c r="CE35" i="1"/>
  <c r="CZ35" i="1"/>
  <c r="DU35" i="1"/>
  <c r="EP35" i="1"/>
  <c r="FK35" i="1"/>
  <c r="GF35" i="1"/>
  <c r="G36" i="1"/>
  <c r="I36" i="1"/>
  <c r="J36" i="1"/>
  <c r="K36" i="1"/>
  <c r="L36" i="1"/>
  <c r="M36" i="1"/>
  <c r="N36" i="1"/>
  <c r="O36" i="1"/>
  <c r="P36" i="1"/>
  <c r="Q36" i="1"/>
  <c r="S36" i="1"/>
  <c r="AO36" i="1"/>
  <c r="BJ36" i="1"/>
  <c r="CE36" i="1"/>
  <c r="CZ3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FK37" i="1"/>
  <c r="GF37" i="1"/>
  <c r="I38" i="1"/>
  <c r="J38" i="1"/>
  <c r="K38" i="1"/>
  <c r="H38" i="1"/>
  <c r="L38" i="1"/>
  <c r="M38" i="1"/>
  <c r="N38" i="1"/>
  <c r="O38" i="1"/>
  <c r="P38" i="1"/>
  <c r="Q38" i="1"/>
  <c r="S38" i="1"/>
  <c r="AO38" i="1"/>
  <c r="R38" i="1"/>
  <c r="BJ38" i="1"/>
  <c r="F38" i="1"/>
  <c r="CE38" i="1"/>
  <c r="CZ38" i="1"/>
  <c r="G38" i="1"/>
  <c r="DU38" i="1"/>
  <c r="EP38" i="1"/>
  <c r="FK38" i="1"/>
  <c r="GF38" i="1"/>
  <c r="I39" i="1"/>
  <c r="H39" i="1"/>
  <c r="J39" i="1"/>
  <c r="K39" i="1"/>
  <c r="L39" i="1"/>
  <c r="M39" i="1"/>
  <c r="N39" i="1"/>
  <c r="O39" i="1"/>
  <c r="P39" i="1"/>
  <c r="Q39" i="1"/>
  <c r="S39" i="1"/>
  <c r="AO39" i="1"/>
  <c r="BJ39" i="1"/>
  <c r="CE39" i="1"/>
  <c r="CZ39" i="1"/>
  <c r="DU39" i="1"/>
  <c r="EP39" i="1"/>
  <c r="FK39" i="1"/>
  <c r="GF39" i="1"/>
  <c r="I40" i="1"/>
  <c r="H40" i="1"/>
  <c r="J40" i="1"/>
  <c r="K40" i="1"/>
  <c r="L40" i="1"/>
  <c r="M40" i="1"/>
  <c r="N40" i="1"/>
  <c r="O40" i="1"/>
  <c r="P40" i="1"/>
  <c r="Q40" i="1"/>
  <c r="S40" i="1"/>
  <c r="AO40" i="1"/>
  <c r="BJ40" i="1"/>
  <c r="CE40" i="1"/>
  <c r="CZ40" i="1"/>
  <c r="G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G41" i="1"/>
  <c r="BJ41" i="1"/>
  <c r="F41" i="1"/>
  <c r="CE41" i="1"/>
  <c r="CZ41" i="1"/>
  <c r="DU41" i="1"/>
  <c r="EP41" i="1"/>
  <c r="FK41" i="1"/>
  <c r="GF41" i="1"/>
  <c r="I42" i="1"/>
  <c r="J42" i="1"/>
  <c r="K42" i="1"/>
  <c r="H42" i="1"/>
  <c r="L42" i="1"/>
  <c r="M42" i="1"/>
  <c r="N42" i="1"/>
  <c r="O42" i="1"/>
  <c r="P42" i="1"/>
  <c r="Q42" i="1"/>
  <c r="S42" i="1"/>
  <c r="AO42" i="1"/>
  <c r="BJ42" i="1"/>
  <c r="F42" i="1"/>
  <c r="CE42" i="1"/>
  <c r="CZ42" i="1"/>
  <c r="G42" i="1"/>
  <c r="DU42" i="1"/>
  <c r="EP42" i="1"/>
  <c r="FK42" i="1"/>
  <c r="GF42" i="1"/>
  <c r="I43" i="1"/>
  <c r="H43" i="1"/>
  <c r="J43" i="1"/>
  <c r="K43" i="1"/>
  <c r="L43" i="1"/>
  <c r="M43" i="1"/>
  <c r="N43" i="1"/>
  <c r="N48" i="1"/>
  <c r="O43" i="1"/>
  <c r="P43" i="1"/>
  <c r="Q43" i="1"/>
  <c r="S43" i="1"/>
  <c r="AO43" i="1"/>
  <c r="BJ43" i="1"/>
  <c r="CE43" i="1"/>
  <c r="CZ43" i="1"/>
  <c r="DU43" i="1"/>
  <c r="EP43" i="1"/>
  <c r="FK43" i="1"/>
  <c r="GF43" i="1"/>
  <c r="G44" i="1"/>
  <c r="I44" i="1"/>
  <c r="J44" i="1"/>
  <c r="K44" i="1"/>
  <c r="L44" i="1"/>
  <c r="M44" i="1"/>
  <c r="N44" i="1"/>
  <c r="O44" i="1"/>
  <c r="P44" i="1"/>
  <c r="Q44" i="1"/>
  <c r="S44" i="1"/>
  <c r="AO44" i="1"/>
  <c r="BJ44" i="1"/>
  <c r="CE44" i="1"/>
  <c r="CZ44" i="1"/>
  <c r="DU44" i="1"/>
  <c r="EP44" i="1"/>
  <c r="FK44" i="1"/>
  <c r="GF44" i="1"/>
  <c r="I45" i="1"/>
  <c r="J45" i="1"/>
  <c r="K45" i="1"/>
  <c r="L45" i="1"/>
  <c r="M45" i="1"/>
  <c r="N45" i="1"/>
  <c r="O45" i="1"/>
  <c r="P45" i="1"/>
  <c r="Q45" i="1"/>
  <c r="S45" i="1"/>
  <c r="AO45" i="1"/>
  <c r="G45" i="1"/>
  <c r="BJ45" i="1"/>
  <c r="F45" i="1"/>
  <c r="CE45" i="1"/>
  <c r="CZ45" i="1"/>
  <c r="DU45" i="1"/>
  <c r="EP45" i="1"/>
  <c r="FK45" i="1"/>
  <c r="GF45" i="1"/>
  <c r="I46" i="1"/>
  <c r="J46" i="1"/>
  <c r="K46" i="1"/>
  <c r="H46" i="1"/>
  <c r="L46" i="1"/>
  <c r="M46" i="1"/>
  <c r="N46" i="1"/>
  <c r="O46" i="1"/>
  <c r="P46" i="1"/>
  <c r="Q46" i="1"/>
  <c r="S46" i="1"/>
  <c r="AO46" i="1"/>
  <c r="BJ46" i="1"/>
  <c r="F46" i="1"/>
  <c r="CE46" i="1"/>
  <c r="CZ46" i="1"/>
  <c r="G46" i="1"/>
  <c r="DU46" i="1"/>
  <c r="EP46" i="1"/>
  <c r="FK46" i="1"/>
  <c r="GF46" i="1"/>
  <c r="I47" i="1"/>
  <c r="H47" i="1"/>
  <c r="J47" i="1"/>
  <c r="J48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L48" i="1"/>
  <c r="P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Q48" i="1"/>
  <c r="ER48" i="1"/>
  <c r="ES48" i="1"/>
  <c r="ET48" i="1"/>
  <c r="EU48" i="1"/>
  <c r="EU144" i="1"/>
  <c r="EV48" i="1"/>
  <c r="EW48" i="1"/>
  <c r="EX48" i="1"/>
  <c r="EY48" i="1"/>
  <c r="EZ48" i="1"/>
  <c r="FA48" i="1"/>
  <c r="FB48" i="1"/>
  <c r="FC48" i="1"/>
  <c r="FC144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S144" i="1"/>
  <c r="FT48" i="1"/>
  <c r="FU48" i="1"/>
  <c r="FV48" i="1"/>
  <c r="FW48" i="1"/>
  <c r="FX48" i="1"/>
  <c r="FY48" i="1"/>
  <c r="FZ48" i="1"/>
  <c r="GA48" i="1"/>
  <c r="GA144" i="1"/>
  <c r="GB48" i="1"/>
  <c r="GC48" i="1"/>
  <c r="GD48" i="1"/>
  <c r="GE48" i="1"/>
  <c r="I50" i="1"/>
  <c r="K50" i="1"/>
  <c r="L50" i="1"/>
  <c r="M50" i="1"/>
  <c r="N50" i="1"/>
  <c r="O50" i="1"/>
  <c r="P50" i="1"/>
  <c r="Q50" i="1"/>
  <c r="S50" i="1"/>
  <c r="T50" i="1"/>
  <c r="AO50" i="1"/>
  <c r="F50" i="1"/>
  <c r="BJ50" i="1"/>
  <c r="BK50" i="1"/>
  <c r="BM50" i="1"/>
  <c r="BQ50" i="1"/>
  <c r="CE50" i="1"/>
  <c r="CZ50" i="1"/>
  <c r="DU50" i="1"/>
  <c r="EP50" i="1"/>
  <c r="FK50" i="1"/>
  <c r="GF50" i="1"/>
  <c r="F51" i="1"/>
  <c r="K51" i="1"/>
  <c r="L51" i="1"/>
  <c r="N51" i="1"/>
  <c r="O51" i="1"/>
  <c r="P51" i="1"/>
  <c r="Q51" i="1"/>
  <c r="S51" i="1"/>
  <c r="T51" i="1"/>
  <c r="AO51" i="1"/>
  <c r="BJ51" i="1"/>
  <c r="CE51" i="1"/>
  <c r="CZ51" i="1"/>
  <c r="DA51" i="1"/>
  <c r="I51" i="1"/>
  <c r="DC51" i="1"/>
  <c r="J51" i="1"/>
  <c r="DG51" i="1"/>
  <c r="DJ51" i="1"/>
  <c r="M51" i="1"/>
  <c r="DT51" i="1"/>
  <c r="DU51" i="1"/>
  <c r="EP51" i="1"/>
  <c r="FK51" i="1"/>
  <c r="GF51" i="1"/>
  <c r="J52" i="1"/>
  <c r="K52" i="1"/>
  <c r="L52" i="1"/>
  <c r="M52" i="1"/>
  <c r="N52" i="1"/>
  <c r="O52" i="1"/>
  <c r="P52" i="1"/>
  <c r="Q52" i="1"/>
  <c r="R52" i="1"/>
  <c r="S52" i="1"/>
  <c r="T52" i="1"/>
  <c r="AO52" i="1"/>
  <c r="BJ52" i="1"/>
  <c r="CE52" i="1"/>
  <c r="CZ52" i="1"/>
  <c r="DU52" i="1"/>
  <c r="DV52" i="1"/>
  <c r="DX52" i="1"/>
  <c r="EB52" i="1"/>
  <c r="EP52" i="1"/>
  <c r="FK52" i="1"/>
  <c r="GF52" i="1"/>
  <c r="I53" i="1"/>
  <c r="K53" i="1"/>
  <c r="L53" i="1"/>
  <c r="M53" i="1"/>
  <c r="N53" i="1"/>
  <c r="O53" i="1"/>
  <c r="P53" i="1"/>
  <c r="H53" i="1"/>
  <c r="Q53" i="1"/>
  <c r="S53" i="1"/>
  <c r="T53" i="1"/>
  <c r="AO53" i="1"/>
  <c r="F53" i="1"/>
  <c r="BJ53" i="1"/>
  <c r="CE53" i="1"/>
  <c r="CZ53" i="1"/>
  <c r="DU53" i="1"/>
  <c r="EP53" i="1"/>
  <c r="EQ53" i="1"/>
  <c r="ES53" i="1"/>
  <c r="J53" i="1"/>
  <c r="EW53" i="1"/>
  <c r="EZ53" i="1"/>
  <c r="FJ53" i="1"/>
  <c r="FK53" i="1"/>
  <c r="GF53" i="1"/>
  <c r="I54" i="1"/>
  <c r="K54" i="1"/>
  <c r="L54" i="1"/>
  <c r="M54" i="1"/>
  <c r="N54" i="1"/>
  <c r="O54" i="1"/>
  <c r="P54" i="1"/>
  <c r="Q54" i="1"/>
  <c r="S54" i="1"/>
  <c r="T54" i="1"/>
  <c r="AO54" i="1"/>
  <c r="BJ54" i="1"/>
  <c r="CE54" i="1"/>
  <c r="CZ54" i="1"/>
  <c r="DU54" i="1"/>
  <c r="EP54" i="1"/>
  <c r="EQ54" i="1"/>
  <c r="ES54" i="1"/>
  <c r="J54" i="1"/>
  <c r="EW54" i="1"/>
  <c r="FK54" i="1"/>
  <c r="GF54" i="1"/>
  <c r="J55" i="1"/>
  <c r="K55" i="1"/>
  <c r="L55" i="1"/>
  <c r="M55" i="1"/>
  <c r="N55" i="1"/>
  <c r="O55" i="1"/>
  <c r="P55" i="1"/>
  <c r="Q55" i="1"/>
  <c r="S55" i="1"/>
  <c r="T55" i="1"/>
  <c r="AO55" i="1"/>
  <c r="BJ55" i="1"/>
  <c r="CE55" i="1"/>
  <c r="CZ55" i="1"/>
  <c r="DU55" i="1"/>
  <c r="EP55" i="1"/>
  <c r="R55" i="1"/>
  <c r="EQ55" i="1"/>
  <c r="I55" i="1"/>
  <c r="H55" i="1"/>
  <c r="ES55" i="1"/>
  <c r="EW55" i="1"/>
  <c r="FK55" i="1"/>
  <c r="GF55" i="1"/>
  <c r="I56" i="1"/>
  <c r="K56" i="1"/>
  <c r="L56" i="1"/>
  <c r="M56" i="1"/>
  <c r="N56" i="1"/>
  <c r="O56" i="1"/>
  <c r="P56" i="1"/>
  <c r="Q56" i="1"/>
  <c r="S56" i="1"/>
  <c r="T56" i="1"/>
  <c r="AO56" i="1"/>
  <c r="BJ56" i="1"/>
  <c r="CE56" i="1"/>
  <c r="CZ56" i="1"/>
  <c r="DU56" i="1"/>
  <c r="EP56" i="1"/>
  <c r="EQ56" i="1"/>
  <c r="ES56" i="1"/>
  <c r="J56" i="1"/>
  <c r="H56" i="1"/>
  <c r="EW56" i="1"/>
  <c r="FK56" i="1"/>
  <c r="GF56" i="1"/>
  <c r="J57" i="1"/>
  <c r="K57" i="1"/>
  <c r="L57" i="1"/>
  <c r="M57" i="1"/>
  <c r="N57" i="1"/>
  <c r="O57" i="1"/>
  <c r="P57" i="1"/>
  <c r="Q57" i="1"/>
  <c r="S57" i="1"/>
  <c r="T57" i="1"/>
  <c r="AO57" i="1"/>
  <c r="BJ57" i="1"/>
  <c r="BK57" i="1"/>
  <c r="I57" i="1"/>
  <c r="H57" i="1"/>
  <c r="BM57" i="1"/>
  <c r="BQ57" i="1"/>
  <c r="CE57" i="1"/>
  <c r="CZ57" i="1"/>
  <c r="DU57" i="1"/>
  <c r="EP57" i="1"/>
  <c r="FK57" i="1"/>
  <c r="GF57" i="1"/>
  <c r="K58" i="1"/>
  <c r="L58" i="1"/>
  <c r="M58" i="1"/>
  <c r="N58" i="1"/>
  <c r="O58" i="1"/>
  <c r="P58" i="1"/>
  <c r="Q58" i="1"/>
  <c r="S58" i="1"/>
  <c r="T58" i="1"/>
  <c r="AO58" i="1"/>
  <c r="BJ58" i="1"/>
  <c r="CE58" i="1"/>
  <c r="CF58" i="1"/>
  <c r="I58" i="1"/>
  <c r="CH58" i="1"/>
  <c r="J58" i="1"/>
  <c r="CL58" i="1"/>
  <c r="CZ58" i="1"/>
  <c r="DU58" i="1"/>
  <c r="EP58" i="1"/>
  <c r="FK58" i="1"/>
  <c r="GF58" i="1"/>
  <c r="J59" i="1"/>
  <c r="K59" i="1"/>
  <c r="L59" i="1"/>
  <c r="N59" i="1"/>
  <c r="O59" i="1"/>
  <c r="P59" i="1"/>
  <c r="Q59" i="1"/>
  <c r="S59" i="1"/>
  <c r="T59" i="1"/>
  <c r="AO59" i="1"/>
  <c r="BJ59" i="1"/>
  <c r="CE59" i="1"/>
  <c r="CF59" i="1"/>
  <c r="I59" i="1"/>
  <c r="H59" i="1"/>
  <c r="CH59" i="1"/>
  <c r="CL59" i="1"/>
  <c r="CO59" i="1"/>
  <c r="M59" i="1"/>
  <c r="CY59" i="1"/>
  <c r="DU59" i="1"/>
  <c r="EP59" i="1"/>
  <c r="FK59" i="1"/>
  <c r="GF59" i="1"/>
  <c r="J60" i="1"/>
  <c r="K60" i="1"/>
  <c r="L60" i="1"/>
  <c r="M60" i="1"/>
  <c r="N60" i="1"/>
  <c r="O60" i="1"/>
  <c r="P60" i="1"/>
  <c r="Q60" i="1"/>
  <c r="S60" i="1"/>
  <c r="T60" i="1"/>
  <c r="AO60" i="1"/>
  <c r="BJ60" i="1"/>
  <c r="CE60" i="1"/>
  <c r="CF60" i="1"/>
  <c r="I60" i="1"/>
  <c r="CH60" i="1"/>
  <c r="CL60" i="1"/>
  <c r="CZ60" i="1"/>
  <c r="F60" i="1"/>
  <c r="DU60" i="1"/>
  <c r="EP60" i="1"/>
  <c r="FK60" i="1"/>
  <c r="GF60" i="1"/>
  <c r="K61" i="1"/>
  <c r="L61" i="1"/>
  <c r="M61" i="1"/>
  <c r="N61" i="1"/>
  <c r="O61" i="1"/>
  <c r="P61" i="1"/>
  <c r="Q61" i="1"/>
  <c r="S61" i="1"/>
  <c r="T61" i="1"/>
  <c r="AO61" i="1"/>
  <c r="BJ61" i="1"/>
  <c r="CE61" i="1"/>
  <c r="CF61" i="1"/>
  <c r="I61" i="1"/>
  <c r="CH61" i="1"/>
  <c r="J61" i="1"/>
  <c r="CL61" i="1"/>
  <c r="CZ61" i="1"/>
  <c r="DU61" i="1"/>
  <c r="EP61" i="1"/>
  <c r="FK61" i="1"/>
  <c r="GF61" i="1"/>
  <c r="J62" i="1"/>
  <c r="K62" i="1"/>
  <c r="L62" i="1"/>
  <c r="N62" i="1"/>
  <c r="O62" i="1"/>
  <c r="P62" i="1"/>
  <c r="Q62" i="1"/>
  <c r="T62" i="1"/>
  <c r="AO62" i="1"/>
  <c r="BJ62" i="1"/>
  <c r="CE62" i="1"/>
  <c r="CF62" i="1"/>
  <c r="I62" i="1"/>
  <c r="H62" i="1"/>
  <c r="CL62" i="1"/>
  <c r="CO62" i="1"/>
  <c r="M62" i="1"/>
  <c r="CY62" i="1"/>
  <c r="S62" i="1"/>
  <c r="DU62" i="1"/>
  <c r="EP62" i="1"/>
  <c r="FK62" i="1"/>
  <c r="GF62" i="1"/>
  <c r="G63" i="1"/>
  <c r="K63" i="1"/>
  <c r="L63" i="1"/>
  <c r="N63" i="1"/>
  <c r="O63" i="1"/>
  <c r="P63" i="1"/>
  <c r="Q63" i="1"/>
  <c r="S63" i="1"/>
  <c r="T63" i="1"/>
  <c r="AO63" i="1"/>
  <c r="BJ63" i="1"/>
  <c r="CE63" i="1"/>
  <c r="CZ63" i="1"/>
  <c r="DA63" i="1"/>
  <c r="I63" i="1"/>
  <c r="DC63" i="1"/>
  <c r="J63" i="1"/>
  <c r="DG63" i="1"/>
  <c r="DU63" i="1"/>
  <c r="DJ63" i="1"/>
  <c r="M63" i="1"/>
  <c r="M87" i="1"/>
  <c r="DT63" i="1"/>
  <c r="EP63" i="1"/>
  <c r="FK63" i="1"/>
  <c r="GF63" i="1"/>
  <c r="K64" i="1"/>
  <c r="L64" i="1"/>
  <c r="M64" i="1"/>
  <c r="N64" i="1"/>
  <c r="O64" i="1"/>
  <c r="P64" i="1"/>
  <c r="Q64" i="1"/>
  <c r="S64" i="1"/>
  <c r="T64" i="1"/>
  <c r="AO64" i="1"/>
  <c r="BJ64" i="1"/>
  <c r="CE64" i="1"/>
  <c r="CZ64" i="1"/>
  <c r="DA64" i="1"/>
  <c r="I64" i="1"/>
  <c r="DC64" i="1"/>
  <c r="J64" i="1"/>
  <c r="DG64" i="1"/>
  <c r="EP64" i="1"/>
  <c r="FK64" i="1"/>
  <c r="GF64" i="1"/>
  <c r="I65" i="1"/>
  <c r="J65" i="1"/>
  <c r="K65" i="1"/>
  <c r="L65" i="1"/>
  <c r="M65" i="1"/>
  <c r="N65" i="1"/>
  <c r="O65" i="1"/>
  <c r="P65" i="1"/>
  <c r="Q65" i="1"/>
  <c r="Q87" i="1"/>
  <c r="S65" i="1"/>
  <c r="AO65" i="1"/>
  <c r="G65" i="1"/>
  <c r="BJ65" i="1"/>
  <c r="F65" i="1"/>
  <c r="CE65" i="1"/>
  <c r="CZ65" i="1"/>
  <c r="DU65" i="1"/>
  <c r="EP65" i="1"/>
  <c r="FK65" i="1"/>
  <c r="GF65" i="1"/>
  <c r="I66" i="1"/>
  <c r="J66" i="1"/>
  <c r="K66" i="1"/>
  <c r="H66" i="1"/>
  <c r="L66" i="1"/>
  <c r="M66" i="1"/>
  <c r="N66" i="1"/>
  <c r="O66" i="1"/>
  <c r="P66" i="1"/>
  <c r="Q66" i="1"/>
  <c r="S66" i="1"/>
  <c r="AO66" i="1"/>
  <c r="BJ66" i="1"/>
  <c r="CE66" i="1"/>
  <c r="CZ66" i="1"/>
  <c r="G66" i="1"/>
  <c r="DU66" i="1"/>
  <c r="EP66" i="1"/>
  <c r="FK66" i="1"/>
  <c r="GF66" i="1"/>
  <c r="I67" i="1"/>
  <c r="J67" i="1"/>
  <c r="K67" i="1"/>
  <c r="L67" i="1"/>
  <c r="M67" i="1"/>
  <c r="N67" i="1"/>
  <c r="O67" i="1"/>
  <c r="P67" i="1"/>
  <c r="Q67" i="1"/>
  <c r="S67" i="1"/>
  <c r="AO67" i="1"/>
  <c r="BJ67" i="1"/>
  <c r="CE67" i="1"/>
  <c r="CZ67" i="1"/>
  <c r="DU67" i="1"/>
  <c r="EP67" i="1"/>
  <c r="FK67" i="1"/>
  <c r="GF67" i="1"/>
  <c r="I68" i="1"/>
  <c r="J68" i="1"/>
  <c r="K68" i="1"/>
  <c r="H68" i="1"/>
  <c r="L68" i="1"/>
  <c r="M68" i="1"/>
  <c r="N68" i="1"/>
  <c r="O68" i="1"/>
  <c r="P68" i="1"/>
  <c r="Q68" i="1"/>
  <c r="S68" i="1"/>
  <c r="AO68" i="1"/>
  <c r="F68" i="1"/>
  <c r="BJ68" i="1"/>
  <c r="CE68" i="1"/>
  <c r="CZ68" i="1"/>
  <c r="G68" i="1"/>
  <c r="DU68" i="1"/>
  <c r="EP68" i="1"/>
  <c r="FK68" i="1"/>
  <c r="GF68" i="1"/>
  <c r="I69" i="1"/>
  <c r="J69" i="1"/>
  <c r="K69" i="1"/>
  <c r="L69" i="1"/>
  <c r="M69" i="1"/>
  <c r="N69" i="1"/>
  <c r="O69" i="1"/>
  <c r="P69" i="1"/>
  <c r="Q69" i="1"/>
  <c r="S69" i="1"/>
  <c r="AO69" i="1"/>
  <c r="BJ69" i="1"/>
  <c r="CE69" i="1"/>
  <c r="CZ69" i="1"/>
  <c r="DU69" i="1"/>
  <c r="EP69" i="1"/>
  <c r="FK69" i="1"/>
  <c r="GF69" i="1"/>
  <c r="I70" i="1"/>
  <c r="J70" i="1"/>
  <c r="K70" i="1"/>
  <c r="H70" i="1"/>
  <c r="L70" i="1"/>
  <c r="M70" i="1"/>
  <c r="N70" i="1"/>
  <c r="O70" i="1"/>
  <c r="P70" i="1"/>
  <c r="Q70" i="1"/>
  <c r="S70" i="1"/>
  <c r="AO70" i="1"/>
  <c r="BJ70" i="1"/>
  <c r="CE70" i="1"/>
  <c r="CZ70" i="1"/>
  <c r="G70" i="1"/>
  <c r="DU70" i="1"/>
  <c r="EP70" i="1"/>
  <c r="FK70" i="1"/>
  <c r="GF70" i="1"/>
  <c r="I71" i="1"/>
  <c r="J71" i="1"/>
  <c r="K71" i="1"/>
  <c r="L71" i="1"/>
  <c r="M71" i="1"/>
  <c r="N71" i="1"/>
  <c r="O71" i="1"/>
  <c r="P71" i="1"/>
  <c r="Q71" i="1"/>
  <c r="S71" i="1"/>
  <c r="AO71" i="1"/>
  <c r="BJ71" i="1"/>
  <c r="CE71" i="1"/>
  <c r="CZ71" i="1"/>
  <c r="DU71" i="1"/>
  <c r="EP71" i="1"/>
  <c r="FK71" i="1"/>
  <c r="GF71" i="1"/>
  <c r="I72" i="1"/>
  <c r="J72" i="1"/>
  <c r="K72" i="1"/>
  <c r="H72" i="1"/>
  <c r="L72" i="1"/>
  <c r="M72" i="1"/>
  <c r="N72" i="1"/>
  <c r="O72" i="1"/>
  <c r="P72" i="1"/>
  <c r="Q72" i="1"/>
  <c r="S72" i="1"/>
  <c r="AO72" i="1"/>
  <c r="F72" i="1"/>
  <c r="BJ72" i="1"/>
  <c r="CE72" i="1"/>
  <c r="CZ72" i="1"/>
  <c r="G72" i="1"/>
  <c r="DU72" i="1"/>
  <c r="EP72" i="1"/>
  <c r="FK72" i="1"/>
  <c r="GF72" i="1"/>
  <c r="I73" i="1"/>
  <c r="J73" i="1"/>
  <c r="K73" i="1"/>
  <c r="L73" i="1"/>
  <c r="M73" i="1"/>
  <c r="N73" i="1"/>
  <c r="O73" i="1"/>
  <c r="P73" i="1"/>
  <c r="Q73" i="1"/>
  <c r="S73" i="1"/>
  <c r="AO73" i="1"/>
  <c r="BJ73" i="1"/>
  <c r="CE73" i="1"/>
  <c r="CZ73" i="1"/>
  <c r="DU73" i="1"/>
  <c r="EP73" i="1"/>
  <c r="FK73" i="1"/>
  <c r="GF73" i="1"/>
  <c r="I74" i="1"/>
  <c r="J74" i="1"/>
  <c r="K74" i="1"/>
  <c r="H74" i="1"/>
  <c r="L74" i="1"/>
  <c r="M74" i="1"/>
  <c r="N74" i="1"/>
  <c r="O74" i="1"/>
  <c r="P74" i="1"/>
  <c r="Q74" i="1"/>
  <c r="S74" i="1"/>
  <c r="AO74" i="1"/>
  <c r="BJ74" i="1"/>
  <c r="CE74" i="1"/>
  <c r="CZ74" i="1"/>
  <c r="G74" i="1"/>
  <c r="DU74" i="1"/>
  <c r="EP74" i="1"/>
  <c r="FK74" i="1"/>
  <c r="GF74" i="1"/>
  <c r="I75" i="1"/>
  <c r="J75" i="1"/>
  <c r="K75" i="1"/>
  <c r="L75" i="1"/>
  <c r="M75" i="1"/>
  <c r="N75" i="1"/>
  <c r="O75" i="1"/>
  <c r="P75" i="1"/>
  <c r="Q75" i="1"/>
  <c r="S75" i="1"/>
  <c r="AO75" i="1"/>
  <c r="BJ75" i="1"/>
  <c r="CE75" i="1"/>
  <c r="CZ75" i="1"/>
  <c r="DU75" i="1"/>
  <c r="EP75" i="1"/>
  <c r="FK75" i="1"/>
  <c r="GF75" i="1"/>
  <c r="G76" i="1"/>
  <c r="I76" i="1"/>
  <c r="H76" i="1"/>
  <c r="J76" i="1"/>
  <c r="K76" i="1"/>
  <c r="L76" i="1"/>
  <c r="M76" i="1"/>
  <c r="N76" i="1"/>
  <c r="O76" i="1"/>
  <c r="P76" i="1"/>
  <c r="Q76" i="1"/>
  <c r="S76" i="1"/>
  <c r="AO76" i="1"/>
  <c r="F76" i="1"/>
  <c r="BJ76" i="1"/>
  <c r="CE76" i="1"/>
  <c r="CZ76" i="1"/>
  <c r="DU76" i="1"/>
  <c r="EP76" i="1"/>
  <c r="FK76" i="1"/>
  <c r="GF76" i="1"/>
  <c r="I77" i="1"/>
  <c r="J77" i="1"/>
  <c r="K77" i="1"/>
  <c r="L77" i="1"/>
  <c r="M77" i="1"/>
  <c r="N77" i="1"/>
  <c r="O77" i="1"/>
  <c r="P77" i="1"/>
  <c r="Q77" i="1"/>
  <c r="S77" i="1"/>
  <c r="AO77" i="1"/>
  <c r="BJ77" i="1"/>
  <c r="CE77" i="1"/>
  <c r="CZ77" i="1"/>
  <c r="DU77" i="1"/>
  <c r="EP77" i="1"/>
  <c r="FK77" i="1"/>
  <c r="GF77" i="1"/>
  <c r="I78" i="1"/>
  <c r="J78" i="1"/>
  <c r="K78" i="1"/>
  <c r="H78" i="1"/>
  <c r="L78" i="1"/>
  <c r="M78" i="1"/>
  <c r="N78" i="1"/>
  <c r="O78" i="1"/>
  <c r="P78" i="1"/>
  <c r="Q78" i="1"/>
  <c r="S78" i="1"/>
  <c r="AO78" i="1"/>
  <c r="R78" i="1"/>
  <c r="BJ78" i="1"/>
  <c r="CE78" i="1"/>
  <c r="CZ78" i="1"/>
  <c r="G78" i="1"/>
  <c r="DU78" i="1"/>
  <c r="EP78" i="1"/>
  <c r="FK78" i="1"/>
  <c r="GF78" i="1"/>
  <c r="I79" i="1"/>
  <c r="J79" i="1"/>
  <c r="K79" i="1"/>
  <c r="L79" i="1"/>
  <c r="M79" i="1"/>
  <c r="N79" i="1"/>
  <c r="O79" i="1"/>
  <c r="P79" i="1"/>
  <c r="Q79" i="1"/>
  <c r="S79" i="1"/>
  <c r="AO79" i="1"/>
  <c r="BJ79" i="1"/>
  <c r="CE79" i="1"/>
  <c r="CZ79" i="1"/>
  <c r="DU79" i="1"/>
  <c r="EP79" i="1"/>
  <c r="FK79" i="1"/>
  <c r="GF79" i="1"/>
  <c r="G80" i="1"/>
  <c r="I80" i="1"/>
  <c r="J80" i="1"/>
  <c r="K80" i="1"/>
  <c r="L80" i="1"/>
  <c r="M80" i="1"/>
  <c r="N80" i="1"/>
  <c r="O80" i="1"/>
  <c r="P80" i="1"/>
  <c r="Q80" i="1"/>
  <c r="S80" i="1"/>
  <c r="AO80" i="1"/>
  <c r="F80" i="1"/>
  <c r="BJ80" i="1"/>
  <c r="CE80" i="1"/>
  <c r="CZ80" i="1"/>
  <c r="DU80" i="1"/>
  <c r="EP80" i="1"/>
  <c r="FK80" i="1"/>
  <c r="GF80" i="1"/>
  <c r="I81" i="1"/>
  <c r="J81" i="1"/>
  <c r="K81" i="1"/>
  <c r="L81" i="1"/>
  <c r="M81" i="1"/>
  <c r="N81" i="1"/>
  <c r="O81" i="1"/>
  <c r="P81" i="1"/>
  <c r="Q81" i="1"/>
  <c r="S81" i="1"/>
  <c r="AO81" i="1"/>
  <c r="BJ81" i="1"/>
  <c r="CE81" i="1"/>
  <c r="CZ81" i="1"/>
  <c r="DU81" i="1"/>
  <c r="EP81" i="1"/>
  <c r="FK81" i="1"/>
  <c r="GF81" i="1"/>
  <c r="I82" i="1"/>
  <c r="J82" i="1"/>
  <c r="K82" i="1"/>
  <c r="H82" i="1"/>
  <c r="L82" i="1"/>
  <c r="M82" i="1"/>
  <c r="N82" i="1"/>
  <c r="O82" i="1"/>
  <c r="P82" i="1"/>
  <c r="Q82" i="1"/>
  <c r="S82" i="1"/>
  <c r="AO82" i="1"/>
  <c r="R82" i="1"/>
  <c r="BJ82" i="1"/>
  <c r="CE82" i="1"/>
  <c r="CZ82" i="1"/>
  <c r="G82" i="1"/>
  <c r="DU82" i="1"/>
  <c r="EP82" i="1"/>
  <c r="FK82" i="1"/>
  <c r="GF82" i="1"/>
  <c r="I83" i="1"/>
  <c r="H83" i="1"/>
  <c r="J83" i="1"/>
  <c r="K83" i="1"/>
  <c r="L83" i="1"/>
  <c r="M83" i="1"/>
  <c r="N83" i="1"/>
  <c r="O83" i="1"/>
  <c r="P83" i="1"/>
  <c r="Q83" i="1"/>
  <c r="S83" i="1"/>
  <c r="AO83" i="1"/>
  <c r="BJ83" i="1"/>
  <c r="CE83" i="1"/>
  <c r="CZ83" i="1"/>
  <c r="DU83" i="1"/>
  <c r="EP83" i="1"/>
  <c r="FK83" i="1"/>
  <c r="GF83" i="1"/>
  <c r="I84" i="1"/>
  <c r="H84" i="1"/>
  <c r="J84" i="1"/>
  <c r="K84" i="1"/>
  <c r="L84" i="1"/>
  <c r="M84" i="1"/>
  <c r="N84" i="1"/>
  <c r="O84" i="1"/>
  <c r="P84" i="1"/>
  <c r="Q84" i="1"/>
  <c r="S84" i="1"/>
  <c r="AO84" i="1"/>
  <c r="BJ84" i="1"/>
  <c r="CE84" i="1"/>
  <c r="CZ84" i="1"/>
  <c r="G84" i="1"/>
  <c r="DU84" i="1"/>
  <c r="EP84" i="1"/>
  <c r="FK84" i="1"/>
  <c r="GF84" i="1"/>
  <c r="I85" i="1"/>
  <c r="J85" i="1"/>
  <c r="K85" i="1"/>
  <c r="L85" i="1"/>
  <c r="M85" i="1"/>
  <c r="N85" i="1"/>
  <c r="O85" i="1"/>
  <c r="P85" i="1"/>
  <c r="Q85" i="1"/>
  <c r="S85" i="1"/>
  <c r="AO85" i="1"/>
  <c r="BJ85" i="1"/>
  <c r="F85" i="1"/>
  <c r="CE85" i="1"/>
  <c r="CZ85" i="1"/>
  <c r="DU85" i="1"/>
  <c r="EP85" i="1"/>
  <c r="FK85" i="1"/>
  <c r="GF85" i="1"/>
  <c r="I86" i="1"/>
  <c r="J86" i="1"/>
  <c r="K86" i="1"/>
  <c r="L86" i="1"/>
  <c r="M86" i="1"/>
  <c r="N86" i="1"/>
  <c r="O86" i="1"/>
  <c r="P86" i="1"/>
  <c r="Q86" i="1"/>
  <c r="S86" i="1"/>
  <c r="AO86" i="1"/>
  <c r="BJ86" i="1"/>
  <c r="CE86" i="1"/>
  <c r="CZ86" i="1"/>
  <c r="G86" i="1"/>
  <c r="DU86" i="1"/>
  <c r="EP86" i="1"/>
  <c r="FK86" i="1"/>
  <c r="GF86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K87" i="1"/>
  <c r="BL87" i="1"/>
  <c r="BN87" i="1"/>
  <c r="BO87" i="1"/>
  <c r="BP87" i="1"/>
  <c r="BQ87" i="1"/>
  <c r="BQ144" i="1"/>
  <c r="BR87" i="1"/>
  <c r="BS87" i="1"/>
  <c r="BT87" i="1"/>
  <c r="BU87" i="1"/>
  <c r="BV87" i="1"/>
  <c r="BW87" i="1"/>
  <c r="BX87" i="1"/>
  <c r="BY87" i="1"/>
  <c r="BY144" i="1"/>
  <c r="BZ87" i="1"/>
  <c r="CA87" i="1"/>
  <c r="CB87" i="1"/>
  <c r="CC87" i="1"/>
  <c r="CD87" i="1"/>
  <c r="CF87" i="1"/>
  <c r="CG87" i="1"/>
  <c r="CH87" i="1"/>
  <c r="CI87" i="1"/>
  <c r="CJ87" i="1"/>
  <c r="CK87" i="1"/>
  <c r="CM87" i="1"/>
  <c r="CN87" i="1"/>
  <c r="CP87" i="1"/>
  <c r="CQ87" i="1"/>
  <c r="CR87" i="1"/>
  <c r="CS87" i="1"/>
  <c r="CT87" i="1"/>
  <c r="CU87" i="1"/>
  <c r="CV87" i="1"/>
  <c r="CW87" i="1"/>
  <c r="CX87" i="1"/>
  <c r="CY87" i="1"/>
  <c r="DA87" i="1"/>
  <c r="DB87" i="1"/>
  <c r="DC87" i="1"/>
  <c r="DD87" i="1"/>
  <c r="DE87" i="1"/>
  <c r="DF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W87" i="1"/>
  <c r="DX87" i="1"/>
  <c r="DY87" i="1"/>
  <c r="DZ87" i="1"/>
  <c r="EA87" i="1"/>
  <c r="EB87" i="1"/>
  <c r="EC87" i="1"/>
  <c r="EC144" i="1"/>
  <c r="ED87" i="1"/>
  <c r="EE87" i="1"/>
  <c r="EF87" i="1"/>
  <c r="EG87" i="1"/>
  <c r="EH87" i="1"/>
  <c r="EI87" i="1"/>
  <c r="EJ87" i="1"/>
  <c r="EK87" i="1"/>
  <c r="EK144" i="1"/>
  <c r="EL87" i="1"/>
  <c r="EM87" i="1"/>
  <c r="EN87" i="1"/>
  <c r="EO87" i="1"/>
  <c r="EQ87" i="1"/>
  <c r="ER87" i="1"/>
  <c r="ES87" i="1"/>
  <c r="ET87" i="1"/>
  <c r="EU87" i="1"/>
  <c r="EV87" i="1"/>
  <c r="EW87" i="1"/>
  <c r="EX87" i="1"/>
  <c r="EY87" i="1"/>
  <c r="EZ87" i="1"/>
  <c r="FA87" i="1"/>
  <c r="FB87" i="1"/>
  <c r="FC87" i="1"/>
  <c r="FD87" i="1"/>
  <c r="FE87" i="1"/>
  <c r="FF87" i="1"/>
  <c r="FG87" i="1"/>
  <c r="FH87" i="1"/>
  <c r="FI87" i="1"/>
  <c r="FJ87" i="1"/>
  <c r="FL87" i="1"/>
  <c r="FM87" i="1"/>
  <c r="FN87" i="1"/>
  <c r="FO87" i="1"/>
  <c r="FP87" i="1"/>
  <c r="FQ87" i="1"/>
  <c r="FR87" i="1"/>
  <c r="FS87" i="1"/>
  <c r="FT87" i="1"/>
  <c r="FU87" i="1"/>
  <c r="FV87" i="1"/>
  <c r="FW87" i="1"/>
  <c r="FX87" i="1"/>
  <c r="FY87" i="1"/>
  <c r="FZ87" i="1"/>
  <c r="GA87" i="1"/>
  <c r="GB87" i="1"/>
  <c r="GC87" i="1"/>
  <c r="GD87" i="1"/>
  <c r="GE87" i="1"/>
  <c r="F89" i="1"/>
  <c r="I89" i="1"/>
  <c r="J89" i="1"/>
  <c r="H89" i="1"/>
  <c r="K89" i="1"/>
  <c r="L89" i="1"/>
  <c r="M89" i="1"/>
  <c r="N89" i="1"/>
  <c r="O89" i="1"/>
  <c r="P89" i="1"/>
  <c r="Q89" i="1"/>
  <c r="S89" i="1"/>
  <c r="AO89" i="1"/>
  <c r="BJ89" i="1"/>
  <c r="CE89" i="1"/>
  <c r="CZ89" i="1"/>
  <c r="DU89" i="1"/>
  <c r="EP89" i="1"/>
  <c r="FK89" i="1"/>
  <c r="GF89" i="1"/>
  <c r="I90" i="1"/>
  <c r="J90" i="1"/>
  <c r="K90" i="1"/>
  <c r="L90" i="1"/>
  <c r="M90" i="1"/>
  <c r="N90" i="1"/>
  <c r="O90" i="1"/>
  <c r="P90" i="1"/>
  <c r="H90" i="1"/>
  <c r="Q90" i="1"/>
  <c r="S90" i="1"/>
  <c r="AO90" i="1"/>
  <c r="BJ90" i="1"/>
  <c r="CE90" i="1"/>
  <c r="CZ90" i="1"/>
  <c r="DU90" i="1"/>
  <c r="EP90" i="1"/>
  <c r="FK90" i="1"/>
  <c r="GF90" i="1"/>
  <c r="I91" i="1"/>
  <c r="J91" i="1"/>
  <c r="H91" i="1"/>
  <c r="K91" i="1"/>
  <c r="L91" i="1"/>
  <c r="M91" i="1"/>
  <c r="N91" i="1"/>
  <c r="O91" i="1"/>
  <c r="P91" i="1"/>
  <c r="Q91" i="1"/>
  <c r="S91" i="1"/>
  <c r="AO91" i="1"/>
  <c r="G91" i="1"/>
  <c r="BJ91" i="1"/>
  <c r="CE91" i="1"/>
  <c r="F91" i="1"/>
  <c r="CZ91" i="1"/>
  <c r="DU91" i="1"/>
  <c r="EP91" i="1"/>
  <c r="FK91" i="1"/>
  <c r="R91" i="1"/>
  <c r="GF91" i="1"/>
  <c r="I92" i="1"/>
  <c r="J92" i="1"/>
  <c r="K92" i="1"/>
  <c r="L92" i="1"/>
  <c r="H92" i="1"/>
  <c r="M92" i="1"/>
  <c r="N92" i="1"/>
  <c r="O92" i="1"/>
  <c r="P92" i="1"/>
  <c r="Q92" i="1"/>
  <c r="S92" i="1"/>
  <c r="AO92" i="1"/>
  <c r="BJ92" i="1"/>
  <c r="CE92" i="1"/>
  <c r="CZ92" i="1"/>
  <c r="DU92" i="1"/>
  <c r="EP92" i="1"/>
  <c r="FK92" i="1"/>
  <c r="GF92" i="1"/>
  <c r="I93" i="1"/>
  <c r="J93" i="1"/>
  <c r="K93" i="1"/>
  <c r="L93" i="1"/>
  <c r="M93" i="1"/>
  <c r="N93" i="1"/>
  <c r="O93" i="1"/>
  <c r="P93" i="1"/>
  <c r="Q93" i="1"/>
  <c r="S93" i="1"/>
  <c r="AO93" i="1"/>
  <c r="BJ93" i="1"/>
  <c r="CE93" i="1"/>
  <c r="CZ93" i="1"/>
  <c r="DU93" i="1"/>
  <c r="EP93" i="1"/>
  <c r="FK93" i="1"/>
  <c r="GF93" i="1"/>
  <c r="I94" i="1"/>
  <c r="J94" i="1"/>
  <c r="K94" i="1"/>
  <c r="L94" i="1"/>
  <c r="M94" i="1"/>
  <c r="N94" i="1"/>
  <c r="O94" i="1"/>
  <c r="P94" i="1"/>
  <c r="H94" i="1"/>
  <c r="Q94" i="1"/>
  <c r="S94" i="1"/>
  <c r="AO94" i="1"/>
  <c r="F94" i="1"/>
  <c r="BJ94" i="1"/>
  <c r="CE94" i="1"/>
  <c r="CZ94" i="1"/>
  <c r="DU94" i="1"/>
  <c r="EP94" i="1"/>
  <c r="FK94" i="1"/>
  <c r="GF94" i="1"/>
  <c r="I95" i="1"/>
  <c r="J95" i="1"/>
  <c r="K95" i="1"/>
  <c r="L95" i="1"/>
  <c r="M95" i="1"/>
  <c r="N95" i="1"/>
  <c r="O95" i="1"/>
  <c r="P95" i="1"/>
  <c r="Q95" i="1"/>
  <c r="S95" i="1"/>
  <c r="AO95" i="1"/>
  <c r="BJ95" i="1"/>
  <c r="CE95" i="1"/>
  <c r="CZ95" i="1"/>
  <c r="DU95" i="1"/>
  <c r="EP95" i="1"/>
  <c r="FK95" i="1"/>
  <c r="R95" i="1"/>
  <c r="GF95" i="1"/>
  <c r="I96" i="1"/>
  <c r="J96" i="1"/>
  <c r="K96" i="1"/>
  <c r="L96" i="1"/>
  <c r="H96" i="1"/>
  <c r="M96" i="1"/>
  <c r="N96" i="1"/>
  <c r="O96" i="1"/>
  <c r="P96" i="1"/>
  <c r="Q96" i="1"/>
  <c r="S96" i="1"/>
  <c r="AO96" i="1"/>
  <c r="BJ96" i="1"/>
  <c r="CE96" i="1"/>
  <c r="CZ96" i="1"/>
  <c r="DU96" i="1"/>
  <c r="EP96" i="1"/>
  <c r="FK96" i="1"/>
  <c r="GF96" i="1"/>
  <c r="I97" i="1"/>
  <c r="J97" i="1"/>
  <c r="H97" i="1"/>
  <c r="K97" i="1"/>
  <c r="L97" i="1"/>
  <c r="M97" i="1"/>
  <c r="N97" i="1"/>
  <c r="O97" i="1"/>
  <c r="P97" i="1"/>
  <c r="Q97" i="1"/>
  <c r="S97" i="1"/>
  <c r="AO97" i="1"/>
  <c r="BJ97" i="1"/>
  <c r="CE97" i="1"/>
  <c r="F97" i="1"/>
  <c r="CZ97" i="1"/>
  <c r="DU97" i="1"/>
  <c r="EP97" i="1"/>
  <c r="FK97" i="1"/>
  <c r="GF97" i="1"/>
  <c r="I98" i="1"/>
  <c r="J98" i="1"/>
  <c r="K98" i="1"/>
  <c r="L98" i="1"/>
  <c r="M98" i="1"/>
  <c r="N98" i="1"/>
  <c r="O98" i="1"/>
  <c r="P98" i="1"/>
  <c r="H98" i="1"/>
  <c r="Q98" i="1"/>
  <c r="S98" i="1"/>
  <c r="AO98" i="1"/>
  <c r="BJ98" i="1"/>
  <c r="CE98" i="1"/>
  <c r="CZ98" i="1"/>
  <c r="DU98" i="1"/>
  <c r="EP98" i="1"/>
  <c r="FK98" i="1"/>
  <c r="GF98" i="1"/>
  <c r="I99" i="1"/>
  <c r="H99" i="1"/>
  <c r="J99" i="1"/>
  <c r="K99" i="1"/>
  <c r="L99" i="1"/>
  <c r="M99" i="1"/>
  <c r="N99" i="1"/>
  <c r="O99" i="1"/>
  <c r="P99" i="1"/>
  <c r="Q99" i="1"/>
  <c r="S99" i="1"/>
  <c r="AO99" i="1"/>
  <c r="BJ99" i="1"/>
  <c r="CE99" i="1"/>
  <c r="G99" i="1"/>
  <c r="CZ99" i="1"/>
  <c r="DU99" i="1"/>
  <c r="EP99" i="1"/>
  <c r="FK99" i="1"/>
  <c r="R99" i="1"/>
  <c r="GF99" i="1"/>
  <c r="I100" i="1"/>
  <c r="J100" i="1"/>
  <c r="K100" i="1"/>
  <c r="L100" i="1"/>
  <c r="H100" i="1"/>
  <c r="M100" i="1"/>
  <c r="N100" i="1"/>
  <c r="O100" i="1"/>
  <c r="P100" i="1"/>
  <c r="Q100" i="1"/>
  <c r="S100" i="1"/>
  <c r="AO100" i="1"/>
  <c r="BJ100" i="1"/>
  <c r="CE100" i="1"/>
  <c r="CZ100" i="1"/>
  <c r="DU100" i="1"/>
  <c r="EP100" i="1"/>
  <c r="FK100" i="1"/>
  <c r="GF100" i="1"/>
  <c r="F101" i="1"/>
  <c r="I101" i="1"/>
  <c r="H101" i="1"/>
  <c r="J101" i="1"/>
  <c r="K101" i="1"/>
  <c r="L101" i="1"/>
  <c r="M101" i="1"/>
  <c r="N101" i="1"/>
  <c r="O101" i="1"/>
  <c r="P101" i="1"/>
  <c r="Q101" i="1"/>
  <c r="S101" i="1"/>
  <c r="AO101" i="1"/>
  <c r="BJ101" i="1"/>
  <c r="CE101" i="1"/>
  <c r="CZ101" i="1"/>
  <c r="DU101" i="1"/>
  <c r="EP101" i="1"/>
  <c r="FK101" i="1"/>
  <c r="GF101" i="1"/>
  <c r="I102" i="1"/>
  <c r="J102" i="1"/>
  <c r="K102" i="1"/>
  <c r="L102" i="1"/>
  <c r="M102" i="1"/>
  <c r="N102" i="1"/>
  <c r="O102" i="1"/>
  <c r="P102" i="1"/>
  <c r="H102" i="1"/>
  <c r="Q102" i="1"/>
  <c r="S102" i="1"/>
  <c r="AO102" i="1"/>
  <c r="BJ102" i="1"/>
  <c r="CE102" i="1"/>
  <c r="CZ102" i="1"/>
  <c r="DU102" i="1"/>
  <c r="EP102" i="1"/>
  <c r="FK102" i="1"/>
  <c r="GF102" i="1"/>
  <c r="I103" i="1"/>
  <c r="J103" i="1"/>
  <c r="K103" i="1"/>
  <c r="L103" i="1"/>
  <c r="M103" i="1"/>
  <c r="N103" i="1"/>
  <c r="O103" i="1"/>
  <c r="P103" i="1"/>
  <c r="Q103" i="1"/>
  <c r="S103" i="1"/>
  <c r="AO103" i="1"/>
  <c r="BJ103" i="1"/>
  <c r="CE103" i="1"/>
  <c r="CZ103" i="1"/>
  <c r="DU103" i="1"/>
  <c r="EP103" i="1"/>
  <c r="FK103" i="1"/>
  <c r="R103" i="1"/>
  <c r="GF103" i="1"/>
  <c r="I104" i="1"/>
  <c r="J104" i="1"/>
  <c r="K104" i="1"/>
  <c r="L104" i="1"/>
  <c r="H104" i="1"/>
  <c r="M104" i="1"/>
  <c r="N104" i="1"/>
  <c r="O104" i="1"/>
  <c r="P104" i="1"/>
  <c r="Q104" i="1"/>
  <c r="S104" i="1"/>
  <c r="AO104" i="1"/>
  <c r="BJ104" i="1"/>
  <c r="CE104" i="1"/>
  <c r="CZ104" i="1"/>
  <c r="DU104" i="1"/>
  <c r="EP104" i="1"/>
  <c r="FK104" i="1"/>
  <c r="GF104" i="1"/>
  <c r="I105" i="1"/>
  <c r="J105" i="1"/>
  <c r="K105" i="1"/>
  <c r="L105" i="1"/>
  <c r="M105" i="1"/>
  <c r="N105" i="1"/>
  <c r="O105" i="1"/>
  <c r="P105" i="1"/>
  <c r="Q105" i="1"/>
  <c r="S105" i="1"/>
  <c r="AO105" i="1"/>
  <c r="BJ105" i="1"/>
  <c r="CE105" i="1"/>
  <c r="F105" i="1"/>
  <c r="CZ105" i="1"/>
  <c r="DU105" i="1"/>
  <c r="EP105" i="1"/>
  <c r="FK105" i="1"/>
  <c r="GF105" i="1"/>
  <c r="I106" i="1"/>
  <c r="J106" i="1"/>
  <c r="K106" i="1"/>
  <c r="L106" i="1"/>
  <c r="M106" i="1"/>
  <c r="N106" i="1"/>
  <c r="O106" i="1"/>
  <c r="P106" i="1"/>
  <c r="H106" i="1"/>
  <c r="Q106" i="1"/>
  <c r="S106" i="1"/>
  <c r="AO106" i="1"/>
  <c r="F106" i="1"/>
  <c r="BJ106" i="1"/>
  <c r="CE106" i="1"/>
  <c r="CZ106" i="1"/>
  <c r="DU106" i="1"/>
  <c r="EP106" i="1"/>
  <c r="FK106" i="1"/>
  <c r="GF106" i="1"/>
  <c r="I107" i="1"/>
  <c r="J107" i="1"/>
  <c r="K107" i="1"/>
  <c r="L107" i="1"/>
  <c r="M107" i="1"/>
  <c r="N107" i="1"/>
  <c r="O107" i="1"/>
  <c r="P107" i="1"/>
  <c r="Q107" i="1"/>
  <c r="S107" i="1"/>
  <c r="AO107" i="1"/>
  <c r="BJ107" i="1"/>
  <c r="CE107" i="1"/>
  <c r="CZ107" i="1"/>
  <c r="DU107" i="1"/>
  <c r="EP107" i="1"/>
  <c r="FK107" i="1"/>
  <c r="R107" i="1"/>
  <c r="GF107" i="1"/>
  <c r="I108" i="1"/>
  <c r="J108" i="1"/>
  <c r="K108" i="1"/>
  <c r="L108" i="1"/>
  <c r="H108" i="1"/>
  <c r="M108" i="1"/>
  <c r="N108" i="1"/>
  <c r="O108" i="1"/>
  <c r="P108" i="1"/>
  <c r="Q108" i="1"/>
  <c r="S108" i="1"/>
  <c r="AO108" i="1"/>
  <c r="BJ108" i="1"/>
  <c r="CE108" i="1"/>
  <c r="CZ108" i="1"/>
  <c r="DU108" i="1"/>
  <c r="EP108" i="1"/>
  <c r="FK108" i="1"/>
  <c r="GF108" i="1"/>
  <c r="I109" i="1"/>
  <c r="H109" i="1"/>
  <c r="J109" i="1"/>
  <c r="K109" i="1"/>
  <c r="L109" i="1"/>
  <c r="M109" i="1"/>
  <c r="N109" i="1"/>
  <c r="O109" i="1"/>
  <c r="P109" i="1"/>
  <c r="Q109" i="1"/>
  <c r="S109" i="1"/>
  <c r="AO109" i="1"/>
  <c r="BJ109" i="1"/>
  <c r="CE109" i="1"/>
  <c r="F109" i="1"/>
  <c r="CZ109" i="1"/>
  <c r="DU109" i="1"/>
  <c r="EP109" i="1"/>
  <c r="FK109" i="1"/>
  <c r="GF109" i="1"/>
  <c r="I110" i="1"/>
  <c r="J110" i="1"/>
  <c r="K110" i="1"/>
  <c r="L110" i="1"/>
  <c r="M110" i="1"/>
  <c r="N110" i="1"/>
  <c r="O110" i="1"/>
  <c r="P110" i="1"/>
  <c r="H110" i="1"/>
  <c r="Q110" i="1"/>
  <c r="S110" i="1"/>
  <c r="AO110" i="1"/>
  <c r="BJ110" i="1"/>
  <c r="CE110" i="1"/>
  <c r="CZ110" i="1"/>
  <c r="DU110" i="1"/>
  <c r="EP110" i="1"/>
  <c r="FK110" i="1"/>
  <c r="GF110" i="1"/>
  <c r="I111" i="1"/>
  <c r="H111" i="1"/>
  <c r="J111" i="1"/>
  <c r="K111" i="1"/>
  <c r="L111" i="1"/>
  <c r="M111" i="1"/>
  <c r="N111" i="1"/>
  <c r="O111" i="1"/>
  <c r="P111" i="1"/>
  <c r="Q111" i="1"/>
  <c r="S111" i="1"/>
  <c r="AO111" i="1"/>
  <c r="BJ111" i="1"/>
  <c r="CE111" i="1"/>
  <c r="G111" i="1"/>
  <c r="CZ111" i="1"/>
  <c r="DU111" i="1"/>
  <c r="EP111" i="1"/>
  <c r="FK111" i="1"/>
  <c r="R111" i="1"/>
  <c r="GF111" i="1"/>
  <c r="I112" i="1"/>
  <c r="J112" i="1"/>
  <c r="K112" i="1"/>
  <c r="L112" i="1"/>
  <c r="H112" i="1"/>
  <c r="M112" i="1"/>
  <c r="N112" i="1"/>
  <c r="O112" i="1"/>
  <c r="P112" i="1"/>
  <c r="Q112" i="1"/>
  <c r="S112" i="1"/>
  <c r="AO112" i="1"/>
  <c r="BJ112" i="1"/>
  <c r="CE112" i="1"/>
  <c r="CZ112" i="1"/>
  <c r="DU112" i="1"/>
  <c r="EP112" i="1"/>
  <c r="FK112" i="1"/>
  <c r="GF112" i="1"/>
  <c r="F113" i="1"/>
  <c r="I113" i="1"/>
  <c r="J113" i="1"/>
  <c r="K113" i="1"/>
  <c r="L113" i="1"/>
  <c r="M113" i="1"/>
  <c r="N113" i="1"/>
  <c r="O113" i="1"/>
  <c r="P113" i="1"/>
  <c r="Q113" i="1"/>
  <c r="S113" i="1"/>
  <c r="AO113" i="1"/>
  <c r="BJ113" i="1"/>
  <c r="CE113" i="1"/>
  <c r="CZ113" i="1"/>
  <c r="DU113" i="1"/>
  <c r="EP113" i="1"/>
  <c r="FK113" i="1"/>
  <c r="GF113" i="1"/>
  <c r="I114" i="1"/>
  <c r="J114" i="1"/>
  <c r="K114" i="1"/>
  <c r="L114" i="1"/>
  <c r="M114" i="1"/>
  <c r="N114" i="1"/>
  <c r="O114" i="1"/>
  <c r="P114" i="1"/>
  <c r="H114" i="1"/>
  <c r="Q114" i="1"/>
  <c r="S114" i="1"/>
  <c r="AO114" i="1"/>
  <c r="F114" i="1"/>
  <c r="BJ114" i="1"/>
  <c r="CE114" i="1"/>
  <c r="CZ114" i="1"/>
  <c r="DU114" i="1"/>
  <c r="EP114" i="1"/>
  <c r="FK114" i="1"/>
  <c r="GF114" i="1"/>
  <c r="I115" i="1"/>
  <c r="H115" i="1"/>
  <c r="J115" i="1"/>
  <c r="K115" i="1"/>
  <c r="L115" i="1"/>
  <c r="M115" i="1"/>
  <c r="N115" i="1"/>
  <c r="O115" i="1"/>
  <c r="P115" i="1"/>
  <c r="Q115" i="1"/>
  <c r="S115" i="1"/>
  <c r="AO115" i="1"/>
  <c r="BJ115" i="1"/>
  <c r="CE115" i="1"/>
  <c r="CZ115" i="1"/>
  <c r="DU115" i="1"/>
  <c r="EP115" i="1"/>
  <c r="FK115" i="1"/>
  <c r="R115" i="1"/>
  <c r="GF115" i="1"/>
  <c r="I116" i="1"/>
  <c r="J116" i="1"/>
  <c r="K116" i="1"/>
  <c r="L116" i="1"/>
  <c r="H116" i="1"/>
  <c r="M116" i="1"/>
  <c r="N116" i="1"/>
  <c r="O116" i="1"/>
  <c r="P116" i="1"/>
  <c r="Q116" i="1"/>
  <c r="S116" i="1"/>
  <c r="AO116" i="1"/>
  <c r="BJ116" i="1"/>
  <c r="CE116" i="1"/>
  <c r="CZ116" i="1"/>
  <c r="DU116" i="1"/>
  <c r="EP116" i="1"/>
  <c r="FK116" i="1"/>
  <c r="GF116" i="1"/>
  <c r="I117" i="1"/>
  <c r="J117" i="1"/>
  <c r="K117" i="1"/>
  <c r="L117" i="1"/>
  <c r="M117" i="1"/>
  <c r="N117" i="1"/>
  <c r="O117" i="1"/>
  <c r="P117" i="1"/>
  <c r="Q117" i="1"/>
  <c r="S117" i="1"/>
  <c r="AO117" i="1"/>
  <c r="BJ117" i="1"/>
  <c r="CE117" i="1"/>
  <c r="F117" i="1"/>
  <c r="CZ117" i="1"/>
  <c r="DU117" i="1"/>
  <c r="EP117" i="1"/>
  <c r="FK117" i="1"/>
  <c r="GF117" i="1"/>
  <c r="I118" i="1"/>
  <c r="J118" i="1"/>
  <c r="K118" i="1"/>
  <c r="L118" i="1"/>
  <c r="M118" i="1"/>
  <c r="N118" i="1"/>
  <c r="O118" i="1"/>
  <c r="P118" i="1"/>
  <c r="H118" i="1"/>
  <c r="Q118" i="1"/>
  <c r="S118" i="1"/>
  <c r="AO118" i="1"/>
  <c r="F118" i="1"/>
  <c r="BJ118" i="1"/>
  <c r="CE118" i="1"/>
  <c r="CZ118" i="1"/>
  <c r="DU118" i="1"/>
  <c r="EP118" i="1"/>
  <c r="FK118" i="1"/>
  <c r="GF118" i="1"/>
  <c r="I119" i="1"/>
  <c r="H119" i="1"/>
  <c r="J119" i="1"/>
  <c r="K119" i="1"/>
  <c r="L119" i="1"/>
  <c r="M119" i="1"/>
  <c r="N119" i="1"/>
  <c r="O119" i="1"/>
  <c r="P119" i="1"/>
  <c r="Q119" i="1"/>
  <c r="S119" i="1"/>
  <c r="AO119" i="1"/>
  <c r="BJ119" i="1"/>
  <c r="CE119" i="1"/>
  <c r="G119" i="1"/>
  <c r="CZ119" i="1"/>
  <c r="DU119" i="1"/>
  <c r="EP119" i="1"/>
  <c r="FK119" i="1"/>
  <c r="R119" i="1"/>
  <c r="GF119" i="1"/>
  <c r="I120" i="1"/>
  <c r="J120" i="1"/>
  <c r="K120" i="1"/>
  <c r="L120" i="1"/>
  <c r="H120" i="1"/>
  <c r="M120" i="1"/>
  <c r="N120" i="1"/>
  <c r="O120" i="1"/>
  <c r="P120" i="1"/>
  <c r="Q120" i="1"/>
  <c r="S120" i="1"/>
  <c r="AO120" i="1"/>
  <c r="BJ120" i="1"/>
  <c r="CE120" i="1"/>
  <c r="CZ120" i="1"/>
  <c r="DU120" i="1"/>
  <c r="EP120" i="1"/>
  <c r="FK120" i="1"/>
  <c r="GF120" i="1"/>
  <c r="F121" i="1"/>
  <c r="I121" i="1"/>
  <c r="H121" i="1"/>
  <c r="J121" i="1"/>
  <c r="K121" i="1"/>
  <c r="L121" i="1"/>
  <c r="M121" i="1"/>
  <c r="N121" i="1"/>
  <c r="O121" i="1"/>
  <c r="P121" i="1"/>
  <c r="Q121" i="1"/>
  <c r="S121" i="1"/>
  <c r="AO121" i="1"/>
  <c r="BJ121" i="1"/>
  <c r="CE121" i="1"/>
  <c r="CZ121" i="1"/>
  <c r="DU121" i="1"/>
  <c r="EP121" i="1"/>
  <c r="FK121" i="1"/>
  <c r="GF121" i="1"/>
  <c r="I122" i="1"/>
  <c r="J122" i="1"/>
  <c r="K122" i="1"/>
  <c r="L122" i="1"/>
  <c r="M122" i="1"/>
  <c r="N122" i="1"/>
  <c r="O122" i="1"/>
  <c r="P122" i="1"/>
  <c r="H122" i="1"/>
  <c r="Q122" i="1"/>
  <c r="S122" i="1"/>
  <c r="AO122" i="1"/>
  <c r="BJ122" i="1"/>
  <c r="CE122" i="1"/>
  <c r="CZ122" i="1"/>
  <c r="DU122" i="1"/>
  <c r="EP122" i="1"/>
  <c r="FK122" i="1"/>
  <c r="GF122" i="1"/>
  <c r="I123" i="1"/>
  <c r="J123" i="1"/>
  <c r="K123" i="1"/>
  <c r="L123" i="1"/>
  <c r="M123" i="1"/>
  <c r="N123" i="1"/>
  <c r="O123" i="1"/>
  <c r="P123" i="1"/>
  <c r="Q123" i="1"/>
  <c r="S123" i="1"/>
  <c r="AO123" i="1"/>
  <c r="BJ123" i="1"/>
  <c r="CE123" i="1"/>
  <c r="G123" i="1"/>
  <c r="CZ123" i="1"/>
  <c r="DU123" i="1"/>
  <c r="EP123" i="1"/>
  <c r="FK123" i="1"/>
  <c r="R123" i="1"/>
  <c r="GF123" i="1"/>
  <c r="I124" i="1"/>
  <c r="J124" i="1"/>
  <c r="K124" i="1"/>
  <c r="L124" i="1"/>
  <c r="H124" i="1"/>
  <c r="M124" i="1"/>
  <c r="N124" i="1"/>
  <c r="O124" i="1"/>
  <c r="P124" i="1"/>
  <c r="Q124" i="1"/>
  <c r="S124" i="1"/>
  <c r="AO124" i="1"/>
  <c r="BJ124" i="1"/>
  <c r="CE124" i="1"/>
  <c r="CZ124" i="1"/>
  <c r="DU124" i="1"/>
  <c r="EP124" i="1"/>
  <c r="FK124" i="1"/>
  <c r="GF124" i="1"/>
  <c r="F125" i="1"/>
  <c r="I125" i="1"/>
  <c r="J125" i="1"/>
  <c r="K125" i="1"/>
  <c r="L125" i="1"/>
  <c r="M125" i="1"/>
  <c r="N125" i="1"/>
  <c r="O125" i="1"/>
  <c r="P125" i="1"/>
  <c r="Q125" i="1"/>
  <c r="S125" i="1"/>
  <c r="AO125" i="1"/>
  <c r="BJ125" i="1"/>
  <c r="CE125" i="1"/>
  <c r="CZ125" i="1"/>
  <c r="DU125" i="1"/>
  <c r="EP125" i="1"/>
  <c r="FK125" i="1"/>
  <c r="GF125" i="1"/>
  <c r="I126" i="1"/>
  <c r="J126" i="1"/>
  <c r="K126" i="1"/>
  <c r="L126" i="1"/>
  <c r="M126" i="1"/>
  <c r="N126" i="1"/>
  <c r="O126" i="1"/>
  <c r="P126" i="1"/>
  <c r="H126" i="1"/>
  <c r="Q126" i="1"/>
  <c r="S126" i="1"/>
  <c r="AO126" i="1"/>
  <c r="F126" i="1"/>
  <c r="BJ126" i="1"/>
  <c r="CE126" i="1"/>
  <c r="CZ126" i="1"/>
  <c r="DU126" i="1"/>
  <c r="EP126" i="1"/>
  <c r="FK126" i="1"/>
  <c r="GF126" i="1"/>
  <c r="I127" i="1"/>
  <c r="J127" i="1"/>
  <c r="K127" i="1"/>
  <c r="L127" i="1"/>
  <c r="M127" i="1"/>
  <c r="N127" i="1"/>
  <c r="O127" i="1"/>
  <c r="P127" i="1"/>
  <c r="Q127" i="1"/>
  <c r="S127" i="1"/>
  <c r="AO127" i="1"/>
  <c r="BJ127" i="1"/>
  <c r="CE127" i="1"/>
  <c r="CZ127" i="1"/>
  <c r="DU127" i="1"/>
  <c r="EP127" i="1"/>
  <c r="FK127" i="1"/>
  <c r="R127" i="1"/>
  <c r="GF127" i="1"/>
  <c r="I128" i="1"/>
  <c r="J128" i="1"/>
  <c r="K128" i="1"/>
  <c r="L128" i="1"/>
  <c r="H128" i="1"/>
  <c r="M128" i="1"/>
  <c r="N128" i="1"/>
  <c r="O128" i="1"/>
  <c r="P128" i="1"/>
  <c r="Q128" i="1"/>
  <c r="S128" i="1"/>
  <c r="AO128" i="1"/>
  <c r="BJ128" i="1"/>
  <c r="CE128" i="1"/>
  <c r="CZ128" i="1"/>
  <c r="DU128" i="1"/>
  <c r="EP128" i="1"/>
  <c r="FK128" i="1"/>
  <c r="GF128" i="1"/>
  <c r="I129" i="1"/>
  <c r="J129" i="1"/>
  <c r="K129" i="1"/>
  <c r="L129" i="1"/>
  <c r="M129" i="1"/>
  <c r="N129" i="1"/>
  <c r="O129" i="1"/>
  <c r="P129" i="1"/>
  <c r="Q129" i="1"/>
  <c r="S129" i="1"/>
  <c r="AO129" i="1"/>
  <c r="BJ129" i="1"/>
  <c r="CE129" i="1"/>
  <c r="F129" i="1"/>
  <c r="CZ129" i="1"/>
  <c r="DU129" i="1"/>
  <c r="EP129" i="1"/>
  <c r="FK129" i="1"/>
  <c r="GF129" i="1"/>
  <c r="I130" i="1"/>
  <c r="J130" i="1"/>
  <c r="K130" i="1"/>
  <c r="L130" i="1"/>
  <c r="M130" i="1"/>
  <c r="N130" i="1"/>
  <c r="O130" i="1"/>
  <c r="P130" i="1"/>
  <c r="H130" i="1"/>
  <c r="Q130" i="1"/>
  <c r="S130" i="1"/>
  <c r="AO130" i="1"/>
  <c r="BJ130" i="1"/>
  <c r="CE130" i="1"/>
  <c r="CZ130" i="1"/>
  <c r="DU130" i="1"/>
  <c r="EP130" i="1"/>
  <c r="FK130" i="1"/>
  <c r="GF130" i="1"/>
  <c r="I131" i="1"/>
  <c r="H131" i="1"/>
  <c r="J131" i="1"/>
  <c r="K131" i="1"/>
  <c r="L131" i="1"/>
  <c r="M131" i="1"/>
  <c r="N131" i="1"/>
  <c r="O131" i="1"/>
  <c r="P131" i="1"/>
  <c r="Q131" i="1"/>
  <c r="S131" i="1"/>
  <c r="AO131" i="1"/>
  <c r="BJ131" i="1"/>
  <c r="CE131" i="1"/>
  <c r="G131" i="1"/>
  <c r="CZ131" i="1"/>
  <c r="DU131" i="1"/>
  <c r="EP131" i="1"/>
  <c r="FK131" i="1"/>
  <c r="R131" i="1"/>
  <c r="GF131" i="1"/>
  <c r="I132" i="1"/>
  <c r="J132" i="1"/>
  <c r="K132" i="1"/>
  <c r="L132" i="1"/>
  <c r="H132" i="1"/>
  <c r="M132" i="1"/>
  <c r="N132" i="1"/>
  <c r="O132" i="1"/>
  <c r="P132" i="1"/>
  <c r="Q132" i="1"/>
  <c r="S132" i="1"/>
  <c r="AO132" i="1"/>
  <c r="BJ132" i="1"/>
  <c r="CE132" i="1"/>
  <c r="CZ132" i="1"/>
  <c r="DU132" i="1"/>
  <c r="EP132" i="1"/>
  <c r="FK132" i="1"/>
  <c r="GF132" i="1"/>
  <c r="F133" i="1"/>
  <c r="I133" i="1"/>
  <c r="H133" i="1"/>
  <c r="J133" i="1"/>
  <c r="K133" i="1"/>
  <c r="L133" i="1"/>
  <c r="M133" i="1"/>
  <c r="N133" i="1"/>
  <c r="O133" i="1"/>
  <c r="P133" i="1"/>
  <c r="Q133" i="1"/>
  <c r="S133" i="1"/>
  <c r="AO133" i="1"/>
  <c r="BJ133" i="1"/>
  <c r="CE133" i="1"/>
  <c r="CZ133" i="1"/>
  <c r="DU133" i="1"/>
  <c r="EP133" i="1"/>
  <c r="FK133" i="1"/>
  <c r="GF133" i="1"/>
  <c r="I134" i="1"/>
  <c r="J134" i="1"/>
  <c r="K134" i="1"/>
  <c r="L134" i="1"/>
  <c r="M134" i="1"/>
  <c r="N134" i="1"/>
  <c r="O134" i="1"/>
  <c r="P134" i="1"/>
  <c r="H134" i="1"/>
  <c r="Q134" i="1"/>
  <c r="S134" i="1"/>
  <c r="AO134" i="1"/>
  <c r="BJ134" i="1"/>
  <c r="CE134" i="1"/>
  <c r="CZ134" i="1"/>
  <c r="DU134" i="1"/>
  <c r="EP134" i="1"/>
  <c r="FK134" i="1"/>
  <c r="GF134" i="1"/>
  <c r="I135" i="1"/>
  <c r="J135" i="1"/>
  <c r="K135" i="1"/>
  <c r="L135" i="1"/>
  <c r="M135" i="1"/>
  <c r="N135" i="1"/>
  <c r="O135" i="1"/>
  <c r="P135" i="1"/>
  <c r="Q135" i="1"/>
  <c r="S135" i="1"/>
  <c r="AO135" i="1"/>
  <c r="BJ135" i="1"/>
  <c r="CE135" i="1"/>
  <c r="CZ135" i="1"/>
  <c r="DU135" i="1"/>
  <c r="EP135" i="1"/>
  <c r="FK135" i="1"/>
  <c r="R135" i="1"/>
  <c r="GF135" i="1"/>
  <c r="I136" i="1"/>
  <c r="J136" i="1"/>
  <c r="K136" i="1"/>
  <c r="L136" i="1"/>
  <c r="M136" i="1"/>
  <c r="N136" i="1"/>
  <c r="O136" i="1"/>
  <c r="P136" i="1"/>
  <c r="H136" i="1"/>
  <c r="Q136" i="1"/>
  <c r="S136" i="1"/>
  <c r="AO136" i="1"/>
  <c r="BJ136" i="1"/>
  <c r="CE136" i="1"/>
  <c r="CZ136" i="1"/>
  <c r="DU136" i="1"/>
  <c r="EP136" i="1"/>
  <c r="FK136" i="1"/>
  <c r="GF136" i="1"/>
  <c r="I137" i="1"/>
  <c r="J137" i="1"/>
  <c r="K137" i="1"/>
  <c r="L137" i="1"/>
  <c r="M137" i="1"/>
  <c r="N137" i="1"/>
  <c r="O137" i="1"/>
  <c r="P137" i="1"/>
  <c r="Q137" i="1"/>
  <c r="S137" i="1"/>
  <c r="AO137" i="1"/>
  <c r="BJ137" i="1"/>
  <c r="CE137" i="1"/>
  <c r="G137" i="1"/>
  <c r="CZ137" i="1"/>
  <c r="DU137" i="1"/>
  <c r="EP137" i="1"/>
  <c r="FK137" i="1"/>
  <c r="GF137" i="1"/>
  <c r="I138" i="1"/>
  <c r="J138" i="1"/>
  <c r="K138" i="1"/>
  <c r="L138" i="1"/>
  <c r="M138" i="1"/>
  <c r="N138" i="1"/>
  <c r="O138" i="1"/>
  <c r="P138" i="1"/>
  <c r="H138" i="1"/>
  <c r="Q138" i="1"/>
  <c r="S138" i="1"/>
  <c r="AO138" i="1"/>
  <c r="BJ138" i="1"/>
  <c r="CE138" i="1"/>
  <c r="CZ138" i="1"/>
  <c r="DU138" i="1"/>
  <c r="EP138" i="1"/>
  <c r="FK138" i="1"/>
  <c r="GF138" i="1"/>
  <c r="I139" i="1"/>
  <c r="J139" i="1"/>
  <c r="K139" i="1"/>
  <c r="L139" i="1"/>
  <c r="M139" i="1"/>
  <c r="N139" i="1"/>
  <c r="O139" i="1"/>
  <c r="P139" i="1"/>
  <c r="Q139" i="1"/>
  <c r="S139" i="1"/>
  <c r="AO139" i="1"/>
  <c r="BJ139" i="1"/>
  <c r="CE139" i="1"/>
  <c r="G139" i="1"/>
  <c r="CZ139" i="1"/>
  <c r="DU139" i="1"/>
  <c r="EP139" i="1"/>
  <c r="FK139" i="1"/>
  <c r="GF139" i="1"/>
  <c r="I140" i="1"/>
  <c r="J140" i="1"/>
  <c r="K140" i="1"/>
  <c r="L140" i="1"/>
  <c r="M140" i="1"/>
  <c r="N140" i="1"/>
  <c r="O140" i="1"/>
  <c r="P140" i="1"/>
  <c r="H140" i="1"/>
  <c r="Q140" i="1"/>
  <c r="S140" i="1"/>
  <c r="AO140" i="1"/>
  <c r="BJ140" i="1"/>
  <c r="CE140" i="1"/>
  <c r="CZ140" i="1"/>
  <c r="DU140" i="1"/>
  <c r="EP140" i="1"/>
  <c r="FK140" i="1"/>
  <c r="GF140" i="1"/>
  <c r="I142" i="1"/>
  <c r="J142" i="1"/>
  <c r="J143" i="1"/>
  <c r="K142" i="1"/>
  <c r="K143" i="1"/>
  <c r="L142" i="1"/>
  <c r="M142" i="1"/>
  <c r="N142" i="1"/>
  <c r="N143" i="1"/>
  <c r="O142" i="1"/>
  <c r="O143" i="1"/>
  <c r="P142" i="1"/>
  <c r="Q142" i="1"/>
  <c r="S142" i="1"/>
  <c r="S143" i="1"/>
  <c r="AO142" i="1"/>
  <c r="BJ142" i="1"/>
  <c r="BJ143" i="1"/>
  <c r="CE142" i="1"/>
  <c r="G142" i="1"/>
  <c r="G143" i="1"/>
  <c r="CZ142" i="1"/>
  <c r="CZ143" i="1"/>
  <c r="DU142" i="1"/>
  <c r="EP142" i="1"/>
  <c r="FK142" i="1"/>
  <c r="GF142" i="1"/>
  <c r="I143" i="1"/>
  <c r="L143" i="1"/>
  <c r="M143" i="1"/>
  <c r="P143" i="1"/>
  <c r="Q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D144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Y144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U143" i="1"/>
  <c r="DV143" i="1"/>
  <c r="DW143" i="1"/>
  <c r="DX143" i="1"/>
  <c r="DY143" i="1"/>
  <c r="DZ143" i="1"/>
  <c r="EA143" i="1"/>
  <c r="EB143" i="1"/>
  <c r="EC143" i="1"/>
  <c r="ED143" i="1"/>
  <c r="EE143" i="1"/>
  <c r="EF143" i="1"/>
  <c r="EG143" i="1"/>
  <c r="EH143" i="1"/>
  <c r="EI143" i="1"/>
  <c r="EJ143" i="1"/>
  <c r="EK143" i="1"/>
  <c r="EL143" i="1"/>
  <c r="EM143" i="1"/>
  <c r="EN143" i="1"/>
  <c r="EO143" i="1"/>
  <c r="EP143" i="1"/>
  <c r="EQ143" i="1"/>
  <c r="ER143" i="1"/>
  <c r="ES143" i="1"/>
  <c r="ET143" i="1"/>
  <c r="EU143" i="1"/>
  <c r="EV143" i="1"/>
  <c r="EW143" i="1"/>
  <c r="EX143" i="1"/>
  <c r="EY143" i="1"/>
  <c r="EZ143" i="1"/>
  <c r="FA143" i="1"/>
  <c r="FB143" i="1"/>
  <c r="FC143" i="1"/>
  <c r="FD143" i="1"/>
  <c r="FE143" i="1"/>
  <c r="FF143" i="1"/>
  <c r="FG143" i="1"/>
  <c r="FH143" i="1"/>
  <c r="FI143" i="1"/>
  <c r="FJ143" i="1"/>
  <c r="FK143" i="1"/>
  <c r="FL143" i="1"/>
  <c r="FM143" i="1"/>
  <c r="FN143" i="1"/>
  <c r="FO143" i="1"/>
  <c r="FP143" i="1"/>
  <c r="FQ143" i="1"/>
  <c r="FR143" i="1"/>
  <c r="FS143" i="1"/>
  <c r="FT143" i="1"/>
  <c r="FU143" i="1"/>
  <c r="FV143" i="1"/>
  <c r="FW143" i="1"/>
  <c r="FX143" i="1"/>
  <c r="FY143" i="1"/>
  <c r="FZ143" i="1"/>
  <c r="GA143" i="1"/>
  <c r="GB143" i="1"/>
  <c r="GC143" i="1"/>
  <c r="GD143" i="1"/>
  <c r="GE143" i="1"/>
  <c r="GF143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K144" i="1"/>
  <c r="BL144" i="1"/>
  <c r="BN144" i="1"/>
  <c r="BO144" i="1"/>
  <c r="BP144" i="1"/>
  <c r="BR144" i="1"/>
  <c r="BS144" i="1"/>
  <c r="BT144" i="1"/>
  <c r="BU144" i="1"/>
  <c r="BV144" i="1"/>
  <c r="BW144" i="1"/>
  <c r="BX144" i="1"/>
  <c r="BZ144" i="1"/>
  <c r="CA144" i="1"/>
  <c r="CB144" i="1"/>
  <c r="CC144" i="1"/>
  <c r="CF144" i="1"/>
  <c r="CG144" i="1"/>
  <c r="CH144" i="1"/>
  <c r="CI144" i="1"/>
  <c r="CJ144" i="1"/>
  <c r="CK144" i="1"/>
  <c r="CM144" i="1"/>
  <c r="CN144" i="1"/>
  <c r="CP144" i="1"/>
  <c r="CQ144" i="1"/>
  <c r="CR144" i="1"/>
  <c r="CS144" i="1"/>
  <c r="CT144" i="1"/>
  <c r="CU144" i="1"/>
  <c r="CV144" i="1"/>
  <c r="CW144" i="1"/>
  <c r="CX144" i="1"/>
  <c r="DA144" i="1"/>
  <c r="DB144" i="1"/>
  <c r="DC144" i="1"/>
  <c r="DD144" i="1"/>
  <c r="DE144" i="1"/>
  <c r="DF144" i="1"/>
  <c r="DH144" i="1"/>
  <c r="DI144" i="1"/>
  <c r="DJ144" i="1"/>
  <c r="DK144" i="1"/>
  <c r="DL144" i="1"/>
  <c r="DM144" i="1"/>
  <c r="DN144" i="1"/>
  <c r="DO144" i="1"/>
  <c r="DP144" i="1"/>
  <c r="DQ144" i="1"/>
  <c r="DR144" i="1"/>
  <c r="DS144" i="1"/>
  <c r="DT144" i="1"/>
  <c r="DW144" i="1"/>
  <c r="DX144" i="1"/>
  <c r="DY144" i="1"/>
  <c r="DZ144" i="1"/>
  <c r="EA144" i="1"/>
  <c r="EB144" i="1"/>
  <c r="ED144" i="1"/>
  <c r="EE144" i="1"/>
  <c r="EF144" i="1"/>
  <c r="EG144" i="1"/>
  <c r="EH144" i="1"/>
  <c r="EI144" i="1"/>
  <c r="EJ144" i="1"/>
  <c r="EL144" i="1"/>
  <c r="EM144" i="1"/>
  <c r="EN144" i="1"/>
  <c r="EO144" i="1"/>
  <c r="EQ144" i="1"/>
  <c r="ER144" i="1"/>
  <c r="ES144" i="1"/>
  <c r="ET144" i="1"/>
  <c r="EV144" i="1"/>
  <c r="EW144" i="1"/>
  <c r="EX144" i="1"/>
  <c r="EY144" i="1"/>
  <c r="EZ144" i="1"/>
  <c r="FA144" i="1"/>
  <c r="FB144" i="1"/>
  <c r="FD144" i="1"/>
  <c r="FE144" i="1"/>
  <c r="FF144" i="1"/>
  <c r="FG144" i="1"/>
  <c r="FH144" i="1"/>
  <c r="FI144" i="1"/>
  <c r="FJ144" i="1"/>
  <c r="FL144" i="1"/>
  <c r="FM144" i="1"/>
  <c r="FN144" i="1"/>
  <c r="FO144" i="1"/>
  <c r="FP144" i="1"/>
  <c r="FQ144" i="1"/>
  <c r="FR144" i="1"/>
  <c r="FT144" i="1"/>
  <c r="FU144" i="1"/>
  <c r="FV144" i="1"/>
  <c r="FW144" i="1"/>
  <c r="FX144" i="1"/>
  <c r="FY144" i="1"/>
  <c r="FZ144" i="1"/>
  <c r="GB144" i="1"/>
  <c r="GC144" i="1"/>
  <c r="GD144" i="1"/>
  <c r="GE144" i="1"/>
  <c r="R120" i="1"/>
  <c r="F120" i="1"/>
  <c r="G120" i="1"/>
  <c r="R71" i="1"/>
  <c r="F71" i="1"/>
  <c r="G71" i="1"/>
  <c r="G57" i="1"/>
  <c r="R57" i="1"/>
  <c r="R137" i="1"/>
  <c r="H135" i="1"/>
  <c r="H129" i="1"/>
  <c r="G113" i="1"/>
  <c r="R113" i="1"/>
  <c r="G107" i="1"/>
  <c r="H103" i="1"/>
  <c r="F81" i="1"/>
  <c r="H79" i="1"/>
  <c r="R67" i="1"/>
  <c r="F67" i="1"/>
  <c r="G67" i="1"/>
  <c r="G60" i="1"/>
  <c r="R60" i="1"/>
  <c r="R54" i="1"/>
  <c r="H51" i="1"/>
  <c r="G26" i="1"/>
  <c r="FK27" i="1"/>
  <c r="FK144" i="1"/>
  <c r="R21" i="1"/>
  <c r="H21" i="1"/>
  <c r="J27" i="1"/>
  <c r="G20" i="1"/>
  <c r="G125" i="1"/>
  <c r="R125" i="1"/>
  <c r="H65" i="1"/>
  <c r="I52" i="1"/>
  <c r="H52" i="1"/>
  <c r="DV87" i="1"/>
  <c r="DV144" i="1"/>
  <c r="F134" i="1"/>
  <c r="R108" i="1"/>
  <c r="F108" i="1"/>
  <c r="G108" i="1"/>
  <c r="F102" i="1"/>
  <c r="H86" i="1"/>
  <c r="L87" i="1"/>
  <c r="L144" i="1"/>
  <c r="F37" i="1"/>
  <c r="H35" i="1"/>
  <c r="F33" i="1"/>
  <c r="H31" i="1"/>
  <c r="R142" i="1"/>
  <c r="R143" i="1"/>
  <c r="R139" i="1"/>
  <c r="H137" i="1"/>
  <c r="G133" i="1"/>
  <c r="R133" i="1"/>
  <c r="R128" i="1"/>
  <c r="F128" i="1"/>
  <c r="G128" i="1"/>
  <c r="G127" i="1"/>
  <c r="H123" i="1"/>
  <c r="F122" i="1"/>
  <c r="H117" i="1"/>
  <c r="G101" i="1"/>
  <c r="R101" i="1"/>
  <c r="R96" i="1"/>
  <c r="F96" i="1"/>
  <c r="G96" i="1"/>
  <c r="G95" i="1"/>
  <c r="F90" i="1"/>
  <c r="CO87" i="1"/>
  <c r="CO144" i="1"/>
  <c r="F77" i="1"/>
  <c r="H75" i="1"/>
  <c r="R74" i="1"/>
  <c r="H58" i="1"/>
  <c r="H54" i="1"/>
  <c r="T87" i="1"/>
  <c r="T144" i="1"/>
  <c r="H45" i="1"/>
  <c r="F44" i="1"/>
  <c r="G37" i="1"/>
  <c r="CZ48" i="1"/>
  <c r="H30" i="1"/>
  <c r="K48" i="1"/>
  <c r="F29" i="1"/>
  <c r="G93" i="1"/>
  <c r="R93" i="1"/>
  <c r="H142" i="1"/>
  <c r="H143" i="1"/>
  <c r="H139" i="1"/>
  <c r="F137" i="1"/>
  <c r="R136" i="1"/>
  <c r="F136" i="1"/>
  <c r="G136" i="1"/>
  <c r="G121" i="1"/>
  <c r="R121" i="1"/>
  <c r="R116" i="1"/>
  <c r="F116" i="1"/>
  <c r="G116" i="1"/>
  <c r="G115" i="1"/>
  <c r="F110" i="1"/>
  <c r="H105" i="1"/>
  <c r="H93" i="1"/>
  <c r="G89" i="1"/>
  <c r="R89" i="1"/>
  <c r="H85" i="1"/>
  <c r="F84" i="1"/>
  <c r="F73" i="1"/>
  <c r="H71" i="1"/>
  <c r="R70" i="1"/>
  <c r="K87" i="1"/>
  <c r="H63" i="1"/>
  <c r="G55" i="1"/>
  <c r="N87" i="1"/>
  <c r="R47" i="1"/>
  <c r="F47" i="1"/>
  <c r="G47" i="1"/>
  <c r="H41" i="1"/>
  <c r="F40" i="1"/>
  <c r="G33" i="1"/>
  <c r="GF48" i="1"/>
  <c r="S48" i="1"/>
  <c r="H26" i="1"/>
  <c r="H23" i="1"/>
  <c r="CE27" i="1"/>
  <c r="CE143" i="1"/>
  <c r="F139" i="1"/>
  <c r="F138" i="1"/>
  <c r="G138" i="1"/>
  <c r="R138" i="1"/>
  <c r="G135" i="1"/>
  <c r="F135" i="1"/>
  <c r="F130" i="1"/>
  <c r="H125" i="1"/>
  <c r="G109" i="1"/>
  <c r="R109" i="1"/>
  <c r="R104" i="1"/>
  <c r="F104" i="1"/>
  <c r="G104" i="1"/>
  <c r="G103" i="1"/>
  <c r="F98" i="1"/>
  <c r="H81" i="1"/>
  <c r="F69" i="1"/>
  <c r="H67" i="1"/>
  <c r="R66" i="1"/>
  <c r="DU64" i="1"/>
  <c r="G64" i="1"/>
  <c r="DG87" i="1"/>
  <c r="DG144" i="1"/>
  <c r="O87" i="1"/>
  <c r="O144" i="1"/>
  <c r="H61" i="1"/>
  <c r="CL87" i="1"/>
  <c r="CL144" i="1"/>
  <c r="CZ59" i="1"/>
  <c r="R59" i="1"/>
  <c r="F57" i="1"/>
  <c r="G52" i="1"/>
  <c r="G51" i="1"/>
  <c r="BJ87" i="1"/>
  <c r="R51" i="1"/>
  <c r="CE87" i="1"/>
  <c r="P87" i="1"/>
  <c r="P144" i="1"/>
  <c r="H44" i="1"/>
  <c r="R43" i="1"/>
  <c r="F43" i="1"/>
  <c r="G43" i="1"/>
  <c r="H37" i="1"/>
  <c r="F36" i="1"/>
  <c r="G29" i="1"/>
  <c r="R25" i="1"/>
  <c r="F25" i="1"/>
  <c r="G25" i="1"/>
  <c r="G21" i="1"/>
  <c r="F142" i="1"/>
  <c r="F143" i="1"/>
  <c r="R140" i="1"/>
  <c r="F140" i="1"/>
  <c r="G140" i="1"/>
  <c r="G129" i="1"/>
  <c r="R129" i="1"/>
  <c r="R124" i="1"/>
  <c r="F124" i="1"/>
  <c r="G124" i="1"/>
  <c r="H113" i="1"/>
  <c r="G97" i="1"/>
  <c r="R97" i="1"/>
  <c r="F93" i="1"/>
  <c r="R92" i="1"/>
  <c r="F92" i="1"/>
  <c r="G92" i="1"/>
  <c r="R83" i="1"/>
  <c r="F83" i="1"/>
  <c r="G83" i="1"/>
  <c r="H77" i="1"/>
  <c r="G69" i="1"/>
  <c r="GF87" i="1"/>
  <c r="S87" i="1"/>
  <c r="R58" i="1"/>
  <c r="FK87" i="1"/>
  <c r="J50" i="1"/>
  <c r="BM87" i="1"/>
  <c r="BM144" i="1"/>
  <c r="R39" i="1"/>
  <c r="F39" i="1"/>
  <c r="G39" i="1"/>
  <c r="H33" i="1"/>
  <c r="N27" i="1"/>
  <c r="N144" i="1"/>
  <c r="G117" i="1"/>
  <c r="R117" i="1"/>
  <c r="R112" i="1"/>
  <c r="F112" i="1"/>
  <c r="G112" i="1"/>
  <c r="H107" i="1"/>
  <c r="H80" i="1"/>
  <c r="R79" i="1"/>
  <c r="F79" i="1"/>
  <c r="G79" i="1"/>
  <c r="H73" i="1"/>
  <c r="H64" i="1"/>
  <c r="F63" i="1"/>
  <c r="F56" i="1"/>
  <c r="EP87" i="1"/>
  <c r="R46" i="1"/>
  <c r="H36" i="1"/>
  <c r="R35" i="1"/>
  <c r="F35" i="1"/>
  <c r="G35" i="1"/>
  <c r="M48" i="1"/>
  <c r="M144" i="1"/>
  <c r="Q48" i="1"/>
  <c r="Q144" i="1"/>
  <c r="H29" i="1"/>
  <c r="I48" i="1"/>
  <c r="R132" i="1"/>
  <c r="F132" i="1"/>
  <c r="G132" i="1"/>
  <c r="H127" i="1"/>
  <c r="G105" i="1"/>
  <c r="R105" i="1"/>
  <c r="R100" i="1"/>
  <c r="F100" i="1"/>
  <c r="G100" i="1"/>
  <c r="H95" i="1"/>
  <c r="R86" i="1"/>
  <c r="R75" i="1"/>
  <c r="F75" i="1"/>
  <c r="G75" i="1"/>
  <c r="H69" i="1"/>
  <c r="R61" i="1"/>
  <c r="H60" i="1"/>
  <c r="R42" i="1"/>
  <c r="R31" i="1"/>
  <c r="BJ48" i="1"/>
  <c r="BJ144" i="1"/>
  <c r="F31" i="1"/>
  <c r="G31" i="1"/>
  <c r="EP48" i="1"/>
  <c r="EP144" i="1"/>
  <c r="R24" i="1"/>
  <c r="F24" i="1"/>
  <c r="G24" i="1"/>
  <c r="H22" i="1"/>
  <c r="F21" i="1"/>
  <c r="F20" i="1"/>
  <c r="H17" i="1"/>
  <c r="F131" i="1"/>
  <c r="F127" i="1"/>
  <c r="F123" i="1"/>
  <c r="F119" i="1"/>
  <c r="F115" i="1"/>
  <c r="F111" i="1"/>
  <c r="F107" i="1"/>
  <c r="F103" i="1"/>
  <c r="F99" i="1"/>
  <c r="F95" i="1"/>
  <c r="F62" i="1"/>
  <c r="F59" i="1"/>
  <c r="F55" i="1"/>
  <c r="F52" i="1"/>
  <c r="F87" i="1"/>
  <c r="R26" i="1"/>
  <c r="I24" i="1"/>
  <c r="R19" i="1"/>
  <c r="F86" i="1"/>
  <c r="R84" i="1"/>
  <c r="F82" i="1"/>
  <c r="R80" i="1"/>
  <c r="F78" i="1"/>
  <c r="R76" i="1"/>
  <c r="F74" i="1"/>
  <c r="R72" i="1"/>
  <c r="F70" i="1"/>
  <c r="R68" i="1"/>
  <c r="F66" i="1"/>
  <c r="F64" i="1"/>
  <c r="R63" i="1"/>
  <c r="G61" i="1"/>
  <c r="G58" i="1"/>
  <c r="G54" i="1"/>
  <c r="R44" i="1"/>
  <c r="R40" i="1"/>
  <c r="R36" i="1"/>
  <c r="R32" i="1"/>
  <c r="AO22" i="1"/>
  <c r="G22" i="1"/>
  <c r="G18" i="1"/>
  <c r="R134" i="1"/>
  <c r="R130" i="1"/>
  <c r="R126" i="1"/>
  <c r="R122" i="1"/>
  <c r="R118" i="1"/>
  <c r="R114" i="1"/>
  <c r="R110" i="1"/>
  <c r="R106" i="1"/>
  <c r="R102" i="1"/>
  <c r="R98" i="1"/>
  <c r="R94" i="1"/>
  <c r="R90" i="1"/>
  <c r="CZ62" i="1"/>
  <c r="R62" i="1"/>
  <c r="F61" i="1"/>
  <c r="F58" i="1"/>
  <c r="R56" i="1"/>
  <c r="F54" i="1"/>
  <c r="R53" i="1"/>
  <c r="R50" i="1"/>
  <c r="R20" i="1"/>
  <c r="R85" i="1"/>
  <c r="R81" i="1"/>
  <c r="R77" i="1"/>
  <c r="R73" i="1"/>
  <c r="R69" i="1"/>
  <c r="R65" i="1"/>
  <c r="R45" i="1"/>
  <c r="R41" i="1"/>
  <c r="R37" i="1"/>
  <c r="R33" i="1"/>
  <c r="R29" i="1"/>
  <c r="G19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56" i="1"/>
  <c r="G53" i="1"/>
  <c r="G50" i="1"/>
  <c r="G85" i="1"/>
  <c r="G81" i="1"/>
  <c r="G77" i="1"/>
  <c r="G73" i="1"/>
  <c r="G17" i="1"/>
  <c r="F27" i="1"/>
  <c r="F144" i="1"/>
  <c r="R27" i="1"/>
  <c r="J87" i="1"/>
  <c r="H50" i="1"/>
  <c r="H87" i="1"/>
  <c r="F22" i="1"/>
  <c r="K144" i="1"/>
  <c r="I87" i="1"/>
  <c r="CZ87" i="1"/>
  <c r="CZ144" i="1"/>
  <c r="G62" i="1"/>
  <c r="CE144" i="1"/>
  <c r="I27" i="1"/>
  <c r="H24" i="1"/>
  <c r="H27" i="1"/>
  <c r="H144" i="1"/>
  <c r="R64" i="1"/>
  <c r="R87" i="1"/>
  <c r="G48" i="1"/>
  <c r="R48" i="1"/>
  <c r="H48" i="1"/>
  <c r="S144" i="1"/>
  <c r="J144" i="1"/>
  <c r="R22" i="1"/>
  <c r="AO27" i="1"/>
  <c r="AO144" i="1"/>
  <c r="GF144" i="1"/>
  <c r="G59" i="1"/>
  <c r="G87" i="1"/>
  <c r="DU87" i="1"/>
  <c r="DU144" i="1"/>
  <c r="G27" i="1"/>
  <c r="F48" i="1"/>
  <c r="G144" i="1"/>
  <c r="I144" i="1"/>
  <c r="R144" i="1"/>
</calcChain>
</file>

<file path=xl/sharedStrings.xml><?xml version="1.0" encoding="utf-8"?>
<sst xmlns="http://schemas.openxmlformats.org/spreadsheetml/2006/main" count="689" uniqueCount="299">
  <si>
    <t>Wydział Biotechnologii i Hodowli Zwierząt</t>
  </si>
  <si>
    <t>Nazwa kierunku studiów</t>
  </si>
  <si>
    <t>Biotechnologia</t>
  </si>
  <si>
    <t>Dziedziny nauki</t>
  </si>
  <si>
    <t>dziedzina nauk ścisłych i przyrodniczych, dziedzina nauk inżynieryjno-technicznych, dziedzina nauk rolniczych</t>
  </si>
  <si>
    <t>Dyscypliny naukowe</t>
  </si>
  <si>
    <t>nauki biologiczne (15%), inżynieria materiałowa (5%), zootechnika i rybactwo (80%)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</si>
  <si>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</si>
  <si>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</si>
  <si>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</si>
  <si>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</si>
  <si>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</si>
  <si>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</si>
  <si>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</si>
  <si>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</si>
  <si>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</si>
  <si>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</si>
  <si>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</si>
  <si>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BT_1A_S_2021_2022_Z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</si>
  <si>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</si>
  <si>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</si>
  <si>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</si>
  <si>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</si>
  <si>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</si>
  <si>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</si>
  <si>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</si>
  <si>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</si>
  <si>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</si>
  <si>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</si>
  <si>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</si>
  <si>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</si>
  <si>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</si>
  <si>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</si>
  <si>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</si>
  <si>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</si>
  <si>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</si>
  <si>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SD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</si>
  <si>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</si>
  <si>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</si>
  <si>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</si>
  <si>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</si>
  <si>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</si>
  <si>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</si>
  <si>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</si>
  <si>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</si>
  <si>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</si>
  <si>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</si>
  <si>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</si>
  <si>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</si>
  <si>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</si>
  <si>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</si>
  <si>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</si>
  <si>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</si>
  <si>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</si>
  <si>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</si>
  <si>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</si>
  <si>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</si>
  <si>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</si>
  <si>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</si>
  <si>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</si>
  <si>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6</t>
  </si>
  <si>
    <t>z</t>
  </si>
  <si>
    <t>e</t>
  </si>
  <si>
    <t>BT-S1-A1</t>
  </si>
  <si>
    <t>Bezpieczeństwo i higiena pracy</t>
  </si>
  <si>
    <t>BT-S1-A2</t>
  </si>
  <si>
    <t>Ochrona własności intelektualnej</t>
  </si>
  <si>
    <t>BT-S1-A3</t>
  </si>
  <si>
    <t>Prawo pracy</t>
  </si>
  <si>
    <t>BT-S1-A4</t>
  </si>
  <si>
    <t>Szkolenie biblioteczne</t>
  </si>
  <si>
    <t>Blok obieralny 1</t>
  </si>
  <si>
    <t>BT-S1-A6</t>
  </si>
  <si>
    <t>Wychowanie fizyczne</t>
  </si>
  <si>
    <t>Blok obieralny 2</t>
  </si>
  <si>
    <t>BT-S1-A8</t>
  </si>
  <si>
    <t>Podstawy ekonomii i zarządzania</t>
  </si>
  <si>
    <t>BT-S1-A9</t>
  </si>
  <si>
    <t>Podstawy informacji naukowej</t>
  </si>
  <si>
    <t>Razem</t>
  </si>
  <si>
    <t>Moduły/Przedmioty kształcenia podstawowego</t>
  </si>
  <si>
    <t>BT-S1-B1</t>
  </si>
  <si>
    <t>Biologia komórki</t>
  </si>
  <si>
    <t>BT-S1-B10</t>
  </si>
  <si>
    <t>Biofizyka</t>
  </si>
  <si>
    <t>BT-S1-B11</t>
  </si>
  <si>
    <t>Biometria</t>
  </si>
  <si>
    <t>BT-S1-B12</t>
  </si>
  <si>
    <t>Chemia fizyczna</t>
  </si>
  <si>
    <t>BT-S1-B13</t>
  </si>
  <si>
    <t>Fizjologia roślin</t>
  </si>
  <si>
    <t>BT-S1-B14</t>
  </si>
  <si>
    <t>Genetyka ogólna</t>
  </si>
  <si>
    <t>BT-S1-B15</t>
  </si>
  <si>
    <t>Embriologia</t>
  </si>
  <si>
    <t>BT-S1-B16</t>
  </si>
  <si>
    <t>Fizjologia zwierząt</t>
  </si>
  <si>
    <t>BT-S1-B17</t>
  </si>
  <si>
    <t>Mikrobiologia</t>
  </si>
  <si>
    <t>BT-S1-B18</t>
  </si>
  <si>
    <t>Immunologia</t>
  </si>
  <si>
    <t>BT-S1-B19</t>
  </si>
  <si>
    <t>Podstawy ekologii</t>
  </si>
  <si>
    <t>BT-S1-B2</t>
  </si>
  <si>
    <t>Botanika</t>
  </si>
  <si>
    <t>BT-S1-B3</t>
  </si>
  <si>
    <t>Chemia ogólna i organiczna</t>
  </si>
  <si>
    <t>BT-S1-B4</t>
  </si>
  <si>
    <t>Fizyka</t>
  </si>
  <si>
    <t>BT-S1-B5</t>
  </si>
  <si>
    <t>Informatyka</t>
  </si>
  <si>
    <t>BT-S1-B6</t>
  </si>
  <si>
    <t>Matematyka</t>
  </si>
  <si>
    <t>BT-S1-B7</t>
  </si>
  <si>
    <t>Zoologia</t>
  </si>
  <si>
    <t>BT-S1-B8</t>
  </si>
  <si>
    <t>Anatomia i histologia zwierząt</t>
  </si>
  <si>
    <t>BT-S1-B9</t>
  </si>
  <si>
    <t>Biochemia</t>
  </si>
  <si>
    <t>Moduły/Przedmioty kształcenia kierunkowego</t>
  </si>
  <si>
    <t>Blok obieralny 3</t>
  </si>
  <si>
    <t>Blok obieralny 13</t>
  </si>
  <si>
    <t>Blok obieralny 14</t>
  </si>
  <si>
    <t>Blok obieralny 15</t>
  </si>
  <si>
    <t>Blok obieralny 16</t>
  </si>
  <si>
    <t>Blok obieralny 17</t>
  </si>
  <si>
    <t>Blok obieralny 18</t>
  </si>
  <si>
    <t>Blok obieralny 4</t>
  </si>
  <si>
    <t>Blok obieralny 5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</si>
  <si>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</si>
  <si>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</si>
  <si>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</si>
  <si>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</si>
  <si>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</si>
  <si>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</si>
  <si>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BT-S1-C10</t>
  </si>
  <si>
    <t>Inżynieria genetyczna</t>
  </si>
  <si>
    <t>BT-S1-C11</t>
  </si>
  <si>
    <t>Mikrobiologia przemysłowa</t>
  </si>
  <si>
    <t>BT-S1-C12</t>
  </si>
  <si>
    <t>Biotechnologia w hodowli zwierząt</t>
  </si>
  <si>
    <t>BT-S1-C13</t>
  </si>
  <si>
    <t>Hodowle tkankowe i komórkowe zwierząt</t>
  </si>
  <si>
    <t>BT-S1-C14</t>
  </si>
  <si>
    <t>Inżynieria bioreaktorów</t>
  </si>
  <si>
    <t>BT-S1-C15</t>
  </si>
  <si>
    <t>Kultury in vitro roślin</t>
  </si>
  <si>
    <t>BT-S1-C16</t>
  </si>
  <si>
    <t>Metody inżynierii genetycznej roślin</t>
  </si>
  <si>
    <t>BT-S1-C17</t>
  </si>
  <si>
    <t>Metody inżynierii genetycznej zwierząt</t>
  </si>
  <si>
    <t>BT-S1-C18</t>
  </si>
  <si>
    <t>Seminarium inżynierskie</t>
  </si>
  <si>
    <t>BT-S1-C19</t>
  </si>
  <si>
    <t>Biotechnologia w produkcji biopolimerów</t>
  </si>
  <si>
    <t>BT-S1-C2</t>
  </si>
  <si>
    <t>Podstawy biotechnologii</t>
  </si>
  <si>
    <t>BT-S1-C20</t>
  </si>
  <si>
    <t>Biotechnologia w przemyśle farmaceutycznym</t>
  </si>
  <si>
    <t>BT-S1-C21</t>
  </si>
  <si>
    <t>Podstawy nanobiotechnologii</t>
  </si>
  <si>
    <t>BT-S1-C22</t>
  </si>
  <si>
    <t>Podstawy projektowania i rozwoju linii biotechnologicznych (w tym grafika inżynierska)</t>
  </si>
  <si>
    <t>BT-S1-C23</t>
  </si>
  <si>
    <t>Praca dyplomowa</t>
  </si>
  <si>
    <t>BT-S1-C3</t>
  </si>
  <si>
    <t>Biologia molekularna</t>
  </si>
  <si>
    <t>BT-S1-C4</t>
  </si>
  <si>
    <t>Biotechnologia w ochronie środowiska</t>
  </si>
  <si>
    <t>BT-S1-C5</t>
  </si>
  <si>
    <t>Biotechnologia w hodowli roślin</t>
  </si>
  <si>
    <t>BT-S1-C6</t>
  </si>
  <si>
    <t>Biotechnologia w przemyśle spożywczym</t>
  </si>
  <si>
    <t>BT-S1-C7</t>
  </si>
  <si>
    <t>Urządzenia technologiczne i aparatura badawcza w biotechnologii</t>
  </si>
  <si>
    <t>BT-S1-C8</t>
  </si>
  <si>
    <t>Biotechnologia w rozrodzie zwierząt</t>
  </si>
  <si>
    <t>BT-S1-C9</t>
  </si>
  <si>
    <t>Enzymologia</t>
  </si>
  <si>
    <t>Moduły/Przedmioty obieralne</t>
  </si>
  <si>
    <t>BT-S-A10.1</t>
  </si>
  <si>
    <t>Język angielski</t>
  </si>
  <si>
    <t>BT-S-A10.2</t>
  </si>
  <si>
    <t>Język niemiecki</t>
  </si>
  <si>
    <t>BT-S1-A5.1</t>
  </si>
  <si>
    <t>Filozofia</t>
  </si>
  <si>
    <t>BT-S1-A5.2</t>
  </si>
  <si>
    <t>Socjologia</t>
  </si>
  <si>
    <t>BT-S1-A7.1</t>
  </si>
  <si>
    <t>Etyka</t>
  </si>
  <si>
    <t>BT-S1-A7.2</t>
  </si>
  <si>
    <t>Psychologia</t>
  </si>
  <si>
    <t>BT-S-O1.1</t>
  </si>
  <si>
    <t>Zaburzenia rozwojowe u ludzi i zwierząt</t>
  </si>
  <si>
    <t>BT-S-O1.2</t>
  </si>
  <si>
    <t>Mutageneza środowiskowa</t>
  </si>
  <si>
    <t>BT-S-O1.3</t>
  </si>
  <si>
    <t>Choroby genetyczne człowieka</t>
  </si>
  <si>
    <t>BT-S-O10.1</t>
  </si>
  <si>
    <t>Wybrane metody diagnostyczne w medycynie i weterynarii</t>
  </si>
  <si>
    <t>BT-S-O10.2</t>
  </si>
  <si>
    <t>Diagnostyka andrologiczna</t>
  </si>
  <si>
    <t>BT-S-O10.3</t>
  </si>
  <si>
    <t>Podstawy diagnostyki ultrasonograficznej</t>
  </si>
  <si>
    <t>BT-S-O10.4</t>
  </si>
  <si>
    <t>Basics of ultrasound diagnostics</t>
  </si>
  <si>
    <t>BT-S-O11.1</t>
  </si>
  <si>
    <t>Biosensory komórkowe</t>
  </si>
  <si>
    <t>BT-S-O11.2</t>
  </si>
  <si>
    <t>Podstawy immunocytochemii</t>
  </si>
  <si>
    <t>BT-S-O11.3</t>
  </si>
  <si>
    <t>Terapia komórkowa</t>
  </si>
  <si>
    <t>BT-S-O12.1</t>
  </si>
  <si>
    <t>Metody biotechnologiczne w produkcji surowic i szczepionek</t>
  </si>
  <si>
    <t>BT-S-O12.2</t>
  </si>
  <si>
    <t>Podstawy farmakologii i farmakokinetyki</t>
  </si>
  <si>
    <t>BT-S-O13.1</t>
  </si>
  <si>
    <t>Markery i mapy białkowe</t>
  </si>
  <si>
    <t>BT-S-O13.2</t>
  </si>
  <si>
    <t>Markery genetyczne zwierząt</t>
  </si>
  <si>
    <t>BT-S-O13.3</t>
  </si>
  <si>
    <t>Epigenetyka</t>
  </si>
  <si>
    <t>BT-S-O14.1</t>
  </si>
  <si>
    <t>Wykorzystanie hodowli komórkowych w procesach biotechnologicznych</t>
  </si>
  <si>
    <t>BT-S-O14.2</t>
  </si>
  <si>
    <t>Procesy biodegradacji i biodeterioracji materiałów technicznych</t>
  </si>
  <si>
    <t>BT-S-O14.3</t>
  </si>
  <si>
    <t>Bioimmobilizacja w procesach biotechnologicznych</t>
  </si>
  <si>
    <t>BT-S-O15.1</t>
  </si>
  <si>
    <t>Mechanizmy ewolucji genomów</t>
  </si>
  <si>
    <t>BT-S-O15.2</t>
  </si>
  <si>
    <t>Najnowsze trendy transgenezy</t>
  </si>
  <si>
    <t>BT-S-O15.3</t>
  </si>
  <si>
    <t>Podstawy genetyki człowieka</t>
  </si>
  <si>
    <t>BT-S-O2.1</t>
  </si>
  <si>
    <t>Wykorzystanie zwierząt laboratoryjnych w badaniach biomedycznych</t>
  </si>
  <si>
    <t>BT-S-O2.2</t>
  </si>
  <si>
    <t>Ovo- i apiterapia</t>
  </si>
  <si>
    <t>BT-S-O2.3</t>
  </si>
  <si>
    <t>Modele zwierzęce chorób genetycznych ludzi</t>
  </si>
  <si>
    <t>BT-S-O3.1</t>
  </si>
  <si>
    <t>Żywność i żywienie a zdrowie człowieka</t>
  </si>
  <si>
    <t>BT-S-O3.2</t>
  </si>
  <si>
    <t>Żywność funkcjonalna</t>
  </si>
  <si>
    <t>BT-S-O3.3</t>
  </si>
  <si>
    <t>Mikrobiologia surowców i produktów spożywczych</t>
  </si>
  <si>
    <t>BT-S-O4.1</t>
  </si>
  <si>
    <t>Mikologia</t>
  </si>
  <si>
    <t>BT-S-O4.2</t>
  </si>
  <si>
    <t>Biotechnologiczne wykorzystanie grzybów</t>
  </si>
  <si>
    <t>BT-S-O4.3</t>
  </si>
  <si>
    <t>Bakteriologia i mikologia kliniczna</t>
  </si>
  <si>
    <t>BT-S-O5.1</t>
  </si>
  <si>
    <t>Wirusologia</t>
  </si>
  <si>
    <t>BT-S-O5.2</t>
  </si>
  <si>
    <t>Ekologia mikroorganizmów</t>
  </si>
  <si>
    <t>BT-S-O5.3</t>
  </si>
  <si>
    <t>Epidemiologia</t>
  </si>
  <si>
    <t>BT-S-O6.1</t>
  </si>
  <si>
    <t>Ekofizjologia funkcjonalna</t>
  </si>
  <si>
    <t>BT-S-O6.2</t>
  </si>
  <si>
    <t>Endokrynologia ssaków</t>
  </si>
  <si>
    <t>BT-S-O6.3</t>
  </si>
  <si>
    <t>Fizjologiczne mechanizmy komunikacji zewnątrz-wewnątrzkomórkowej</t>
  </si>
  <si>
    <t>BT-S-O6.4</t>
  </si>
  <si>
    <t>Animal neonatology</t>
  </si>
  <si>
    <t>BT-S-O7.1</t>
  </si>
  <si>
    <t>Zastosowanie sieci neuronowych w naukach biologicznych</t>
  </si>
  <si>
    <t>BT-S-O7.2</t>
  </si>
  <si>
    <t>Komputerowa analiza danych</t>
  </si>
  <si>
    <t>BT-S-O7.3</t>
  </si>
  <si>
    <t>Biologiczne bazy danych</t>
  </si>
  <si>
    <t>BT-S-O8.1</t>
  </si>
  <si>
    <t>Nutri-, farmako- i toksykogenomika</t>
  </si>
  <si>
    <t>BT-S-O8.2</t>
  </si>
  <si>
    <t>Kriobiologia</t>
  </si>
  <si>
    <t>BT-S-O8.3</t>
  </si>
  <si>
    <t>Metody molekularne w diagnostyce i profilaktyce chorób pasożytniczych</t>
  </si>
  <si>
    <t>BT-S-O9.1</t>
  </si>
  <si>
    <t>Biomonitoring skażeń środowiska</t>
  </si>
  <si>
    <t>BT-S-O9.2</t>
  </si>
  <si>
    <t>Metody in vitro i in vivo w ocenie toksyczności ksenobiotyków</t>
  </si>
  <si>
    <t>BT-S-O9.3</t>
  </si>
  <si>
    <t>Podstawy diagnostyki toksykologicznej</t>
  </si>
  <si>
    <t>Praktyki zawodowe</t>
  </si>
  <si>
    <t>BT-S-P1</t>
  </si>
  <si>
    <t>Praktyka specjalizacyjna</t>
  </si>
  <si>
    <t>SUMA</t>
  </si>
  <si>
    <t>liczba obieranych elementów</t>
  </si>
  <si>
    <t>forma zaliczenia</t>
  </si>
  <si>
    <t>wykłady</t>
  </si>
  <si>
    <t>ćwiczenia audytoryjne</t>
  </si>
  <si>
    <t>seminaria dyplomowe</t>
  </si>
  <si>
    <t>laboratoria</t>
  </si>
  <si>
    <t>lektorat</t>
  </si>
  <si>
    <t>projekty</t>
  </si>
  <si>
    <t>praca dyplomowa</t>
  </si>
  <si>
    <t>praktyki</t>
  </si>
  <si>
    <t>Załącznik nr 1 do Uchwała Senatu nr 107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</si>
</sst>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91E4658E-CF33-4F65-A05E-219D48C3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80B90FBF-64FF-471D-80C2-06B18E48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58"/>
  <sheetViews>
    <sheetView tabSelected="1" workbookViewId="0">
      <selection activeCell="Y7" sqref="Y7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hidden="1" customWidth="1"/>
    <col min="169" max="169" width="2" hidden="1" customWidth="1"/>
    <col min="170" max="170" width="3.5703125" hidden="1" customWidth="1"/>
    <col min="171" max="171" width="2" hidden="1" customWidth="1"/>
    <col min="172" max="172" width="3.5703125" hidden="1" customWidth="1"/>
    <col min="173" max="173" width="2" hidden="1" customWidth="1"/>
    <col min="174" max="174" width="3.85546875" hidden="1" customWidth="1"/>
    <col min="175" max="175" width="3.5703125" hidden="1" customWidth="1"/>
    <col min="176" max="176" width="2" hidden="1" customWidth="1"/>
    <col min="177" max="177" width="3.5703125" hidden="1" customWidth="1"/>
    <col min="178" max="178" width="2" hidden="1" customWidth="1"/>
    <col min="179" max="179" width="3.5703125" hidden="1" customWidth="1"/>
    <col min="180" max="180" width="2" hidden="1" customWidth="1"/>
    <col min="181" max="181" width="3.5703125" hidden="1" customWidth="1"/>
    <col min="182" max="182" width="2" hidden="1" customWidth="1"/>
    <col min="183" max="183" width="3.5703125" hidden="1" customWidth="1"/>
    <col min="184" max="184" width="2" hidden="1" customWidth="1"/>
    <col min="185" max="185" width="3.5703125" hidden="1" customWidth="1"/>
    <col min="186" max="186" width="2" hidden="1" customWidth="1"/>
    <col min="187" max="188" width="3.85546875" hidden="1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298</v>
      </c>
    </row>
    <row r="11" spans="1:188" x14ac:dyDescent="0.2">
      <c r="A11" s="21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</row>
    <row r="12" spans="1:188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56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57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58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 t="s">
        <v>33</v>
      </c>
      <c r="M14" s="17"/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6" t="s">
        <v>47</v>
      </c>
      <c r="AB14" s="19" t="s">
        <v>33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47</v>
      </c>
      <c r="AO14" s="16" t="s">
        <v>48</v>
      </c>
      <c r="AP14" s="19" t="s">
        <v>32</v>
      </c>
      <c r="AQ14" s="19"/>
      <c r="AR14" s="19"/>
      <c r="AS14" s="19"/>
      <c r="AT14" s="19"/>
      <c r="AU14" s="19"/>
      <c r="AV14" s="16" t="s">
        <v>47</v>
      </c>
      <c r="AW14" s="19" t="s">
        <v>33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47</v>
      </c>
      <c r="BJ14" s="16" t="s">
        <v>48</v>
      </c>
      <c r="BK14" s="19" t="s">
        <v>32</v>
      </c>
      <c r="BL14" s="19"/>
      <c r="BM14" s="19"/>
      <c r="BN14" s="19"/>
      <c r="BO14" s="19"/>
      <c r="BP14" s="19"/>
      <c r="BQ14" s="16" t="s">
        <v>47</v>
      </c>
      <c r="BR14" s="19" t="s">
        <v>33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47</v>
      </c>
      <c r="CE14" s="16" t="s">
        <v>48</v>
      </c>
      <c r="CF14" s="19" t="s">
        <v>32</v>
      </c>
      <c r="CG14" s="19"/>
      <c r="CH14" s="19"/>
      <c r="CI14" s="19"/>
      <c r="CJ14" s="19"/>
      <c r="CK14" s="19"/>
      <c r="CL14" s="16" t="s">
        <v>47</v>
      </c>
      <c r="CM14" s="19" t="s">
        <v>33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47</v>
      </c>
      <c r="CZ14" s="16" t="s">
        <v>48</v>
      </c>
      <c r="DA14" s="19" t="s">
        <v>32</v>
      </c>
      <c r="DB14" s="19"/>
      <c r="DC14" s="19"/>
      <c r="DD14" s="19"/>
      <c r="DE14" s="19"/>
      <c r="DF14" s="19"/>
      <c r="DG14" s="16" t="s">
        <v>47</v>
      </c>
      <c r="DH14" s="19" t="s">
        <v>33</v>
      </c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47</v>
      </c>
      <c r="DU14" s="16" t="s">
        <v>48</v>
      </c>
      <c r="DV14" s="19" t="s">
        <v>32</v>
      </c>
      <c r="DW14" s="19"/>
      <c r="DX14" s="19"/>
      <c r="DY14" s="19"/>
      <c r="DZ14" s="19"/>
      <c r="EA14" s="19"/>
      <c r="EB14" s="16" t="s">
        <v>47</v>
      </c>
      <c r="EC14" s="19" t="s">
        <v>33</v>
      </c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47</v>
      </c>
      <c r="EP14" s="16" t="s">
        <v>48</v>
      </c>
      <c r="EQ14" s="19" t="s">
        <v>32</v>
      </c>
      <c r="ER14" s="19"/>
      <c r="ES14" s="19"/>
      <c r="ET14" s="19"/>
      <c r="EU14" s="19"/>
      <c r="EV14" s="19"/>
      <c r="EW14" s="16" t="s">
        <v>47</v>
      </c>
      <c r="EX14" s="19" t="s">
        <v>33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47</v>
      </c>
      <c r="FK14" s="16" t="s">
        <v>48</v>
      </c>
      <c r="FL14" s="19" t="s">
        <v>32</v>
      </c>
      <c r="FM14" s="19"/>
      <c r="FN14" s="19"/>
      <c r="FO14" s="19"/>
      <c r="FP14" s="19"/>
      <c r="FQ14" s="19"/>
      <c r="FR14" s="16" t="s">
        <v>47</v>
      </c>
      <c r="FS14" s="19" t="s">
        <v>33</v>
      </c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47</v>
      </c>
      <c r="GF14" s="16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6"/>
      <c r="AB15" s="17" t="s">
        <v>35</v>
      </c>
      <c r="AC15" s="17"/>
      <c r="AD15" s="17" t="s">
        <v>37</v>
      </c>
      <c r="AE15" s="17"/>
      <c r="AF15" s="17" t="s">
        <v>38</v>
      </c>
      <c r="AG15" s="17"/>
      <c r="AH15" s="17" t="s">
        <v>39</v>
      </c>
      <c r="AI15" s="17"/>
      <c r="AJ15" s="17" t="s">
        <v>40</v>
      </c>
      <c r="AK15" s="17"/>
      <c r="AL15" s="17" t="s">
        <v>41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6"/>
      <c r="AW15" s="17" t="s">
        <v>35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7" t="s">
        <v>41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6"/>
      <c r="BR15" s="17" t="s">
        <v>35</v>
      </c>
      <c r="BS15" s="17"/>
      <c r="BT15" s="17" t="s">
        <v>37</v>
      </c>
      <c r="BU15" s="17"/>
      <c r="BV15" s="17" t="s">
        <v>38</v>
      </c>
      <c r="BW15" s="17"/>
      <c r="BX15" s="17" t="s">
        <v>39</v>
      </c>
      <c r="BY15" s="17"/>
      <c r="BZ15" s="17" t="s">
        <v>40</v>
      </c>
      <c r="CA15" s="17"/>
      <c r="CB15" s="17" t="s">
        <v>41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6"/>
      <c r="CM15" s="17" t="s">
        <v>35</v>
      </c>
      <c r="CN15" s="17"/>
      <c r="CO15" s="17" t="s">
        <v>37</v>
      </c>
      <c r="CP15" s="17"/>
      <c r="CQ15" s="17" t="s">
        <v>38</v>
      </c>
      <c r="CR15" s="17"/>
      <c r="CS15" s="17" t="s">
        <v>39</v>
      </c>
      <c r="CT15" s="17"/>
      <c r="CU15" s="17" t="s">
        <v>40</v>
      </c>
      <c r="CV15" s="17"/>
      <c r="CW15" s="17" t="s">
        <v>41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6"/>
      <c r="DH15" s="17" t="s">
        <v>35</v>
      </c>
      <c r="DI15" s="17"/>
      <c r="DJ15" s="17" t="s">
        <v>37</v>
      </c>
      <c r="DK15" s="17"/>
      <c r="DL15" s="17" t="s">
        <v>38</v>
      </c>
      <c r="DM15" s="17"/>
      <c r="DN15" s="17" t="s">
        <v>39</v>
      </c>
      <c r="DO15" s="17"/>
      <c r="DP15" s="17" t="s">
        <v>40</v>
      </c>
      <c r="DQ15" s="17"/>
      <c r="DR15" s="17" t="s">
        <v>41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6"/>
      <c r="EC15" s="17" t="s">
        <v>35</v>
      </c>
      <c r="ED15" s="17"/>
      <c r="EE15" s="17" t="s">
        <v>37</v>
      </c>
      <c r="EF15" s="17"/>
      <c r="EG15" s="17" t="s">
        <v>38</v>
      </c>
      <c r="EH15" s="17"/>
      <c r="EI15" s="17" t="s">
        <v>39</v>
      </c>
      <c r="EJ15" s="17"/>
      <c r="EK15" s="17" t="s">
        <v>40</v>
      </c>
      <c r="EL15" s="17"/>
      <c r="EM15" s="17" t="s">
        <v>41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6"/>
      <c r="EX15" s="17" t="s">
        <v>35</v>
      </c>
      <c r="EY15" s="17"/>
      <c r="EZ15" s="17" t="s">
        <v>37</v>
      </c>
      <c r="FA15" s="17"/>
      <c r="FB15" s="17" t="s">
        <v>38</v>
      </c>
      <c r="FC15" s="17"/>
      <c r="FD15" s="17" t="s">
        <v>39</v>
      </c>
      <c r="FE15" s="17"/>
      <c r="FF15" s="17" t="s">
        <v>40</v>
      </c>
      <c r="FG15" s="17"/>
      <c r="FH15" s="17" t="s">
        <v>41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6"/>
      <c r="FS15" s="17" t="s">
        <v>35</v>
      </c>
      <c r="FT15" s="17"/>
      <c r="FU15" s="17" t="s">
        <v>37</v>
      </c>
      <c r="FV15" s="17"/>
      <c r="FW15" s="17" t="s">
        <v>38</v>
      </c>
      <c r="FX15" s="17"/>
      <c r="FY15" s="17" t="s">
        <v>39</v>
      </c>
      <c r="FZ15" s="17"/>
      <c r="GA15" s="17" t="s">
        <v>40</v>
      </c>
      <c r="GB15" s="17"/>
      <c r="GC15" s="17" t="s">
        <v>41</v>
      </c>
      <c r="GD15" s="17"/>
      <c r="GE15" s="16"/>
      <c r="GF15" s="16"/>
    </row>
    <row r="16" spans="1:188" ht="20.100000000000001" customHeight="1" x14ac:dyDescent="0.2">
      <c r="A16" s="13" t="s">
        <v>59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3"/>
      <c r="GF16" s="14"/>
    </row>
    <row r="17" spans="1:188" x14ac:dyDescent="0.2">
      <c r="A17" s="6">
        <v>6</v>
      </c>
      <c r="B17" s="6">
        <v>1</v>
      </c>
      <c r="C17" s="6"/>
      <c r="D17" s="6"/>
      <c r="E17" s="3" t="s">
        <v>60</v>
      </c>
      <c r="F17" s="6">
        <f>$B$17*COUNTIF(U17:GD17,"e")</f>
        <v>1</v>
      </c>
      <c r="G17" s="6">
        <f>$B$17*COUNTIF(U17:GD17,"z")</f>
        <v>2</v>
      </c>
      <c r="H17" s="6">
        <f t="shared" ref="H17:H26" si="0">SUM(I17:Q17)</f>
        <v>150</v>
      </c>
      <c r="I17" s="6">
        <f t="shared" ref="I17:I26" si="1">U17+AP17+BK17+CF17+DA17+DV17+EQ17+FL17</f>
        <v>0</v>
      </c>
      <c r="J17" s="6">
        <f t="shared" ref="J17:J26" si="2">W17+AR17+BM17+CH17+DC17+DX17+ES17+FN17</f>
        <v>0</v>
      </c>
      <c r="K17" s="6">
        <f t="shared" ref="K17:K26" si="3">Y17+AT17+BO17+CJ17+DE17+DZ17+EU17+FP17</f>
        <v>0</v>
      </c>
      <c r="L17" s="6">
        <f t="shared" ref="L17:L26" si="4">AB17+AW17+BR17+CM17+DH17+EC17+EX17+FS17</f>
        <v>0</v>
      </c>
      <c r="M17" s="6">
        <f t="shared" ref="M17:M26" si="5">AD17+AY17+BT17+CO17+DJ17+EE17+EZ17+FU17</f>
        <v>0</v>
      </c>
      <c r="N17" s="6">
        <f t="shared" ref="N17:N26" si="6">AF17+BA17+BV17+CQ17+DL17+EG17+FB17+FW17</f>
        <v>150</v>
      </c>
      <c r="O17" s="6">
        <f t="shared" ref="O17:O26" si="7">AH17+BC17+BX17+CS17+DN17+EI17+FD17+FY17</f>
        <v>0</v>
      </c>
      <c r="P17" s="6">
        <f t="shared" ref="P17:P26" si="8">AJ17+BE17+BZ17+CU17+DP17+EK17+FF17+GA17</f>
        <v>0</v>
      </c>
      <c r="Q17" s="6">
        <f t="shared" ref="Q17:Q26" si="9">AL17+BG17+CB17+CW17+DR17+EM17+FH17+GC17</f>
        <v>0</v>
      </c>
      <c r="R17" s="7">
        <f t="shared" ref="R17:R26" si="10">AO17+BJ17+CE17+CZ17+DU17+EP17+FK17+GF17</f>
        <v>7</v>
      </c>
      <c r="S17" s="7">
        <f t="shared" ref="S17:S26" si="11">AN17+BI17+CD17+CY17+DT17+EO17+FJ17+GE17</f>
        <v>7</v>
      </c>
      <c r="T17" s="7">
        <f>$B$17*5.4</f>
        <v>5.4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6" si="12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6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>
        <f>$B$17*30</f>
        <v>30</v>
      </c>
      <c r="BW17" s="10" t="s">
        <v>61</v>
      </c>
      <c r="BX17" s="11"/>
      <c r="BY17" s="10"/>
      <c r="BZ17" s="11"/>
      <c r="CA17" s="10"/>
      <c r="CB17" s="11"/>
      <c r="CC17" s="10"/>
      <c r="CD17" s="7">
        <f>$B$17*2</f>
        <v>2</v>
      </c>
      <c r="CE17" s="7">
        <f t="shared" ref="CE17:CE26" si="14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>
        <f>$B$17*60</f>
        <v>60</v>
      </c>
      <c r="CR17" s="10" t="s">
        <v>61</v>
      </c>
      <c r="CS17" s="11"/>
      <c r="CT17" s="10"/>
      <c r="CU17" s="11"/>
      <c r="CV17" s="10"/>
      <c r="CW17" s="11"/>
      <c r="CX17" s="10"/>
      <c r="CY17" s="7">
        <f>$B$17*2</f>
        <v>2</v>
      </c>
      <c r="CZ17" s="7">
        <f t="shared" ref="CZ17:CZ26" si="15">CL17+CY17</f>
        <v>2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>
        <f>$B$17*60</f>
        <v>60</v>
      </c>
      <c r="DM17" s="10" t="s">
        <v>62</v>
      </c>
      <c r="DN17" s="11"/>
      <c r="DO17" s="10"/>
      <c r="DP17" s="11"/>
      <c r="DQ17" s="10"/>
      <c r="DR17" s="11"/>
      <c r="DS17" s="10"/>
      <c r="DT17" s="7">
        <f>$B$17*3</f>
        <v>3</v>
      </c>
      <c r="DU17" s="7">
        <f t="shared" ref="DU17:DU26" si="16">DG17+DT17</f>
        <v>3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6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6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6" si="19">FR17+GE17</f>
        <v>0</v>
      </c>
    </row>
    <row r="18" spans="1:188" x14ac:dyDescent="0.2">
      <c r="A18" s="6"/>
      <c r="B18" s="6"/>
      <c r="C18" s="6"/>
      <c r="D18" s="6" t="s">
        <v>63</v>
      </c>
      <c r="E18" s="3" t="s">
        <v>64</v>
      </c>
      <c r="F18" s="6">
        <f>COUNTIF(U18:GD18,"e")</f>
        <v>0</v>
      </c>
      <c r="G18" s="6">
        <f>COUNTIF(U18:GD18,"z")</f>
        <v>2</v>
      </c>
      <c r="H18" s="6">
        <f t="shared" si="0"/>
        <v>15</v>
      </c>
      <c r="I18" s="6">
        <f t="shared" si="1"/>
        <v>10</v>
      </c>
      <c r="J18" s="6">
        <f t="shared" si="2"/>
        <v>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1</v>
      </c>
      <c r="S18" s="7">
        <f t="shared" si="11"/>
        <v>0</v>
      </c>
      <c r="T18" s="7">
        <v>0.67</v>
      </c>
      <c r="U18" s="11">
        <v>10</v>
      </c>
      <c r="V18" s="10" t="s">
        <v>61</v>
      </c>
      <c r="W18" s="11">
        <v>5</v>
      </c>
      <c r="X18" s="10" t="s">
        <v>61</v>
      </c>
      <c r="Y18" s="11"/>
      <c r="Z18" s="10"/>
      <c r="AA18" s="7">
        <v>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1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/>
      <c r="B19" s="6"/>
      <c r="C19" s="6"/>
      <c r="D19" s="6" t="s">
        <v>65</v>
      </c>
      <c r="E19" s="3" t="s">
        <v>66</v>
      </c>
      <c r="F19" s="6">
        <f>COUNTIF(U19:GD19,"e")</f>
        <v>0</v>
      </c>
      <c r="G19" s="6">
        <f>COUNTIF(U19:GD19,"z")</f>
        <v>1</v>
      </c>
      <c r="H19" s="6">
        <f t="shared" si="0"/>
        <v>15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0.56999999999999995</v>
      </c>
      <c r="U19" s="11">
        <v>15</v>
      </c>
      <c r="V19" s="10" t="s">
        <v>61</v>
      </c>
      <c r="W19" s="11"/>
      <c r="X19" s="10"/>
      <c r="Y19" s="11"/>
      <c r="Z19" s="10"/>
      <c r="AA19" s="7">
        <v>1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1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67</v>
      </c>
      <c r="E20" s="3" t="s">
        <v>68</v>
      </c>
      <c r="F20" s="6">
        <f>COUNTIF(U20:GD20,"e")</f>
        <v>0</v>
      </c>
      <c r="G20" s="6">
        <f>COUNTIF(U20:GD20,"z")</f>
        <v>1</v>
      </c>
      <c r="H20" s="6">
        <f t="shared" si="0"/>
        <v>15</v>
      </c>
      <c r="I20" s="6">
        <f t="shared" si="1"/>
        <v>15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1</v>
      </c>
      <c r="S20" s="7">
        <f t="shared" si="11"/>
        <v>0</v>
      </c>
      <c r="T20" s="7">
        <v>0.56999999999999995</v>
      </c>
      <c r="U20" s="11">
        <v>15</v>
      </c>
      <c r="V20" s="10" t="s">
        <v>61</v>
      </c>
      <c r="W20" s="11"/>
      <c r="X20" s="10"/>
      <c r="Y20" s="11"/>
      <c r="Z20" s="10"/>
      <c r="AA20" s="7">
        <v>1</v>
      </c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1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/>
      <c r="B21" s="6"/>
      <c r="C21" s="6"/>
      <c r="D21" s="6" t="s">
        <v>69</v>
      </c>
      <c r="E21" s="3" t="s">
        <v>70</v>
      </c>
      <c r="F21" s="6">
        <f>COUNTIF(U21:GD21,"e")</f>
        <v>0</v>
      </c>
      <c r="G21" s="6">
        <f>COUNTIF(U21:GD21,"z")</f>
        <v>1</v>
      </c>
      <c r="H21" s="6">
        <f t="shared" si="0"/>
        <v>2</v>
      </c>
      <c r="I21" s="6">
        <f t="shared" si="1"/>
        <v>2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0</v>
      </c>
      <c r="S21" s="7">
        <f t="shared" si="11"/>
        <v>0</v>
      </c>
      <c r="T21" s="7">
        <v>0</v>
      </c>
      <c r="U21" s="11">
        <v>2</v>
      </c>
      <c r="V21" s="10" t="s">
        <v>61</v>
      </c>
      <c r="W21" s="11"/>
      <c r="X21" s="10"/>
      <c r="Y21" s="11"/>
      <c r="Z21" s="10"/>
      <c r="AA21" s="7">
        <v>0</v>
      </c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>
        <v>1</v>
      </c>
      <c r="B22" s="6">
        <v>1</v>
      </c>
      <c r="C22" s="6"/>
      <c r="D22" s="6"/>
      <c r="E22" s="3" t="s">
        <v>71</v>
      </c>
      <c r="F22" s="6">
        <f>$B$22*COUNTIF(U22:GD22,"e")</f>
        <v>0</v>
      </c>
      <c r="G22" s="6">
        <f>$B$22*COUNTIF(U22:GD22,"z")</f>
        <v>1</v>
      </c>
      <c r="H22" s="6">
        <f t="shared" si="0"/>
        <v>30</v>
      </c>
      <c r="I22" s="6">
        <f t="shared" si="1"/>
        <v>30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0</v>
      </c>
      <c r="T22" s="7">
        <f>$B$22*1.1</f>
        <v>1.1000000000000001</v>
      </c>
      <c r="U22" s="11">
        <f>$B$22*30</f>
        <v>30</v>
      </c>
      <c r="V22" s="10" t="s">
        <v>61</v>
      </c>
      <c r="W22" s="11"/>
      <c r="X22" s="10"/>
      <c r="Y22" s="11"/>
      <c r="Z22" s="10"/>
      <c r="AA22" s="7">
        <f>$B$22*2</f>
        <v>2</v>
      </c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2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/>
      <c r="B23" s="6"/>
      <c r="C23" s="6"/>
      <c r="D23" s="6" t="s">
        <v>72</v>
      </c>
      <c r="E23" s="3" t="s">
        <v>73</v>
      </c>
      <c r="F23" s="6">
        <f>COUNTIF(U23:GD23,"e")</f>
        <v>0</v>
      </c>
      <c r="G23" s="6">
        <f>COUNTIF(U23:GD23,"z")</f>
        <v>2</v>
      </c>
      <c r="H23" s="6">
        <f t="shared" si="0"/>
        <v>60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60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0</v>
      </c>
      <c r="S23" s="7">
        <f t="shared" si="11"/>
        <v>0</v>
      </c>
      <c r="T23" s="7">
        <v>0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>
        <v>30</v>
      </c>
      <c r="BS23" s="10" t="s">
        <v>61</v>
      </c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>
        <v>0</v>
      </c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>
        <v>30</v>
      </c>
      <c r="CN23" s="10" t="s">
        <v>61</v>
      </c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>
        <v>0</v>
      </c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>
        <v>2</v>
      </c>
      <c r="B24" s="6">
        <v>1</v>
      </c>
      <c r="C24" s="6"/>
      <c r="D24" s="6"/>
      <c r="E24" s="3" t="s">
        <v>74</v>
      </c>
      <c r="F24" s="6">
        <f>$B$24*COUNTIF(U24:GD24,"e")</f>
        <v>0</v>
      </c>
      <c r="G24" s="6">
        <f>$B$24*COUNTIF(U24:GD24,"z")</f>
        <v>1</v>
      </c>
      <c r="H24" s="6">
        <f t="shared" si="0"/>
        <v>15</v>
      </c>
      <c r="I24" s="6">
        <f t="shared" si="1"/>
        <v>15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f>$B$24*0.57</f>
        <v>0.56999999999999995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>
        <f>$B$24*15</f>
        <v>15</v>
      </c>
      <c r="BL24" s="10" t="s">
        <v>61</v>
      </c>
      <c r="BM24" s="11"/>
      <c r="BN24" s="10"/>
      <c r="BO24" s="11"/>
      <c r="BP24" s="10"/>
      <c r="BQ24" s="7">
        <f>$B$24*1</f>
        <v>1</v>
      </c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1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75</v>
      </c>
      <c r="E25" s="3" t="s">
        <v>76</v>
      </c>
      <c r="F25" s="6">
        <f>COUNTIF(U25:GD25,"e")</f>
        <v>0</v>
      </c>
      <c r="G25" s="6">
        <f>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0.53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>
        <v>15</v>
      </c>
      <c r="CG25" s="10" t="s">
        <v>61</v>
      </c>
      <c r="CH25" s="11"/>
      <c r="CI25" s="10"/>
      <c r="CJ25" s="11"/>
      <c r="CK25" s="10"/>
      <c r="CL25" s="7">
        <v>1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1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/>
      <c r="B26" s="6"/>
      <c r="C26" s="6"/>
      <c r="D26" s="6" t="s">
        <v>77</v>
      </c>
      <c r="E26" s="3" t="s">
        <v>78</v>
      </c>
      <c r="F26" s="6">
        <f>COUNTIF(U26:GD26,"e")</f>
        <v>0</v>
      </c>
      <c r="G26" s="6">
        <f>COUNTIF(U26:GD26,"z")</f>
        <v>1</v>
      </c>
      <c r="H26" s="6">
        <f t="shared" si="0"/>
        <v>2</v>
      </c>
      <c r="I26" s="6">
        <f t="shared" si="1"/>
        <v>2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0</v>
      </c>
      <c r="S26" s="7">
        <f t="shared" si="11"/>
        <v>0</v>
      </c>
      <c r="T26" s="7">
        <v>0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>
        <v>2</v>
      </c>
      <c r="CG26" s="10" t="s">
        <v>61</v>
      </c>
      <c r="CH26" s="11"/>
      <c r="CI26" s="10"/>
      <c r="CJ26" s="11"/>
      <c r="CK26" s="10"/>
      <c r="CL26" s="7">
        <v>0</v>
      </c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ht="15.95" customHeight="1" x14ac:dyDescent="0.2">
      <c r="A27" s="6"/>
      <c r="B27" s="6"/>
      <c r="C27" s="6"/>
      <c r="D27" s="6"/>
      <c r="E27" s="6" t="s">
        <v>79</v>
      </c>
      <c r="F27" s="6">
        <f t="shared" ref="F27:AK27" si="20">SUM(F17:F26)</f>
        <v>1</v>
      </c>
      <c r="G27" s="6">
        <f t="shared" si="20"/>
        <v>13</v>
      </c>
      <c r="H27" s="6">
        <f t="shared" si="20"/>
        <v>319</v>
      </c>
      <c r="I27" s="6">
        <f t="shared" si="20"/>
        <v>104</v>
      </c>
      <c r="J27" s="6">
        <f t="shared" si="20"/>
        <v>5</v>
      </c>
      <c r="K27" s="6">
        <f t="shared" si="20"/>
        <v>0</v>
      </c>
      <c r="L27" s="6">
        <f t="shared" si="20"/>
        <v>60</v>
      </c>
      <c r="M27" s="6">
        <f t="shared" si="20"/>
        <v>0</v>
      </c>
      <c r="N27" s="6">
        <f t="shared" si="20"/>
        <v>150</v>
      </c>
      <c r="O27" s="6">
        <f t="shared" si="20"/>
        <v>0</v>
      </c>
      <c r="P27" s="6">
        <f t="shared" si="20"/>
        <v>0</v>
      </c>
      <c r="Q27" s="6">
        <f t="shared" si="20"/>
        <v>0</v>
      </c>
      <c r="R27" s="7">
        <f t="shared" si="20"/>
        <v>14</v>
      </c>
      <c r="S27" s="7">
        <f t="shared" si="20"/>
        <v>7</v>
      </c>
      <c r="T27" s="7">
        <f t="shared" si="20"/>
        <v>9.41</v>
      </c>
      <c r="U27" s="11">
        <f t="shared" si="20"/>
        <v>72</v>
      </c>
      <c r="V27" s="10">
        <f t="shared" si="20"/>
        <v>0</v>
      </c>
      <c r="W27" s="11">
        <f t="shared" si="20"/>
        <v>5</v>
      </c>
      <c r="X27" s="10">
        <f t="shared" si="20"/>
        <v>0</v>
      </c>
      <c r="Y27" s="11">
        <f t="shared" si="20"/>
        <v>0</v>
      </c>
      <c r="Z27" s="10">
        <f t="shared" si="20"/>
        <v>0</v>
      </c>
      <c r="AA27" s="7">
        <f t="shared" si="20"/>
        <v>5</v>
      </c>
      <c r="AB27" s="11">
        <f t="shared" si="20"/>
        <v>0</v>
      </c>
      <c r="AC27" s="10">
        <f t="shared" si="20"/>
        <v>0</v>
      </c>
      <c r="AD27" s="11">
        <f t="shared" si="20"/>
        <v>0</v>
      </c>
      <c r="AE27" s="10">
        <f t="shared" si="20"/>
        <v>0</v>
      </c>
      <c r="AF27" s="11">
        <f t="shared" si="20"/>
        <v>0</v>
      </c>
      <c r="AG27" s="10">
        <f t="shared" si="20"/>
        <v>0</v>
      </c>
      <c r="AH27" s="11">
        <f t="shared" si="20"/>
        <v>0</v>
      </c>
      <c r="AI27" s="10">
        <f t="shared" si="20"/>
        <v>0</v>
      </c>
      <c r="AJ27" s="11">
        <f t="shared" si="20"/>
        <v>0</v>
      </c>
      <c r="AK27" s="10">
        <f t="shared" si="20"/>
        <v>0</v>
      </c>
      <c r="AL27" s="11">
        <f t="shared" ref="AL27:BQ27" si="21">SUM(AL17:AL26)</f>
        <v>0</v>
      </c>
      <c r="AM27" s="10">
        <f t="shared" si="21"/>
        <v>0</v>
      </c>
      <c r="AN27" s="7">
        <f t="shared" si="21"/>
        <v>0</v>
      </c>
      <c r="AO27" s="7">
        <f t="shared" si="21"/>
        <v>5</v>
      </c>
      <c r="AP27" s="11">
        <f t="shared" si="21"/>
        <v>0</v>
      </c>
      <c r="AQ27" s="10">
        <f t="shared" si="21"/>
        <v>0</v>
      </c>
      <c r="AR27" s="11">
        <f t="shared" si="21"/>
        <v>0</v>
      </c>
      <c r="AS27" s="10">
        <f t="shared" si="21"/>
        <v>0</v>
      </c>
      <c r="AT27" s="11">
        <f t="shared" si="21"/>
        <v>0</v>
      </c>
      <c r="AU27" s="10">
        <f t="shared" si="21"/>
        <v>0</v>
      </c>
      <c r="AV27" s="7">
        <f t="shared" si="21"/>
        <v>0</v>
      </c>
      <c r="AW27" s="11">
        <f t="shared" si="21"/>
        <v>0</v>
      </c>
      <c r="AX27" s="10">
        <f t="shared" si="21"/>
        <v>0</v>
      </c>
      <c r="AY27" s="11">
        <f t="shared" si="21"/>
        <v>0</v>
      </c>
      <c r="AZ27" s="10">
        <f t="shared" si="21"/>
        <v>0</v>
      </c>
      <c r="BA27" s="11">
        <f t="shared" si="21"/>
        <v>0</v>
      </c>
      <c r="BB27" s="10">
        <f t="shared" si="21"/>
        <v>0</v>
      </c>
      <c r="BC27" s="11">
        <f t="shared" si="21"/>
        <v>0</v>
      </c>
      <c r="BD27" s="10">
        <f t="shared" si="21"/>
        <v>0</v>
      </c>
      <c r="BE27" s="11">
        <f t="shared" si="21"/>
        <v>0</v>
      </c>
      <c r="BF27" s="10">
        <f t="shared" si="21"/>
        <v>0</v>
      </c>
      <c r="BG27" s="11">
        <f t="shared" si="21"/>
        <v>0</v>
      </c>
      <c r="BH27" s="10">
        <f t="shared" si="21"/>
        <v>0</v>
      </c>
      <c r="BI27" s="7">
        <f t="shared" si="21"/>
        <v>0</v>
      </c>
      <c r="BJ27" s="7">
        <f t="shared" si="21"/>
        <v>0</v>
      </c>
      <c r="BK27" s="11">
        <f t="shared" si="21"/>
        <v>15</v>
      </c>
      <c r="BL27" s="10">
        <f t="shared" si="21"/>
        <v>0</v>
      </c>
      <c r="BM27" s="11">
        <f t="shared" si="21"/>
        <v>0</v>
      </c>
      <c r="BN27" s="10">
        <f t="shared" si="21"/>
        <v>0</v>
      </c>
      <c r="BO27" s="11">
        <f t="shared" si="21"/>
        <v>0</v>
      </c>
      <c r="BP27" s="10">
        <f t="shared" si="21"/>
        <v>0</v>
      </c>
      <c r="BQ27" s="7">
        <f t="shared" si="21"/>
        <v>1</v>
      </c>
      <c r="BR27" s="11">
        <f t="shared" ref="BR27:CW27" si="22">SUM(BR17:BR26)</f>
        <v>30</v>
      </c>
      <c r="BS27" s="10">
        <f t="shared" si="22"/>
        <v>0</v>
      </c>
      <c r="BT27" s="11">
        <f t="shared" si="22"/>
        <v>0</v>
      </c>
      <c r="BU27" s="10">
        <f t="shared" si="22"/>
        <v>0</v>
      </c>
      <c r="BV27" s="11">
        <f t="shared" si="22"/>
        <v>30</v>
      </c>
      <c r="BW27" s="10">
        <f t="shared" si="22"/>
        <v>0</v>
      </c>
      <c r="BX27" s="11">
        <f t="shared" si="22"/>
        <v>0</v>
      </c>
      <c r="BY27" s="10">
        <f t="shared" si="22"/>
        <v>0</v>
      </c>
      <c r="BZ27" s="11">
        <f t="shared" si="22"/>
        <v>0</v>
      </c>
      <c r="CA27" s="10">
        <f t="shared" si="22"/>
        <v>0</v>
      </c>
      <c r="CB27" s="11">
        <f t="shared" si="22"/>
        <v>0</v>
      </c>
      <c r="CC27" s="10">
        <f t="shared" si="22"/>
        <v>0</v>
      </c>
      <c r="CD27" s="7">
        <f t="shared" si="22"/>
        <v>2</v>
      </c>
      <c r="CE27" s="7">
        <f t="shared" si="22"/>
        <v>3</v>
      </c>
      <c r="CF27" s="11">
        <f t="shared" si="22"/>
        <v>17</v>
      </c>
      <c r="CG27" s="10">
        <f t="shared" si="22"/>
        <v>0</v>
      </c>
      <c r="CH27" s="11">
        <f t="shared" si="22"/>
        <v>0</v>
      </c>
      <c r="CI27" s="10">
        <f t="shared" si="22"/>
        <v>0</v>
      </c>
      <c r="CJ27" s="11">
        <f t="shared" si="22"/>
        <v>0</v>
      </c>
      <c r="CK27" s="10">
        <f t="shared" si="22"/>
        <v>0</v>
      </c>
      <c r="CL27" s="7">
        <f t="shared" si="22"/>
        <v>1</v>
      </c>
      <c r="CM27" s="11">
        <f t="shared" si="22"/>
        <v>30</v>
      </c>
      <c r="CN27" s="10">
        <f t="shared" si="22"/>
        <v>0</v>
      </c>
      <c r="CO27" s="11">
        <f t="shared" si="22"/>
        <v>0</v>
      </c>
      <c r="CP27" s="10">
        <f t="shared" si="22"/>
        <v>0</v>
      </c>
      <c r="CQ27" s="11">
        <f t="shared" si="22"/>
        <v>60</v>
      </c>
      <c r="CR27" s="10">
        <f t="shared" si="22"/>
        <v>0</v>
      </c>
      <c r="CS27" s="11">
        <f t="shared" si="22"/>
        <v>0</v>
      </c>
      <c r="CT27" s="10">
        <f t="shared" si="22"/>
        <v>0</v>
      </c>
      <c r="CU27" s="11">
        <f t="shared" si="22"/>
        <v>0</v>
      </c>
      <c r="CV27" s="10">
        <f t="shared" si="22"/>
        <v>0</v>
      </c>
      <c r="CW27" s="11">
        <f t="shared" si="22"/>
        <v>0</v>
      </c>
      <c r="CX27" s="10">
        <f t="shared" ref="CX27:EC27" si="23">SUM(CX17:CX26)</f>
        <v>0</v>
      </c>
      <c r="CY27" s="7">
        <f t="shared" si="23"/>
        <v>2</v>
      </c>
      <c r="CZ27" s="7">
        <f t="shared" si="23"/>
        <v>3</v>
      </c>
      <c r="DA27" s="11">
        <f t="shared" si="23"/>
        <v>0</v>
      </c>
      <c r="DB27" s="10">
        <f t="shared" si="23"/>
        <v>0</v>
      </c>
      <c r="DC27" s="11">
        <f t="shared" si="23"/>
        <v>0</v>
      </c>
      <c r="DD27" s="10">
        <f t="shared" si="23"/>
        <v>0</v>
      </c>
      <c r="DE27" s="11">
        <f t="shared" si="23"/>
        <v>0</v>
      </c>
      <c r="DF27" s="10">
        <f t="shared" si="23"/>
        <v>0</v>
      </c>
      <c r="DG27" s="7">
        <f t="shared" si="23"/>
        <v>0</v>
      </c>
      <c r="DH27" s="11">
        <f t="shared" si="23"/>
        <v>0</v>
      </c>
      <c r="DI27" s="10">
        <f t="shared" si="23"/>
        <v>0</v>
      </c>
      <c r="DJ27" s="11">
        <f t="shared" si="23"/>
        <v>0</v>
      </c>
      <c r="DK27" s="10">
        <f t="shared" si="23"/>
        <v>0</v>
      </c>
      <c r="DL27" s="11">
        <f t="shared" si="23"/>
        <v>60</v>
      </c>
      <c r="DM27" s="10">
        <f t="shared" si="23"/>
        <v>0</v>
      </c>
      <c r="DN27" s="11">
        <f t="shared" si="23"/>
        <v>0</v>
      </c>
      <c r="DO27" s="10">
        <f t="shared" si="23"/>
        <v>0</v>
      </c>
      <c r="DP27" s="11">
        <f t="shared" si="23"/>
        <v>0</v>
      </c>
      <c r="DQ27" s="10">
        <f t="shared" si="23"/>
        <v>0</v>
      </c>
      <c r="DR27" s="11">
        <f t="shared" si="23"/>
        <v>0</v>
      </c>
      <c r="DS27" s="10">
        <f t="shared" si="23"/>
        <v>0</v>
      </c>
      <c r="DT27" s="7">
        <f t="shared" si="23"/>
        <v>3</v>
      </c>
      <c r="DU27" s="7">
        <f t="shared" si="23"/>
        <v>3</v>
      </c>
      <c r="DV27" s="11">
        <f t="shared" si="23"/>
        <v>0</v>
      </c>
      <c r="DW27" s="10">
        <f t="shared" si="23"/>
        <v>0</v>
      </c>
      <c r="DX27" s="11">
        <f t="shared" si="23"/>
        <v>0</v>
      </c>
      <c r="DY27" s="10">
        <f t="shared" si="23"/>
        <v>0</v>
      </c>
      <c r="DZ27" s="11">
        <f t="shared" si="23"/>
        <v>0</v>
      </c>
      <c r="EA27" s="10">
        <f t="shared" si="23"/>
        <v>0</v>
      </c>
      <c r="EB27" s="7">
        <f t="shared" si="23"/>
        <v>0</v>
      </c>
      <c r="EC27" s="11">
        <f t="shared" si="23"/>
        <v>0</v>
      </c>
      <c r="ED27" s="10">
        <f t="shared" ref="ED27:FI27" si="24">SUM(ED17:ED26)</f>
        <v>0</v>
      </c>
      <c r="EE27" s="11">
        <f t="shared" si="24"/>
        <v>0</v>
      </c>
      <c r="EF27" s="10">
        <f t="shared" si="24"/>
        <v>0</v>
      </c>
      <c r="EG27" s="11">
        <f t="shared" si="24"/>
        <v>0</v>
      </c>
      <c r="EH27" s="10">
        <f t="shared" si="24"/>
        <v>0</v>
      </c>
      <c r="EI27" s="11">
        <f t="shared" si="24"/>
        <v>0</v>
      </c>
      <c r="EJ27" s="10">
        <f t="shared" si="24"/>
        <v>0</v>
      </c>
      <c r="EK27" s="11">
        <f t="shared" si="24"/>
        <v>0</v>
      </c>
      <c r="EL27" s="10">
        <f t="shared" si="24"/>
        <v>0</v>
      </c>
      <c r="EM27" s="11">
        <f t="shared" si="24"/>
        <v>0</v>
      </c>
      <c r="EN27" s="10">
        <f t="shared" si="24"/>
        <v>0</v>
      </c>
      <c r="EO27" s="7">
        <f t="shared" si="24"/>
        <v>0</v>
      </c>
      <c r="EP27" s="7">
        <f t="shared" si="24"/>
        <v>0</v>
      </c>
      <c r="EQ27" s="11">
        <f t="shared" si="24"/>
        <v>0</v>
      </c>
      <c r="ER27" s="10">
        <f t="shared" si="24"/>
        <v>0</v>
      </c>
      <c r="ES27" s="11">
        <f t="shared" si="24"/>
        <v>0</v>
      </c>
      <c r="ET27" s="10">
        <f t="shared" si="24"/>
        <v>0</v>
      </c>
      <c r="EU27" s="11">
        <f t="shared" si="24"/>
        <v>0</v>
      </c>
      <c r="EV27" s="10">
        <f t="shared" si="24"/>
        <v>0</v>
      </c>
      <c r="EW27" s="7">
        <f t="shared" si="24"/>
        <v>0</v>
      </c>
      <c r="EX27" s="11">
        <f t="shared" si="24"/>
        <v>0</v>
      </c>
      <c r="EY27" s="10">
        <f t="shared" si="24"/>
        <v>0</v>
      </c>
      <c r="EZ27" s="11">
        <f t="shared" si="24"/>
        <v>0</v>
      </c>
      <c r="FA27" s="10">
        <f t="shared" si="24"/>
        <v>0</v>
      </c>
      <c r="FB27" s="11">
        <f t="shared" si="24"/>
        <v>0</v>
      </c>
      <c r="FC27" s="10">
        <f t="shared" si="24"/>
        <v>0</v>
      </c>
      <c r="FD27" s="11">
        <f t="shared" si="24"/>
        <v>0</v>
      </c>
      <c r="FE27" s="10">
        <f t="shared" si="24"/>
        <v>0</v>
      </c>
      <c r="FF27" s="11">
        <f t="shared" si="24"/>
        <v>0</v>
      </c>
      <c r="FG27" s="10">
        <f t="shared" si="24"/>
        <v>0</v>
      </c>
      <c r="FH27" s="11">
        <f t="shared" si="24"/>
        <v>0</v>
      </c>
      <c r="FI27" s="10">
        <f t="shared" si="24"/>
        <v>0</v>
      </c>
      <c r="FJ27" s="7">
        <f t="shared" ref="FJ27:GF27" si="25">SUM(FJ17:FJ26)</f>
        <v>0</v>
      </c>
      <c r="FK27" s="7">
        <f t="shared" si="25"/>
        <v>0</v>
      </c>
      <c r="FL27" s="11">
        <f t="shared" si="25"/>
        <v>0</v>
      </c>
      <c r="FM27" s="10">
        <f t="shared" si="25"/>
        <v>0</v>
      </c>
      <c r="FN27" s="11">
        <f t="shared" si="25"/>
        <v>0</v>
      </c>
      <c r="FO27" s="10">
        <f t="shared" si="25"/>
        <v>0</v>
      </c>
      <c r="FP27" s="11">
        <f t="shared" si="25"/>
        <v>0</v>
      </c>
      <c r="FQ27" s="10">
        <f t="shared" si="25"/>
        <v>0</v>
      </c>
      <c r="FR27" s="7">
        <f t="shared" si="25"/>
        <v>0</v>
      </c>
      <c r="FS27" s="11">
        <f t="shared" si="25"/>
        <v>0</v>
      </c>
      <c r="FT27" s="10">
        <f t="shared" si="25"/>
        <v>0</v>
      </c>
      <c r="FU27" s="11">
        <f t="shared" si="25"/>
        <v>0</v>
      </c>
      <c r="FV27" s="10">
        <f t="shared" si="25"/>
        <v>0</v>
      </c>
      <c r="FW27" s="11">
        <f t="shared" si="25"/>
        <v>0</v>
      </c>
      <c r="FX27" s="10">
        <f t="shared" si="25"/>
        <v>0</v>
      </c>
      <c r="FY27" s="11">
        <f t="shared" si="25"/>
        <v>0</v>
      </c>
      <c r="FZ27" s="10">
        <f t="shared" si="25"/>
        <v>0</v>
      </c>
      <c r="GA27" s="11">
        <f t="shared" si="25"/>
        <v>0</v>
      </c>
      <c r="GB27" s="10">
        <f t="shared" si="25"/>
        <v>0</v>
      </c>
      <c r="GC27" s="11">
        <f t="shared" si="25"/>
        <v>0</v>
      </c>
      <c r="GD27" s="10">
        <f t="shared" si="25"/>
        <v>0</v>
      </c>
      <c r="GE27" s="7">
        <f t="shared" si="25"/>
        <v>0</v>
      </c>
      <c r="GF27" s="7">
        <f t="shared" si="25"/>
        <v>0</v>
      </c>
    </row>
    <row r="28" spans="1:188" ht="20.100000000000001" customHeight="1" x14ac:dyDescent="0.2">
      <c r="A28" s="13" t="s">
        <v>80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3"/>
      <c r="GF28" s="14"/>
    </row>
    <row r="29" spans="1:188" x14ac:dyDescent="0.2">
      <c r="A29" s="6"/>
      <c r="B29" s="6"/>
      <c r="C29" s="6"/>
      <c r="D29" s="6" t="s">
        <v>81</v>
      </c>
      <c r="E29" s="3" t="s">
        <v>82</v>
      </c>
      <c r="F29" s="6">
        <f t="shared" ref="F29:F47" si="26">COUNTIF(U29:GD29,"e")</f>
        <v>1</v>
      </c>
      <c r="G29" s="6">
        <f t="shared" ref="G29:G47" si="27">COUNTIF(U29:GD29,"z")</f>
        <v>1</v>
      </c>
      <c r="H29" s="6">
        <f t="shared" ref="H29:H47" si="28">SUM(I29:Q29)</f>
        <v>60</v>
      </c>
      <c r="I29" s="6">
        <f t="shared" ref="I29:I47" si="29">U29+AP29+BK29+CF29+DA29+DV29+EQ29+FL29</f>
        <v>30</v>
      </c>
      <c r="J29" s="6">
        <f t="shared" ref="J29:J47" si="30">W29+AR29+BM29+CH29+DC29+DX29+ES29+FN29</f>
        <v>0</v>
      </c>
      <c r="K29" s="6">
        <f t="shared" ref="K29:K47" si="31">Y29+AT29+BO29+CJ29+DE29+DZ29+EU29+FP29</f>
        <v>0</v>
      </c>
      <c r="L29" s="6">
        <f t="shared" ref="L29:L47" si="32">AB29+AW29+BR29+CM29+DH29+EC29+EX29+FS29</f>
        <v>0</v>
      </c>
      <c r="M29" s="6">
        <f t="shared" ref="M29:M47" si="33">AD29+AY29+BT29+CO29+DJ29+EE29+EZ29+FU29</f>
        <v>30</v>
      </c>
      <c r="N29" s="6">
        <f t="shared" ref="N29:N47" si="34">AF29+BA29+BV29+CQ29+DL29+EG29+FB29+FW29</f>
        <v>0</v>
      </c>
      <c r="O29" s="6">
        <f t="shared" ref="O29:O47" si="35">AH29+BC29+BX29+CS29+DN29+EI29+FD29+FY29</f>
        <v>0</v>
      </c>
      <c r="P29" s="6">
        <f t="shared" ref="P29:P47" si="36">AJ29+BE29+BZ29+CU29+DP29+EK29+FF29+GA29</f>
        <v>0</v>
      </c>
      <c r="Q29" s="6">
        <f t="shared" ref="Q29:Q47" si="37">AL29+BG29+CB29+CW29+DR29+EM29+FH29+GC29</f>
        <v>0</v>
      </c>
      <c r="R29" s="7">
        <f t="shared" ref="R29:R47" si="38">AO29+BJ29+CE29+CZ29+DU29+EP29+FK29+GF29</f>
        <v>4</v>
      </c>
      <c r="S29" s="7">
        <f t="shared" ref="S29:S47" si="39">AN29+BI29+CD29+CY29+DT29+EO29+FJ29+GE29</f>
        <v>2</v>
      </c>
      <c r="T29" s="7">
        <v>2.2999999999999998</v>
      </c>
      <c r="U29" s="11">
        <v>30</v>
      </c>
      <c r="V29" s="10" t="s">
        <v>62</v>
      </c>
      <c r="W29" s="11"/>
      <c r="X29" s="10"/>
      <c r="Y29" s="11"/>
      <c r="Z29" s="10"/>
      <c r="AA29" s="7">
        <v>2</v>
      </c>
      <c r="AB29" s="11"/>
      <c r="AC29" s="10"/>
      <c r="AD29" s="11">
        <v>30</v>
      </c>
      <c r="AE29" s="10" t="s">
        <v>61</v>
      </c>
      <c r="AF29" s="11"/>
      <c r="AG29" s="10"/>
      <c r="AH29" s="11"/>
      <c r="AI29" s="10"/>
      <c r="AJ29" s="11"/>
      <c r="AK29" s="10"/>
      <c r="AL29" s="11"/>
      <c r="AM29" s="10"/>
      <c r="AN29" s="7">
        <v>2</v>
      </c>
      <c r="AO29" s="7">
        <f t="shared" ref="AO29:AO47" si="40">AA29+AN29</f>
        <v>4</v>
      </c>
      <c r="AP29" s="11"/>
      <c r="AQ29" s="10"/>
      <c r="AR29" s="11"/>
      <c r="AS29" s="10"/>
      <c r="AT29" s="11"/>
      <c r="AU29" s="10"/>
      <c r="AV29" s="7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ref="BJ29:BJ47" si="41">AV29+BI29</f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ref="CE29:CE47" si="42">BQ29+CD29</f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ref="CZ29:CZ47" si="43">CL29+CY29</f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ref="DU29:DU47" si="44">DG29+DT29</f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ref="EP29:EP47" si="45">EB29+EO29</f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ref="FK29:FK47" si="46">EW29+FJ29</f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ref="GF29:GF47" si="47">FR29+GE29</f>
        <v>0</v>
      </c>
    </row>
    <row r="30" spans="1:188" x14ac:dyDescent="0.2">
      <c r="A30" s="6"/>
      <c r="B30" s="6"/>
      <c r="C30" s="6"/>
      <c r="D30" s="6" t="s">
        <v>83</v>
      </c>
      <c r="E30" s="3" t="s">
        <v>84</v>
      </c>
      <c r="F30" s="6">
        <f t="shared" si="26"/>
        <v>0</v>
      </c>
      <c r="G30" s="6">
        <f t="shared" si="27"/>
        <v>3</v>
      </c>
      <c r="H30" s="6">
        <f t="shared" si="28"/>
        <v>20</v>
      </c>
      <c r="I30" s="6">
        <f t="shared" si="29"/>
        <v>10</v>
      </c>
      <c r="J30" s="6">
        <f t="shared" si="30"/>
        <v>5</v>
      </c>
      <c r="K30" s="6">
        <f t="shared" si="31"/>
        <v>0</v>
      </c>
      <c r="L30" s="6">
        <f t="shared" si="32"/>
        <v>0</v>
      </c>
      <c r="M30" s="6">
        <f t="shared" si="33"/>
        <v>5</v>
      </c>
      <c r="N30" s="6">
        <f t="shared" si="34"/>
        <v>0</v>
      </c>
      <c r="O30" s="6">
        <f t="shared" si="35"/>
        <v>0</v>
      </c>
      <c r="P30" s="6">
        <f t="shared" si="36"/>
        <v>0</v>
      </c>
      <c r="Q30" s="6">
        <f t="shared" si="37"/>
        <v>0</v>
      </c>
      <c r="R30" s="7">
        <f t="shared" si="38"/>
        <v>2</v>
      </c>
      <c r="S30" s="7">
        <f t="shared" si="39"/>
        <v>0.5</v>
      </c>
      <c r="T30" s="7">
        <v>0.87</v>
      </c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40"/>
        <v>0</v>
      </c>
      <c r="AP30" s="11">
        <v>10</v>
      </c>
      <c r="AQ30" s="10" t="s">
        <v>61</v>
      </c>
      <c r="AR30" s="11">
        <v>5</v>
      </c>
      <c r="AS30" s="10" t="s">
        <v>61</v>
      </c>
      <c r="AT30" s="11"/>
      <c r="AU30" s="10"/>
      <c r="AV30" s="7">
        <v>1.5</v>
      </c>
      <c r="AW30" s="11"/>
      <c r="AX30" s="10"/>
      <c r="AY30" s="11">
        <v>5</v>
      </c>
      <c r="AZ30" s="10" t="s">
        <v>61</v>
      </c>
      <c r="BA30" s="11"/>
      <c r="BB30" s="10"/>
      <c r="BC30" s="11"/>
      <c r="BD30" s="10"/>
      <c r="BE30" s="11"/>
      <c r="BF30" s="10"/>
      <c r="BG30" s="11"/>
      <c r="BH30" s="10"/>
      <c r="BI30" s="7">
        <v>0.5</v>
      </c>
      <c r="BJ30" s="7">
        <f t="shared" si="41"/>
        <v>2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42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43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44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5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6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7"/>
        <v>0</v>
      </c>
    </row>
    <row r="31" spans="1:188" x14ac:dyDescent="0.2">
      <c r="A31" s="6"/>
      <c r="B31" s="6"/>
      <c r="C31" s="6"/>
      <c r="D31" s="6" t="s">
        <v>85</v>
      </c>
      <c r="E31" s="3" t="s">
        <v>86</v>
      </c>
      <c r="F31" s="6">
        <f t="shared" si="26"/>
        <v>0</v>
      </c>
      <c r="G31" s="6">
        <f t="shared" si="27"/>
        <v>3</v>
      </c>
      <c r="H31" s="6">
        <f t="shared" si="28"/>
        <v>75</v>
      </c>
      <c r="I31" s="6">
        <f t="shared" si="29"/>
        <v>15</v>
      </c>
      <c r="J31" s="6">
        <f t="shared" si="30"/>
        <v>20</v>
      </c>
      <c r="K31" s="6">
        <f t="shared" si="31"/>
        <v>0</v>
      </c>
      <c r="L31" s="6">
        <f t="shared" si="32"/>
        <v>0</v>
      </c>
      <c r="M31" s="6">
        <f t="shared" si="33"/>
        <v>40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5</v>
      </c>
      <c r="S31" s="7">
        <f t="shared" si="39"/>
        <v>2</v>
      </c>
      <c r="T31" s="7">
        <v>2.4700000000000002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>
        <v>15</v>
      </c>
      <c r="AQ31" s="10" t="s">
        <v>61</v>
      </c>
      <c r="AR31" s="11">
        <v>20</v>
      </c>
      <c r="AS31" s="10" t="s">
        <v>61</v>
      </c>
      <c r="AT31" s="11"/>
      <c r="AU31" s="10"/>
      <c r="AV31" s="7">
        <v>3</v>
      </c>
      <c r="AW31" s="11"/>
      <c r="AX31" s="10"/>
      <c r="AY31" s="11">
        <v>40</v>
      </c>
      <c r="AZ31" s="10" t="s">
        <v>61</v>
      </c>
      <c r="BA31" s="11"/>
      <c r="BB31" s="10"/>
      <c r="BC31" s="11"/>
      <c r="BD31" s="10"/>
      <c r="BE31" s="11"/>
      <c r="BF31" s="10"/>
      <c r="BG31" s="11"/>
      <c r="BH31" s="10"/>
      <c r="BI31" s="7">
        <v>2</v>
      </c>
      <c r="BJ31" s="7">
        <f t="shared" si="41"/>
        <v>5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87</v>
      </c>
      <c r="E32" s="3" t="s">
        <v>88</v>
      </c>
      <c r="F32" s="6">
        <f t="shared" si="26"/>
        <v>1</v>
      </c>
      <c r="G32" s="6">
        <f t="shared" si="27"/>
        <v>1</v>
      </c>
      <c r="H32" s="6">
        <f t="shared" si="28"/>
        <v>45</v>
      </c>
      <c r="I32" s="6">
        <f t="shared" si="29"/>
        <v>30</v>
      </c>
      <c r="J32" s="6">
        <f t="shared" si="30"/>
        <v>0</v>
      </c>
      <c r="K32" s="6">
        <f t="shared" si="31"/>
        <v>0</v>
      </c>
      <c r="L32" s="6">
        <f t="shared" si="32"/>
        <v>0</v>
      </c>
      <c r="M32" s="6">
        <f t="shared" si="33"/>
        <v>15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4</v>
      </c>
      <c r="S32" s="7">
        <f t="shared" si="39"/>
        <v>1.5</v>
      </c>
      <c r="T32" s="7">
        <v>2.17</v>
      </c>
      <c r="U32" s="11"/>
      <c r="V32" s="10"/>
      <c r="W32" s="11"/>
      <c r="X32" s="10"/>
      <c r="Y32" s="11"/>
      <c r="Z32" s="10"/>
      <c r="AA32" s="7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0</v>
      </c>
      <c r="AP32" s="11">
        <v>30</v>
      </c>
      <c r="AQ32" s="10" t="s">
        <v>62</v>
      </c>
      <c r="AR32" s="11"/>
      <c r="AS32" s="10"/>
      <c r="AT32" s="11"/>
      <c r="AU32" s="10"/>
      <c r="AV32" s="7">
        <v>2.5</v>
      </c>
      <c r="AW32" s="11"/>
      <c r="AX32" s="10"/>
      <c r="AY32" s="11">
        <v>15</v>
      </c>
      <c r="AZ32" s="10" t="s">
        <v>61</v>
      </c>
      <c r="BA32" s="11"/>
      <c r="BB32" s="10"/>
      <c r="BC32" s="11"/>
      <c r="BD32" s="10"/>
      <c r="BE32" s="11"/>
      <c r="BF32" s="10"/>
      <c r="BG32" s="11"/>
      <c r="BH32" s="10"/>
      <c r="BI32" s="7">
        <v>1.5</v>
      </c>
      <c r="BJ32" s="7">
        <f t="shared" si="41"/>
        <v>4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89</v>
      </c>
      <c r="E33" s="3" t="s">
        <v>90</v>
      </c>
      <c r="F33" s="6">
        <f t="shared" si="26"/>
        <v>0</v>
      </c>
      <c r="G33" s="6">
        <f t="shared" si="27"/>
        <v>3</v>
      </c>
      <c r="H33" s="6">
        <f t="shared" si="28"/>
        <v>35</v>
      </c>
      <c r="I33" s="6">
        <f t="shared" si="29"/>
        <v>15</v>
      </c>
      <c r="J33" s="6">
        <f t="shared" si="30"/>
        <v>5</v>
      </c>
      <c r="K33" s="6">
        <f t="shared" si="31"/>
        <v>0</v>
      </c>
      <c r="L33" s="6">
        <f t="shared" si="32"/>
        <v>0</v>
      </c>
      <c r="M33" s="6">
        <f t="shared" si="33"/>
        <v>15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3</v>
      </c>
      <c r="S33" s="7">
        <f t="shared" si="39"/>
        <v>1</v>
      </c>
      <c r="T33" s="7">
        <v>1.41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15</v>
      </c>
      <c r="AQ33" s="10" t="s">
        <v>61</v>
      </c>
      <c r="AR33" s="11">
        <v>5</v>
      </c>
      <c r="AS33" s="10" t="s">
        <v>61</v>
      </c>
      <c r="AT33" s="11"/>
      <c r="AU33" s="10"/>
      <c r="AV33" s="7">
        <v>2</v>
      </c>
      <c r="AW33" s="11"/>
      <c r="AX33" s="10"/>
      <c r="AY33" s="11">
        <v>15</v>
      </c>
      <c r="AZ33" s="10" t="s">
        <v>61</v>
      </c>
      <c r="BA33" s="11"/>
      <c r="BB33" s="10"/>
      <c r="BC33" s="11"/>
      <c r="BD33" s="10"/>
      <c r="BE33" s="11"/>
      <c r="BF33" s="10"/>
      <c r="BG33" s="11"/>
      <c r="BH33" s="10"/>
      <c r="BI33" s="7">
        <v>1</v>
      </c>
      <c r="BJ33" s="7">
        <f t="shared" si="41"/>
        <v>3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91</v>
      </c>
      <c r="E34" s="3" t="s">
        <v>92</v>
      </c>
      <c r="F34" s="6">
        <f t="shared" si="26"/>
        <v>1</v>
      </c>
      <c r="G34" s="6">
        <f t="shared" si="27"/>
        <v>2</v>
      </c>
      <c r="H34" s="6">
        <f t="shared" si="28"/>
        <v>55</v>
      </c>
      <c r="I34" s="6">
        <f t="shared" si="29"/>
        <v>20</v>
      </c>
      <c r="J34" s="6">
        <f t="shared" si="30"/>
        <v>20</v>
      </c>
      <c r="K34" s="6">
        <f t="shared" si="31"/>
        <v>0</v>
      </c>
      <c r="L34" s="6">
        <f t="shared" si="32"/>
        <v>0</v>
      </c>
      <c r="M34" s="6">
        <f t="shared" si="33"/>
        <v>15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4</v>
      </c>
      <c r="S34" s="7">
        <f t="shared" si="39"/>
        <v>1</v>
      </c>
      <c r="T34" s="7">
        <v>2.6</v>
      </c>
      <c r="U34" s="11"/>
      <c r="V34" s="10"/>
      <c r="W34" s="11"/>
      <c r="X34" s="10"/>
      <c r="Y34" s="11"/>
      <c r="Z34" s="10"/>
      <c r="AA34" s="7"/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0</v>
      </c>
      <c r="AP34" s="11">
        <v>20</v>
      </c>
      <c r="AQ34" s="10" t="s">
        <v>62</v>
      </c>
      <c r="AR34" s="11">
        <v>20</v>
      </c>
      <c r="AS34" s="10" t="s">
        <v>61</v>
      </c>
      <c r="AT34" s="11"/>
      <c r="AU34" s="10"/>
      <c r="AV34" s="7">
        <v>3</v>
      </c>
      <c r="AW34" s="11"/>
      <c r="AX34" s="10"/>
      <c r="AY34" s="11">
        <v>15</v>
      </c>
      <c r="AZ34" s="10" t="s">
        <v>61</v>
      </c>
      <c r="BA34" s="11"/>
      <c r="BB34" s="10"/>
      <c r="BC34" s="11"/>
      <c r="BD34" s="10"/>
      <c r="BE34" s="11"/>
      <c r="BF34" s="10"/>
      <c r="BG34" s="11"/>
      <c r="BH34" s="10"/>
      <c r="BI34" s="7">
        <v>1</v>
      </c>
      <c r="BJ34" s="7">
        <f t="shared" si="41"/>
        <v>4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93</v>
      </c>
      <c r="E35" s="3" t="s">
        <v>94</v>
      </c>
      <c r="F35" s="6">
        <f t="shared" si="26"/>
        <v>0</v>
      </c>
      <c r="G35" s="6">
        <f t="shared" si="27"/>
        <v>3</v>
      </c>
      <c r="H35" s="6">
        <f t="shared" si="28"/>
        <v>40</v>
      </c>
      <c r="I35" s="6">
        <f t="shared" si="29"/>
        <v>15</v>
      </c>
      <c r="J35" s="6">
        <f t="shared" si="30"/>
        <v>10</v>
      </c>
      <c r="K35" s="6">
        <f t="shared" si="31"/>
        <v>0</v>
      </c>
      <c r="L35" s="6">
        <f t="shared" si="32"/>
        <v>0</v>
      </c>
      <c r="M35" s="6">
        <f t="shared" si="33"/>
        <v>15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3</v>
      </c>
      <c r="S35" s="7">
        <f t="shared" si="39"/>
        <v>1</v>
      </c>
      <c r="T35" s="7">
        <v>1.47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/>
      <c r="AQ35" s="10"/>
      <c r="AR35" s="11"/>
      <c r="AS35" s="10"/>
      <c r="AT35" s="11"/>
      <c r="AU35" s="10"/>
      <c r="AV35" s="7"/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>
        <v>15</v>
      </c>
      <c r="BL35" s="10" t="s">
        <v>61</v>
      </c>
      <c r="BM35" s="11">
        <v>10</v>
      </c>
      <c r="BN35" s="10" t="s">
        <v>61</v>
      </c>
      <c r="BO35" s="11"/>
      <c r="BP35" s="10"/>
      <c r="BQ35" s="7">
        <v>2</v>
      </c>
      <c r="BR35" s="11"/>
      <c r="BS35" s="10"/>
      <c r="BT35" s="11">
        <v>15</v>
      </c>
      <c r="BU35" s="10" t="s">
        <v>61</v>
      </c>
      <c r="BV35" s="11"/>
      <c r="BW35" s="10"/>
      <c r="BX35" s="11"/>
      <c r="BY35" s="10"/>
      <c r="BZ35" s="11"/>
      <c r="CA35" s="10"/>
      <c r="CB35" s="11"/>
      <c r="CC35" s="10"/>
      <c r="CD35" s="7">
        <v>1</v>
      </c>
      <c r="CE35" s="7">
        <f t="shared" si="42"/>
        <v>3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95</v>
      </c>
      <c r="E36" s="3" t="s">
        <v>96</v>
      </c>
      <c r="F36" s="6">
        <f t="shared" si="26"/>
        <v>1</v>
      </c>
      <c r="G36" s="6">
        <f t="shared" si="27"/>
        <v>1</v>
      </c>
      <c r="H36" s="6">
        <f t="shared" si="28"/>
        <v>50</v>
      </c>
      <c r="I36" s="6">
        <f t="shared" si="29"/>
        <v>20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30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5</v>
      </c>
      <c r="S36" s="7">
        <f t="shared" si="39"/>
        <v>3</v>
      </c>
      <c r="T36" s="7">
        <v>2.5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>
        <v>20</v>
      </c>
      <c r="BL36" s="10" t="s">
        <v>62</v>
      </c>
      <c r="BM36" s="11"/>
      <c r="BN36" s="10"/>
      <c r="BO36" s="11"/>
      <c r="BP36" s="10"/>
      <c r="BQ36" s="7">
        <v>2</v>
      </c>
      <c r="BR36" s="11"/>
      <c r="BS36" s="10"/>
      <c r="BT36" s="11">
        <v>30</v>
      </c>
      <c r="BU36" s="10" t="s">
        <v>61</v>
      </c>
      <c r="BV36" s="11"/>
      <c r="BW36" s="10"/>
      <c r="BX36" s="11"/>
      <c r="BY36" s="10"/>
      <c r="BZ36" s="11"/>
      <c r="CA36" s="10"/>
      <c r="CB36" s="11"/>
      <c r="CC36" s="10"/>
      <c r="CD36" s="7">
        <v>3</v>
      </c>
      <c r="CE36" s="7">
        <f t="shared" si="42"/>
        <v>5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97</v>
      </c>
      <c r="E37" s="3" t="s">
        <v>98</v>
      </c>
      <c r="F37" s="6">
        <f t="shared" si="26"/>
        <v>1</v>
      </c>
      <c r="G37" s="6">
        <f t="shared" si="27"/>
        <v>1</v>
      </c>
      <c r="H37" s="6">
        <f t="shared" si="28"/>
        <v>70</v>
      </c>
      <c r="I37" s="6">
        <f t="shared" si="29"/>
        <v>40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30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7</v>
      </c>
      <c r="S37" s="7">
        <f t="shared" si="39"/>
        <v>3</v>
      </c>
      <c r="T37" s="7">
        <v>3.4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0</v>
      </c>
      <c r="BK37" s="11">
        <v>40</v>
      </c>
      <c r="BL37" s="10" t="s">
        <v>62</v>
      </c>
      <c r="BM37" s="11"/>
      <c r="BN37" s="10"/>
      <c r="BO37" s="11"/>
      <c r="BP37" s="10"/>
      <c r="BQ37" s="7">
        <v>4</v>
      </c>
      <c r="BR37" s="11"/>
      <c r="BS37" s="10"/>
      <c r="BT37" s="11">
        <v>30</v>
      </c>
      <c r="BU37" s="10" t="s">
        <v>61</v>
      </c>
      <c r="BV37" s="11"/>
      <c r="BW37" s="10"/>
      <c r="BX37" s="11"/>
      <c r="BY37" s="10"/>
      <c r="BZ37" s="11"/>
      <c r="CA37" s="10"/>
      <c r="CB37" s="11"/>
      <c r="CC37" s="10"/>
      <c r="CD37" s="7">
        <v>3</v>
      </c>
      <c r="CE37" s="7">
        <f t="shared" si="42"/>
        <v>7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99</v>
      </c>
      <c r="E38" s="3" t="s">
        <v>100</v>
      </c>
      <c r="F38" s="6">
        <f t="shared" si="26"/>
        <v>1</v>
      </c>
      <c r="G38" s="6">
        <f t="shared" si="27"/>
        <v>2</v>
      </c>
      <c r="H38" s="6">
        <f t="shared" si="28"/>
        <v>40</v>
      </c>
      <c r="I38" s="6">
        <f t="shared" si="29"/>
        <v>20</v>
      </c>
      <c r="J38" s="6">
        <f t="shared" si="30"/>
        <v>10</v>
      </c>
      <c r="K38" s="6">
        <f t="shared" si="31"/>
        <v>0</v>
      </c>
      <c r="L38" s="6">
        <f t="shared" si="32"/>
        <v>0</v>
      </c>
      <c r="M38" s="6">
        <f t="shared" si="33"/>
        <v>10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4</v>
      </c>
      <c r="S38" s="7">
        <f t="shared" si="39"/>
        <v>1</v>
      </c>
      <c r="T38" s="7">
        <v>1.6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>
        <v>20</v>
      </c>
      <c r="CG38" s="10" t="s">
        <v>62</v>
      </c>
      <c r="CH38" s="11">
        <v>10</v>
      </c>
      <c r="CI38" s="10" t="s">
        <v>61</v>
      </c>
      <c r="CJ38" s="11"/>
      <c r="CK38" s="10"/>
      <c r="CL38" s="7">
        <v>3</v>
      </c>
      <c r="CM38" s="11"/>
      <c r="CN38" s="10"/>
      <c r="CO38" s="11">
        <v>10</v>
      </c>
      <c r="CP38" s="10" t="s">
        <v>61</v>
      </c>
      <c r="CQ38" s="11"/>
      <c r="CR38" s="10"/>
      <c r="CS38" s="11"/>
      <c r="CT38" s="10"/>
      <c r="CU38" s="11"/>
      <c r="CV38" s="10"/>
      <c r="CW38" s="11"/>
      <c r="CX38" s="10"/>
      <c r="CY38" s="7">
        <v>1</v>
      </c>
      <c r="CZ38" s="7">
        <f t="shared" si="43"/>
        <v>4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101</v>
      </c>
      <c r="E39" s="3" t="s">
        <v>102</v>
      </c>
      <c r="F39" s="6">
        <f t="shared" si="26"/>
        <v>0</v>
      </c>
      <c r="G39" s="6">
        <f t="shared" si="27"/>
        <v>2</v>
      </c>
      <c r="H39" s="6">
        <f t="shared" si="28"/>
        <v>22</v>
      </c>
      <c r="I39" s="6">
        <f t="shared" si="29"/>
        <v>10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12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1</v>
      </c>
      <c r="S39" s="7">
        <f t="shared" si="39"/>
        <v>0.5</v>
      </c>
      <c r="T39" s="7">
        <v>0.87</v>
      </c>
      <c r="U39" s="11">
        <v>10</v>
      </c>
      <c r="V39" s="10" t="s">
        <v>61</v>
      </c>
      <c r="W39" s="11"/>
      <c r="X39" s="10"/>
      <c r="Y39" s="11"/>
      <c r="Z39" s="10"/>
      <c r="AA39" s="7">
        <v>0.5</v>
      </c>
      <c r="AB39" s="11"/>
      <c r="AC39" s="10"/>
      <c r="AD39" s="11">
        <v>12</v>
      </c>
      <c r="AE39" s="10" t="s">
        <v>61</v>
      </c>
      <c r="AF39" s="11"/>
      <c r="AG39" s="10"/>
      <c r="AH39" s="11"/>
      <c r="AI39" s="10"/>
      <c r="AJ39" s="11"/>
      <c r="AK39" s="10"/>
      <c r="AL39" s="11"/>
      <c r="AM39" s="10"/>
      <c r="AN39" s="7">
        <v>0.5</v>
      </c>
      <c r="AO39" s="7">
        <f t="shared" si="40"/>
        <v>1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103</v>
      </c>
      <c r="E40" s="3" t="s">
        <v>104</v>
      </c>
      <c r="F40" s="6">
        <f t="shared" si="26"/>
        <v>1</v>
      </c>
      <c r="G40" s="6">
        <f t="shared" si="27"/>
        <v>2</v>
      </c>
      <c r="H40" s="6">
        <f t="shared" si="28"/>
        <v>35</v>
      </c>
      <c r="I40" s="6">
        <f t="shared" si="29"/>
        <v>15</v>
      </c>
      <c r="J40" s="6">
        <f t="shared" si="30"/>
        <v>5</v>
      </c>
      <c r="K40" s="6">
        <f t="shared" si="31"/>
        <v>0</v>
      </c>
      <c r="L40" s="6">
        <f t="shared" si="32"/>
        <v>0</v>
      </c>
      <c r="M40" s="6">
        <f t="shared" si="33"/>
        <v>15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3</v>
      </c>
      <c r="S40" s="7">
        <f t="shared" si="39"/>
        <v>1</v>
      </c>
      <c r="T40" s="7">
        <v>1.7</v>
      </c>
      <c r="U40" s="11">
        <v>15</v>
      </c>
      <c r="V40" s="10" t="s">
        <v>62</v>
      </c>
      <c r="W40" s="11">
        <v>5</v>
      </c>
      <c r="X40" s="10" t="s">
        <v>61</v>
      </c>
      <c r="Y40" s="11"/>
      <c r="Z40" s="10"/>
      <c r="AA40" s="7">
        <v>2</v>
      </c>
      <c r="AB40" s="11"/>
      <c r="AC40" s="10"/>
      <c r="AD40" s="11">
        <v>15</v>
      </c>
      <c r="AE40" s="10" t="s">
        <v>61</v>
      </c>
      <c r="AF40" s="11"/>
      <c r="AG40" s="10"/>
      <c r="AH40" s="11"/>
      <c r="AI40" s="10"/>
      <c r="AJ40" s="11"/>
      <c r="AK40" s="10"/>
      <c r="AL40" s="11"/>
      <c r="AM40" s="10"/>
      <c r="AN40" s="7">
        <v>1</v>
      </c>
      <c r="AO40" s="7">
        <f t="shared" si="40"/>
        <v>3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3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x14ac:dyDescent="0.2">
      <c r="A41" s="6"/>
      <c r="B41" s="6"/>
      <c r="C41" s="6"/>
      <c r="D41" s="6" t="s">
        <v>105</v>
      </c>
      <c r="E41" s="3" t="s">
        <v>106</v>
      </c>
      <c r="F41" s="6">
        <f t="shared" si="26"/>
        <v>1</v>
      </c>
      <c r="G41" s="6">
        <f t="shared" si="27"/>
        <v>2</v>
      </c>
      <c r="H41" s="6">
        <f t="shared" si="28"/>
        <v>70</v>
      </c>
      <c r="I41" s="6">
        <f t="shared" si="29"/>
        <v>30</v>
      </c>
      <c r="J41" s="6">
        <f t="shared" si="30"/>
        <v>10</v>
      </c>
      <c r="K41" s="6">
        <f t="shared" si="31"/>
        <v>0</v>
      </c>
      <c r="L41" s="6">
        <f t="shared" si="32"/>
        <v>0</v>
      </c>
      <c r="M41" s="6">
        <f t="shared" si="33"/>
        <v>30</v>
      </c>
      <c r="N41" s="6">
        <f t="shared" si="34"/>
        <v>0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7">
        <f t="shared" si="38"/>
        <v>6</v>
      </c>
      <c r="S41" s="7">
        <f t="shared" si="39"/>
        <v>2.5</v>
      </c>
      <c r="T41" s="7">
        <v>3.63</v>
      </c>
      <c r="U41" s="11">
        <v>30</v>
      </c>
      <c r="V41" s="10" t="s">
        <v>62</v>
      </c>
      <c r="W41" s="11">
        <v>10</v>
      </c>
      <c r="X41" s="10" t="s">
        <v>61</v>
      </c>
      <c r="Y41" s="11"/>
      <c r="Z41" s="10"/>
      <c r="AA41" s="7">
        <v>3.5</v>
      </c>
      <c r="AB41" s="11"/>
      <c r="AC41" s="10"/>
      <c r="AD41" s="11">
        <v>30</v>
      </c>
      <c r="AE41" s="10" t="s">
        <v>61</v>
      </c>
      <c r="AF41" s="11"/>
      <c r="AG41" s="10"/>
      <c r="AH41" s="11"/>
      <c r="AI41" s="10"/>
      <c r="AJ41" s="11"/>
      <c r="AK41" s="10"/>
      <c r="AL41" s="11"/>
      <c r="AM41" s="10"/>
      <c r="AN41" s="7">
        <v>2.5</v>
      </c>
      <c r="AO41" s="7">
        <f t="shared" si="40"/>
        <v>6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1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2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3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4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5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6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7"/>
        <v>0</v>
      </c>
    </row>
    <row r="42" spans="1:188" x14ac:dyDescent="0.2">
      <c r="A42" s="6"/>
      <c r="B42" s="6"/>
      <c r="C42" s="6"/>
      <c r="D42" s="6" t="s">
        <v>107</v>
      </c>
      <c r="E42" s="3" t="s">
        <v>108</v>
      </c>
      <c r="F42" s="6">
        <f t="shared" si="26"/>
        <v>0</v>
      </c>
      <c r="G42" s="6">
        <f t="shared" si="27"/>
        <v>3</v>
      </c>
      <c r="H42" s="6">
        <f t="shared" si="28"/>
        <v>30</v>
      </c>
      <c r="I42" s="6">
        <f t="shared" si="29"/>
        <v>15</v>
      </c>
      <c r="J42" s="6">
        <f t="shared" si="30"/>
        <v>5</v>
      </c>
      <c r="K42" s="6">
        <f t="shared" si="31"/>
        <v>0</v>
      </c>
      <c r="L42" s="6">
        <f t="shared" si="32"/>
        <v>0</v>
      </c>
      <c r="M42" s="6">
        <f t="shared" si="33"/>
        <v>10</v>
      </c>
      <c r="N42" s="6">
        <f t="shared" si="34"/>
        <v>0</v>
      </c>
      <c r="O42" s="6">
        <f t="shared" si="35"/>
        <v>0</v>
      </c>
      <c r="P42" s="6">
        <f t="shared" si="36"/>
        <v>0</v>
      </c>
      <c r="Q42" s="6">
        <f t="shared" si="37"/>
        <v>0</v>
      </c>
      <c r="R42" s="7">
        <f t="shared" si="38"/>
        <v>3</v>
      </c>
      <c r="S42" s="7">
        <f t="shared" si="39"/>
        <v>1</v>
      </c>
      <c r="T42" s="7">
        <v>1.67</v>
      </c>
      <c r="U42" s="11">
        <v>15</v>
      </c>
      <c r="V42" s="10" t="s">
        <v>61</v>
      </c>
      <c r="W42" s="11">
        <v>5</v>
      </c>
      <c r="X42" s="10" t="s">
        <v>61</v>
      </c>
      <c r="Y42" s="11"/>
      <c r="Z42" s="10"/>
      <c r="AA42" s="7">
        <v>2</v>
      </c>
      <c r="AB42" s="11"/>
      <c r="AC42" s="10"/>
      <c r="AD42" s="11">
        <v>10</v>
      </c>
      <c r="AE42" s="10" t="s">
        <v>61</v>
      </c>
      <c r="AF42" s="11"/>
      <c r="AG42" s="10"/>
      <c r="AH42" s="11"/>
      <c r="AI42" s="10"/>
      <c r="AJ42" s="11"/>
      <c r="AK42" s="10"/>
      <c r="AL42" s="11"/>
      <c r="AM42" s="10"/>
      <c r="AN42" s="7">
        <v>1</v>
      </c>
      <c r="AO42" s="7">
        <f t="shared" si="40"/>
        <v>3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1"/>
        <v>0</v>
      </c>
      <c r="BK42" s="11"/>
      <c r="BL42" s="10"/>
      <c r="BM42" s="11"/>
      <c r="BN42" s="10"/>
      <c r="BO42" s="11"/>
      <c r="BP42" s="10"/>
      <c r="BQ42" s="7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2"/>
        <v>0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3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4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5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6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7"/>
        <v>0</v>
      </c>
    </row>
    <row r="43" spans="1:188" x14ac:dyDescent="0.2">
      <c r="A43" s="6"/>
      <c r="B43" s="6"/>
      <c r="C43" s="6"/>
      <c r="D43" s="6" t="s">
        <v>109</v>
      </c>
      <c r="E43" s="3" t="s">
        <v>110</v>
      </c>
      <c r="F43" s="6">
        <f t="shared" si="26"/>
        <v>0</v>
      </c>
      <c r="G43" s="6">
        <f t="shared" si="27"/>
        <v>2</v>
      </c>
      <c r="H43" s="6">
        <f t="shared" si="28"/>
        <v>30</v>
      </c>
      <c r="I43" s="6">
        <f t="shared" si="29"/>
        <v>10</v>
      </c>
      <c r="J43" s="6">
        <f t="shared" si="30"/>
        <v>0</v>
      </c>
      <c r="K43" s="6">
        <f t="shared" si="31"/>
        <v>0</v>
      </c>
      <c r="L43" s="6">
        <f t="shared" si="32"/>
        <v>0</v>
      </c>
      <c r="M43" s="6">
        <f t="shared" si="33"/>
        <v>20</v>
      </c>
      <c r="N43" s="6">
        <f t="shared" si="34"/>
        <v>0</v>
      </c>
      <c r="O43" s="6">
        <f t="shared" si="35"/>
        <v>0</v>
      </c>
      <c r="P43" s="6">
        <f t="shared" si="36"/>
        <v>0</v>
      </c>
      <c r="Q43" s="6">
        <f t="shared" si="37"/>
        <v>0</v>
      </c>
      <c r="R43" s="7">
        <f t="shared" si="38"/>
        <v>3</v>
      </c>
      <c r="S43" s="7">
        <f t="shared" si="39"/>
        <v>2</v>
      </c>
      <c r="T43" s="7">
        <v>1.2</v>
      </c>
      <c r="U43" s="11">
        <v>10</v>
      </c>
      <c r="V43" s="10" t="s">
        <v>61</v>
      </c>
      <c r="W43" s="11"/>
      <c r="X43" s="10"/>
      <c r="Y43" s="11"/>
      <c r="Z43" s="10"/>
      <c r="AA43" s="7">
        <v>1</v>
      </c>
      <c r="AB43" s="11"/>
      <c r="AC43" s="10"/>
      <c r="AD43" s="11">
        <v>20</v>
      </c>
      <c r="AE43" s="10" t="s">
        <v>61</v>
      </c>
      <c r="AF43" s="11"/>
      <c r="AG43" s="10"/>
      <c r="AH43" s="11"/>
      <c r="AI43" s="10"/>
      <c r="AJ43" s="11"/>
      <c r="AK43" s="10"/>
      <c r="AL43" s="11"/>
      <c r="AM43" s="10"/>
      <c r="AN43" s="7">
        <v>2</v>
      </c>
      <c r="AO43" s="7">
        <f t="shared" si="40"/>
        <v>3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1"/>
        <v>0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2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3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4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5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6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7"/>
        <v>0</v>
      </c>
    </row>
    <row r="44" spans="1:188" x14ac:dyDescent="0.2">
      <c r="A44" s="6"/>
      <c r="B44" s="6"/>
      <c r="C44" s="6"/>
      <c r="D44" s="6" t="s">
        <v>111</v>
      </c>
      <c r="E44" s="3" t="s">
        <v>112</v>
      </c>
      <c r="F44" s="6">
        <f t="shared" si="26"/>
        <v>0</v>
      </c>
      <c r="G44" s="6">
        <f t="shared" si="27"/>
        <v>2</v>
      </c>
      <c r="H44" s="6">
        <f t="shared" si="28"/>
        <v>30</v>
      </c>
      <c r="I44" s="6">
        <f t="shared" si="29"/>
        <v>15</v>
      </c>
      <c r="J44" s="6">
        <f t="shared" si="30"/>
        <v>15</v>
      </c>
      <c r="K44" s="6">
        <f t="shared" si="31"/>
        <v>0</v>
      </c>
      <c r="L44" s="6">
        <f t="shared" si="32"/>
        <v>0</v>
      </c>
      <c r="M44" s="6">
        <f t="shared" si="33"/>
        <v>0</v>
      </c>
      <c r="N44" s="6">
        <f t="shared" si="34"/>
        <v>0</v>
      </c>
      <c r="O44" s="6">
        <f t="shared" si="35"/>
        <v>0</v>
      </c>
      <c r="P44" s="6">
        <f t="shared" si="36"/>
        <v>0</v>
      </c>
      <c r="Q44" s="6">
        <f t="shared" si="37"/>
        <v>0</v>
      </c>
      <c r="R44" s="7">
        <f t="shared" si="38"/>
        <v>2</v>
      </c>
      <c r="S44" s="7">
        <f t="shared" si="39"/>
        <v>0</v>
      </c>
      <c r="T44" s="7">
        <v>1.17</v>
      </c>
      <c r="U44" s="11">
        <v>15</v>
      </c>
      <c r="V44" s="10" t="s">
        <v>61</v>
      </c>
      <c r="W44" s="11">
        <v>15</v>
      </c>
      <c r="X44" s="10" t="s">
        <v>61</v>
      </c>
      <c r="Y44" s="11"/>
      <c r="Z44" s="10"/>
      <c r="AA44" s="7">
        <v>2</v>
      </c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0"/>
        <v>2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1"/>
        <v>0</v>
      </c>
      <c r="BK44" s="11"/>
      <c r="BL44" s="10"/>
      <c r="BM44" s="11"/>
      <c r="BN44" s="10"/>
      <c r="BO44" s="11"/>
      <c r="BP44" s="10"/>
      <c r="BQ44" s="7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42"/>
        <v>0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3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4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5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6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7"/>
        <v>0</v>
      </c>
    </row>
    <row r="45" spans="1:188" x14ac:dyDescent="0.2">
      <c r="A45" s="6"/>
      <c r="B45" s="6"/>
      <c r="C45" s="6"/>
      <c r="D45" s="6" t="s">
        <v>113</v>
      </c>
      <c r="E45" s="3" t="s">
        <v>114</v>
      </c>
      <c r="F45" s="6">
        <f t="shared" si="26"/>
        <v>1</v>
      </c>
      <c r="G45" s="6">
        <f t="shared" si="27"/>
        <v>1</v>
      </c>
      <c r="H45" s="6">
        <f t="shared" si="28"/>
        <v>35</v>
      </c>
      <c r="I45" s="6">
        <f t="shared" si="29"/>
        <v>14</v>
      </c>
      <c r="J45" s="6">
        <f t="shared" si="30"/>
        <v>0</v>
      </c>
      <c r="K45" s="6">
        <f t="shared" si="31"/>
        <v>0</v>
      </c>
      <c r="L45" s="6">
        <f t="shared" si="32"/>
        <v>0</v>
      </c>
      <c r="M45" s="6">
        <f t="shared" si="33"/>
        <v>21</v>
      </c>
      <c r="N45" s="6">
        <f t="shared" si="34"/>
        <v>0</v>
      </c>
      <c r="O45" s="6">
        <f t="shared" si="35"/>
        <v>0</v>
      </c>
      <c r="P45" s="6">
        <f t="shared" si="36"/>
        <v>0</v>
      </c>
      <c r="Q45" s="6">
        <f t="shared" si="37"/>
        <v>0</v>
      </c>
      <c r="R45" s="7">
        <f t="shared" si="38"/>
        <v>3</v>
      </c>
      <c r="S45" s="7">
        <f t="shared" si="39"/>
        <v>2</v>
      </c>
      <c r="T45" s="7">
        <v>1.63</v>
      </c>
      <c r="U45" s="11">
        <v>14</v>
      </c>
      <c r="V45" s="10" t="s">
        <v>62</v>
      </c>
      <c r="W45" s="11"/>
      <c r="X45" s="10"/>
      <c r="Y45" s="11"/>
      <c r="Z45" s="10"/>
      <c r="AA45" s="7">
        <v>1</v>
      </c>
      <c r="AB45" s="11"/>
      <c r="AC45" s="10"/>
      <c r="AD45" s="11">
        <v>21</v>
      </c>
      <c r="AE45" s="10" t="s">
        <v>61</v>
      </c>
      <c r="AF45" s="11"/>
      <c r="AG45" s="10"/>
      <c r="AH45" s="11"/>
      <c r="AI45" s="10"/>
      <c r="AJ45" s="11"/>
      <c r="AK45" s="10"/>
      <c r="AL45" s="11"/>
      <c r="AM45" s="10"/>
      <c r="AN45" s="7">
        <v>2</v>
      </c>
      <c r="AO45" s="7">
        <f t="shared" si="40"/>
        <v>3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1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2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3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4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5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6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7"/>
        <v>0</v>
      </c>
    </row>
    <row r="46" spans="1:188" x14ac:dyDescent="0.2">
      <c r="A46" s="6"/>
      <c r="B46" s="6"/>
      <c r="C46" s="6"/>
      <c r="D46" s="6" t="s">
        <v>115</v>
      </c>
      <c r="E46" s="3" t="s">
        <v>116</v>
      </c>
      <c r="F46" s="6">
        <f t="shared" si="26"/>
        <v>0</v>
      </c>
      <c r="G46" s="6">
        <f t="shared" si="27"/>
        <v>2</v>
      </c>
      <c r="H46" s="6">
        <f t="shared" si="28"/>
        <v>35</v>
      </c>
      <c r="I46" s="6">
        <f t="shared" si="29"/>
        <v>20</v>
      </c>
      <c r="J46" s="6">
        <f t="shared" si="30"/>
        <v>0</v>
      </c>
      <c r="K46" s="6">
        <f t="shared" si="31"/>
        <v>0</v>
      </c>
      <c r="L46" s="6">
        <f t="shared" si="32"/>
        <v>0</v>
      </c>
      <c r="M46" s="6">
        <f t="shared" si="33"/>
        <v>15</v>
      </c>
      <c r="N46" s="6">
        <f t="shared" si="34"/>
        <v>0</v>
      </c>
      <c r="O46" s="6">
        <f t="shared" si="35"/>
        <v>0</v>
      </c>
      <c r="P46" s="6">
        <f t="shared" si="36"/>
        <v>0</v>
      </c>
      <c r="Q46" s="6">
        <f t="shared" si="37"/>
        <v>0</v>
      </c>
      <c r="R46" s="7">
        <f t="shared" si="38"/>
        <v>3</v>
      </c>
      <c r="S46" s="7">
        <f t="shared" si="39"/>
        <v>1</v>
      </c>
      <c r="T46" s="7">
        <v>2</v>
      </c>
      <c r="U46" s="11"/>
      <c r="V46" s="10"/>
      <c r="W46" s="11"/>
      <c r="X46" s="10"/>
      <c r="Y46" s="11"/>
      <c r="Z46" s="10"/>
      <c r="AA46" s="7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40"/>
        <v>0</v>
      </c>
      <c r="AP46" s="11">
        <v>20</v>
      </c>
      <c r="AQ46" s="10" t="s">
        <v>61</v>
      </c>
      <c r="AR46" s="11"/>
      <c r="AS46" s="10"/>
      <c r="AT46" s="11"/>
      <c r="AU46" s="10"/>
      <c r="AV46" s="7">
        <v>2</v>
      </c>
      <c r="AW46" s="11"/>
      <c r="AX46" s="10"/>
      <c r="AY46" s="11">
        <v>15</v>
      </c>
      <c r="AZ46" s="10" t="s">
        <v>61</v>
      </c>
      <c r="BA46" s="11"/>
      <c r="BB46" s="10"/>
      <c r="BC46" s="11"/>
      <c r="BD46" s="10"/>
      <c r="BE46" s="11"/>
      <c r="BF46" s="10"/>
      <c r="BG46" s="11"/>
      <c r="BH46" s="10"/>
      <c r="BI46" s="7">
        <v>1</v>
      </c>
      <c r="BJ46" s="7">
        <f t="shared" si="41"/>
        <v>3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42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3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4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5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46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47"/>
        <v>0</v>
      </c>
    </row>
    <row r="47" spans="1:188" x14ac:dyDescent="0.2">
      <c r="A47" s="6"/>
      <c r="B47" s="6"/>
      <c r="C47" s="6"/>
      <c r="D47" s="6" t="s">
        <v>117</v>
      </c>
      <c r="E47" s="3" t="s">
        <v>118</v>
      </c>
      <c r="F47" s="6">
        <f t="shared" si="26"/>
        <v>1</v>
      </c>
      <c r="G47" s="6">
        <f t="shared" si="27"/>
        <v>1</v>
      </c>
      <c r="H47" s="6">
        <f t="shared" si="28"/>
        <v>70</v>
      </c>
      <c r="I47" s="6">
        <f t="shared" si="29"/>
        <v>30</v>
      </c>
      <c r="J47" s="6">
        <f t="shared" si="30"/>
        <v>0</v>
      </c>
      <c r="K47" s="6">
        <f t="shared" si="31"/>
        <v>0</v>
      </c>
      <c r="L47" s="6">
        <f t="shared" si="32"/>
        <v>0</v>
      </c>
      <c r="M47" s="6">
        <f t="shared" si="33"/>
        <v>40</v>
      </c>
      <c r="N47" s="6">
        <f t="shared" si="34"/>
        <v>0</v>
      </c>
      <c r="O47" s="6">
        <f t="shared" si="35"/>
        <v>0</v>
      </c>
      <c r="P47" s="6">
        <f t="shared" si="36"/>
        <v>0</v>
      </c>
      <c r="Q47" s="6">
        <f t="shared" si="37"/>
        <v>0</v>
      </c>
      <c r="R47" s="7">
        <f t="shared" si="38"/>
        <v>5</v>
      </c>
      <c r="S47" s="7">
        <f t="shared" si="39"/>
        <v>2.5</v>
      </c>
      <c r="T47" s="7">
        <v>2.5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40"/>
        <v>0</v>
      </c>
      <c r="AP47" s="11">
        <v>30</v>
      </c>
      <c r="AQ47" s="10" t="s">
        <v>62</v>
      </c>
      <c r="AR47" s="11"/>
      <c r="AS47" s="10"/>
      <c r="AT47" s="11"/>
      <c r="AU47" s="10"/>
      <c r="AV47" s="7">
        <v>2.5</v>
      </c>
      <c r="AW47" s="11"/>
      <c r="AX47" s="10"/>
      <c r="AY47" s="11">
        <v>40</v>
      </c>
      <c r="AZ47" s="10" t="s">
        <v>61</v>
      </c>
      <c r="BA47" s="11"/>
      <c r="BB47" s="10"/>
      <c r="BC47" s="11"/>
      <c r="BD47" s="10"/>
      <c r="BE47" s="11"/>
      <c r="BF47" s="10"/>
      <c r="BG47" s="11"/>
      <c r="BH47" s="10"/>
      <c r="BI47" s="7">
        <v>2.5</v>
      </c>
      <c r="BJ47" s="7">
        <f t="shared" si="41"/>
        <v>5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42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3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4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5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46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47"/>
        <v>0</v>
      </c>
    </row>
    <row r="48" spans="1:188" ht="15.95" customHeight="1" x14ac:dyDescent="0.2">
      <c r="A48" s="6"/>
      <c r="B48" s="6"/>
      <c r="C48" s="6"/>
      <c r="D48" s="6"/>
      <c r="E48" s="6" t="s">
        <v>79</v>
      </c>
      <c r="F48" s="6">
        <f t="shared" ref="F48:AK48" si="48">SUM(F29:F47)</f>
        <v>10</v>
      </c>
      <c r="G48" s="6">
        <f t="shared" si="48"/>
        <v>37</v>
      </c>
      <c r="H48" s="6">
        <f t="shared" si="48"/>
        <v>847</v>
      </c>
      <c r="I48" s="6">
        <f t="shared" si="48"/>
        <v>374</v>
      </c>
      <c r="J48" s="6">
        <f t="shared" si="48"/>
        <v>105</v>
      </c>
      <c r="K48" s="6">
        <f t="shared" si="48"/>
        <v>0</v>
      </c>
      <c r="L48" s="6">
        <f t="shared" si="48"/>
        <v>0</v>
      </c>
      <c r="M48" s="6">
        <f t="shared" si="48"/>
        <v>368</v>
      </c>
      <c r="N48" s="6">
        <f t="shared" si="48"/>
        <v>0</v>
      </c>
      <c r="O48" s="6">
        <f t="shared" si="48"/>
        <v>0</v>
      </c>
      <c r="P48" s="6">
        <f t="shared" si="48"/>
        <v>0</v>
      </c>
      <c r="Q48" s="6">
        <f t="shared" si="48"/>
        <v>0</v>
      </c>
      <c r="R48" s="7">
        <f t="shared" si="48"/>
        <v>70</v>
      </c>
      <c r="S48" s="7">
        <f t="shared" si="48"/>
        <v>28.5</v>
      </c>
      <c r="T48" s="7">
        <f t="shared" si="48"/>
        <v>37.160000000000004</v>
      </c>
      <c r="U48" s="11">
        <f t="shared" si="48"/>
        <v>139</v>
      </c>
      <c r="V48" s="10">
        <f t="shared" si="48"/>
        <v>0</v>
      </c>
      <c r="W48" s="11">
        <f t="shared" si="48"/>
        <v>35</v>
      </c>
      <c r="X48" s="10">
        <f t="shared" si="48"/>
        <v>0</v>
      </c>
      <c r="Y48" s="11">
        <f t="shared" si="48"/>
        <v>0</v>
      </c>
      <c r="Z48" s="10">
        <f t="shared" si="48"/>
        <v>0</v>
      </c>
      <c r="AA48" s="7">
        <f t="shared" si="48"/>
        <v>14</v>
      </c>
      <c r="AB48" s="11">
        <f t="shared" si="48"/>
        <v>0</v>
      </c>
      <c r="AC48" s="10">
        <f t="shared" si="48"/>
        <v>0</v>
      </c>
      <c r="AD48" s="11">
        <f t="shared" si="48"/>
        <v>138</v>
      </c>
      <c r="AE48" s="10">
        <f t="shared" si="48"/>
        <v>0</v>
      </c>
      <c r="AF48" s="11">
        <f t="shared" si="48"/>
        <v>0</v>
      </c>
      <c r="AG48" s="10">
        <f t="shared" si="48"/>
        <v>0</v>
      </c>
      <c r="AH48" s="11">
        <f t="shared" si="48"/>
        <v>0</v>
      </c>
      <c r="AI48" s="10">
        <f t="shared" si="48"/>
        <v>0</v>
      </c>
      <c r="AJ48" s="11">
        <f t="shared" si="48"/>
        <v>0</v>
      </c>
      <c r="AK48" s="10">
        <f t="shared" si="48"/>
        <v>0</v>
      </c>
      <c r="AL48" s="11">
        <f t="shared" ref="AL48:BQ48" si="49">SUM(AL29:AL47)</f>
        <v>0</v>
      </c>
      <c r="AM48" s="10">
        <f t="shared" si="49"/>
        <v>0</v>
      </c>
      <c r="AN48" s="7">
        <f t="shared" si="49"/>
        <v>11</v>
      </c>
      <c r="AO48" s="7">
        <f t="shared" si="49"/>
        <v>25</v>
      </c>
      <c r="AP48" s="11">
        <f t="shared" si="49"/>
        <v>140</v>
      </c>
      <c r="AQ48" s="10">
        <f t="shared" si="49"/>
        <v>0</v>
      </c>
      <c r="AR48" s="11">
        <f t="shared" si="49"/>
        <v>50</v>
      </c>
      <c r="AS48" s="10">
        <f t="shared" si="49"/>
        <v>0</v>
      </c>
      <c r="AT48" s="11">
        <f t="shared" si="49"/>
        <v>0</v>
      </c>
      <c r="AU48" s="10">
        <f t="shared" si="49"/>
        <v>0</v>
      </c>
      <c r="AV48" s="7">
        <f t="shared" si="49"/>
        <v>16.5</v>
      </c>
      <c r="AW48" s="11">
        <f t="shared" si="49"/>
        <v>0</v>
      </c>
      <c r="AX48" s="10">
        <f t="shared" si="49"/>
        <v>0</v>
      </c>
      <c r="AY48" s="11">
        <f t="shared" si="49"/>
        <v>145</v>
      </c>
      <c r="AZ48" s="10">
        <f t="shared" si="49"/>
        <v>0</v>
      </c>
      <c r="BA48" s="11">
        <f t="shared" si="49"/>
        <v>0</v>
      </c>
      <c r="BB48" s="10">
        <f t="shared" si="49"/>
        <v>0</v>
      </c>
      <c r="BC48" s="11">
        <f t="shared" si="49"/>
        <v>0</v>
      </c>
      <c r="BD48" s="10">
        <f t="shared" si="49"/>
        <v>0</v>
      </c>
      <c r="BE48" s="11">
        <f t="shared" si="49"/>
        <v>0</v>
      </c>
      <c r="BF48" s="10">
        <f t="shared" si="49"/>
        <v>0</v>
      </c>
      <c r="BG48" s="11">
        <f t="shared" si="49"/>
        <v>0</v>
      </c>
      <c r="BH48" s="10">
        <f t="shared" si="49"/>
        <v>0</v>
      </c>
      <c r="BI48" s="7">
        <f t="shared" si="49"/>
        <v>9.5</v>
      </c>
      <c r="BJ48" s="7">
        <f t="shared" si="49"/>
        <v>26</v>
      </c>
      <c r="BK48" s="11">
        <f t="shared" si="49"/>
        <v>75</v>
      </c>
      <c r="BL48" s="10">
        <f t="shared" si="49"/>
        <v>0</v>
      </c>
      <c r="BM48" s="11">
        <f t="shared" si="49"/>
        <v>10</v>
      </c>
      <c r="BN48" s="10">
        <f t="shared" si="49"/>
        <v>0</v>
      </c>
      <c r="BO48" s="11">
        <f t="shared" si="49"/>
        <v>0</v>
      </c>
      <c r="BP48" s="10">
        <f t="shared" si="49"/>
        <v>0</v>
      </c>
      <c r="BQ48" s="7">
        <f t="shared" si="49"/>
        <v>8</v>
      </c>
      <c r="BR48" s="11">
        <f t="shared" ref="BR48:CW48" si="50">SUM(BR29:BR47)</f>
        <v>0</v>
      </c>
      <c r="BS48" s="10">
        <f t="shared" si="50"/>
        <v>0</v>
      </c>
      <c r="BT48" s="11">
        <f t="shared" si="50"/>
        <v>75</v>
      </c>
      <c r="BU48" s="10">
        <f t="shared" si="50"/>
        <v>0</v>
      </c>
      <c r="BV48" s="11">
        <f t="shared" si="50"/>
        <v>0</v>
      </c>
      <c r="BW48" s="10">
        <f t="shared" si="50"/>
        <v>0</v>
      </c>
      <c r="BX48" s="11">
        <f t="shared" si="50"/>
        <v>0</v>
      </c>
      <c r="BY48" s="10">
        <f t="shared" si="50"/>
        <v>0</v>
      </c>
      <c r="BZ48" s="11">
        <f t="shared" si="50"/>
        <v>0</v>
      </c>
      <c r="CA48" s="10">
        <f t="shared" si="50"/>
        <v>0</v>
      </c>
      <c r="CB48" s="11">
        <f t="shared" si="50"/>
        <v>0</v>
      </c>
      <c r="CC48" s="10">
        <f t="shared" si="50"/>
        <v>0</v>
      </c>
      <c r="CD48" s="7">
        <f t="shared" si="50"/>
        <v>7</v>
      </c>
      <c r="CE48" s="7">
        <f t="shared" si="50"/>
        <v>15</v>
      </c>
      <c r="CF48" s="11">
        <f t="shared" si="50"/>
        <v>20</v>
      </c>
      <c r="CG48" s="10">
        <f t="shared" si="50"/>
        <v>0</v>
      </c>
      <c r="CH48" s="11">
        <f t="shared" si="50"/>
        <v>10</v>
      </c>
      <c r="CI48" s="10">
        <f t="shared" si="50"/>
        <v>0</v>
      </c>
      <c r="CJ48" s="11">
        <f t="shared" si="50"/>
        <v>0</v>
      </c>
      <c r="CK48" s="10">
        <f t="shared" si="50"/>
        <v>0</v>
      </c>
      <c r="CL48" s="7">
        <f t="shared" si="50"/>
        <v>3</v>
      </c>
      <c r="CM48" s="11">
        <f t="shared" si="50"/>
        <v>0</v>
      </c>
      <c r="CN48" s="10">
        <f t="shared" si="50"/>
        <v>0</v>
      </c>
      <c r="CO48" s="11">
        <f t="shared" si="50"/>
        <v>10</v>
      </c>
      <c r="CP48" s="10">
        <f t="shared" si="50"/>
        <v>0</v>
      </c>
      <c r="CQ48" s="11">
        <f t="shared" si="50"/>
        <v>0</v>
      </c>
      <c r="CR48" s="10">
        <f t="shared" si="50"/>
        <v>0</v>
      </c>
      <c r="CS48" s="11">
        <f t="shared" si="50"/>
        <v>0</v>
      </c>
      <c r="CT48" s="10">
        <f t="shared" si="50"/>
        <v>0</v>
      </c>
      <c r="CU48" s="11">
        <f t="shared" si="50"/>
        <v>0</v>
      </c>
      <c r="CV48" s="10">
        <f t="shared" si="50"/>
        <v>0</v>
      </c>
      <c r="CW48" s="11">
        <f t="shared" si="50"/>
        <v>0</v>
      </c>
      <c r="CX48" s="10">
        <f t="shared" ref="CX48:EC48" si="51">SUM(CX29:CX47)</f>
        <v>0</v>
      </c>
      <c r="CY48" s="7">
        <f t="shared" si="51"/>
        <v>1</v>
      </c>
      <c r="CZ48" s="7">
        <f t="shared" si="51"/>
        <v>4</v>
      </c>
      <c r="DA48" s="11">
        <f t="shared" si="51"/>
        <v>0</v>
      </c>
      <c r="DB48" s="10">
        <f t="shared" si="51"/>
        <v>0</v>
      </c>
      <c r="DC48" s="11">
        <f t="shared" si="51"/>
        <v>0</v>
      </c>
      <c r="DD48" s="10">
        <f t="shared" si="51"/>
        <v>0</v>
      </c>
      <c r="DE48" s="11">
        <f t="shared" si="51"/>
        <v>0</v>
      </c>
      <c r="DF48" s="10">
        <f t="shared" si="51"/>
        <v>0</v>
      </c>
      <c r="DG48" s="7">
        <f t="shared" si="51"/>
        <v>0</v>
      </c>
      <c r="DH48" s="11">
        <f t="shared" si="51"/>
        <v>0</v>
      </c>
      <c r="DI48" s="10">
        <f t="shared" si="51"/>
        <v>0</v>
      </c>
      <c r="DJ48" s="11">
        <f t="shared" si="51"/>
        <v>0</v>
      </c>
      <c r="DK48" s="10">
        <f t="shared" si="51"/>
        <v>0</v>
      </c>
      <c r="DL48" s="11">
        <f t="shared" si="51"/>
        <v>0</v>
      </c>
      <c r="DM48" s="10">
        <f t="shared" si="51"/>
        <v>0</v>
      </c>
      <c r="DN48" s="11">
        <f t="shared" si="51"/>
        <v>0</v>
      </c>
      <c r="DO48" s="10">
        <f t="shared" si="51"/>
        <v>0</v>
      </c>
      <c r="DP48" s="11">
        <f t="shared" si="51"/>
        <v>0</v>
      </c>
      <c r="DQ48" s="10">
        <f t="shared" si="51"/>
        <v>0</v>
      </c>
      <c r="DR48" s="11">
        <f t="shared" si="51"/>
        <v>0</v>
      </c>
      <c r="DS48" s="10">
        <f t="shared" si="51"/>
        <v>0</v>
      </c>
      <c r="DT48" s="7">
        <f t="shared" si="51"/>
        <v>0</v>
      </c>
      <c r="DU48" s="7">
        <f t="shared" si="51"/>
        <v>0</v>
      </c>
      <c r="DV48" s="11">
        <f t="shared" si="51"/>
        <v>0</v>
      </c>
      <c r="DW48" s="10">
        <f t="shared" si="51"/>
        <v>0</v>
      </c>
      <c r="DX48" s="11">
        <f t="shared" si="51"/>
        <v>0</v>
      </c>
      <c r="DY48" s="10">
        <f t="shared" si="51"/>
        <v>0</v>
      </c>
      <c r="DZ48" s="11">
        <f t="shared" si="51"/>
        <v>0</v>
      </c>
      <c r="EA48" s="10">
        <f t="shared" si="51"/>
        <v>0</v>
      </c>
      <c r="EB48" s="7">
        <f t="shared" si="51"/>
        <v>0</v>
      </c>
      <c r="EC48" s="11">
        <f t="shared" si="51"/>
        <v>0</v>
      </c>
      <c r="ED48" s="10">
        <f t="shared" ref="ED48:FI48" si="52">SUM(ED29:ED47)</f>
        <v>0</v>
      </c>
      <c r="EE48" s="11">
        <f t="shared" si="52"/>
        <v>0</v>
      </c>
      <c r="EF48" s="10">
        <f t="shared" si="52"/>
        <v>0</v>
      </c>
      <c r="EG48" s="11">
        <f t="shared" si="52"/>
        <v>0</v>
      </c>
      <c r="EH48" s="10">
        <f t="shared" si="52"/>
        <v>0</v>
      </c>
      <c r="EI48" s="11">
        <f t="shared" si="52"/>
        <v>0</v>
      </c>
      <c r="EJ48" s="10">
        <f t="shared" si="52"/>
        <v>0</v>
      </c>
      <c r="EK48" s="11">
        <f t="shared" si="52"/>
        <v>0</v>
      </c>
      <c r="EL48" s="10">
        <f t="shared" si="52"/>
        <v>0</v>
      </c>
      <c r="EM48" s="11">
        <f t="shared" si="52"/>
        <v>0</v>
      </c>
      <c r="EN48" s="10">
        <f t="shared" si="52"/>
        <v>0</v>
      </c>
      <c r="EO48" s="7">
        <f t="shared" si="52"/>
        <v>0</v>
      </c>
      <c r="EP48" s="7">
        <f t="shared" si="52"/>
        <v>0</v>
      </c>
      <c r="EQ48" s="11">
        <f t="shared" si="52"/>
        <v>0</v>
      </c>
      <c r="ER48" s="10">
        <f t="shared" si="52"/>
        <v>0</v>
      </c>
      <c r="ES48" s="11">
        <f t="shared" si="52"/>
        <v>0</v>
      </c>
      <c r="ET48" s="10">
        <f t="shared" si="52"/>
        <v>0</v>
      </c>
      <c r="EU48" s="11">
        <f t="shared" si="52"/>
        <v>0</v>
      </c>
      <c r="EV48" s="10">
        <f t="shared" si="52"/>
        <v>0</v>
      </c>
      <c r="EW48" s="7">
        <f t="shared" si="52"/>
        <v>0</v>
      </c>
      <c r="EX48" s="11">
        <f t="shared" si="52"/>
        <v>0</v>
      </c>
      <c r="EY48" s="10">
        <f t="shared" si="52"/>
        <v>0</v>
      </c>
      <c r="EZ48" s="11">
        <f t="shared" si="52"/>
        <v>0</v>
      </c>
      <c r="FA48" s="10">
        <f t="shared" si="52"/>
        <v>0</v>
      </c>
      <c r="FB48" s="11">
        <f t="shared" si="52"/>
        <v>0</v>
      </c>
      <c r="FC48" s="10">
        <f t="shared" si="52"/>
        <v>0</v>
      </c>
      <c r="FD48" s="11">
        <f t="shared" si="52"/>
        <v>0</v>
      </c>
      <c r="FE48" s="10">
        <f t="shared" si="52"/>
        <v>0</v>
      </c>
      <c r="FF48" s="11">
        <f t="shared" si="52"/>
        <v>0</v>
      </c>
      <c r="FG48" s="10">
        <f t="shared" si="52"/>
        <v>0</v>
      </c>
      <c r="FH48" s="11">
        <f t="shared" si="52"/>
        <v>0</v>
      </c>
      <c r="FI48" s="10">
        <f t="shared" si="52"/>
        <v>0</v>
      </c>
      <c r="FJ48" s="7">
        <f t="shared" ref="FJ48:GF48" si="53">SUM(FJ29:FJ47)</f>
        <v>0</v>
      </c>
      <c r="FK48" s="7">
        <f t="shared" si="53"/>
        <v>0</v>
      </c>
      <c r="FL48" s="11">
        <f t="shared" si="53"/>
        <v>0</v>
      </c>
      <c r="FM48" s="10">
        <f t="shared" si="53"/>
        <v>0</v>
      </c>
      <c r="FN48" s="11">
        <f t="shared" si="53"/>
        <v>0</v>
      </c>
      <c r="FO48" s="10">
        <f t="shared" si="53"/>
        <v>0</v>
      </c>
      <c r="FP48" s="11">
        <f t="shared" si="53"/>
        <v>0</v>
      </c>
      <c r="FQ48" s="10">
        <f t="shared" si="53"/>
        <v>0</v>
      </c>
      <c r="FR48" s="7">
        <f t="shared" si="53"/>
        <v>0</v>
      </c>
      <c r="FS48" s="11">
        <f t="shared" si="53"/>
        <v>0</v>
      </c>
      <c r="FT48" s="10">
        <f t="shared" si="53"/>
        <v>0</v>
      </c>
      <c r="FU48" s="11">
        <f t="shared" si="53"/>
        <v>0</v>
      </c>
      <c r="FV48" s="10">
        <f t="shared" si="53"/>
        <v>0</v>
      </c>
      <c r="FW48" s="11">
        <f t="shared" si="53"/>
        <v>0</v>
      </c>
      <c r="FX48" s="10">
        <f t="shared" si="53"/>
        <v>0</v>
      </c>
      <c r="FY48" s="11">
        <f t="shared" si="53"/>
        <v>0</v>
      </c>
      <c r="FZ48" s="10">
        <f t="shared" si="53"/>
        <v>0</v>
      </c>
      <c r="GA48" s="11">
        <f t="shared" si="53"/>
        <v>0</v>
      </c>
      <c r="GB48" s="10">
        <f t="shared" si="53"/>
        <v>0</v>
      </c>
      <c r="GC48" s="11">
        <f t="shared" si="53"/>
        <v>0</v>
      </c>
      <c r="GD48" s="10">
        <f t="shared" si="53"/>
        <v>0</v>
      </c>
      <c r="GE48" s="7">
        <f t="shared" si="53"/>
        <v>0</v>
      </c>
      <c r="GF48" s="7">
        <f t="shared" si="53"/>
        <v>0</v>
      </c>
    </row>
    <row r="49" spans="1:188" ht="20.100000000000001" customHeight="1" x14ac:dyDescent="0.2">
      <c r="A49" s="13" t="s">
        <v>119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3"/>
      <c r="GF49" s="14"/>
    </row>
    <row r="50" spans="1:188" x14ac:dyDescent="0.2">
      <c r="A50" s="6">
        <v>3</v>
      </c>
      <c r="B50" s="6">
        <v>1</v>
      </c>
      <c r="C50" s="6"/>
      <c r="D50" s="6"/>
      <c r="E50" s="3" t="s">
        <v>120</v>
      </c>
      <c r="F50" s="6">
        <f>$B$50*COUNTIF(U50:GD50,"e")</f>
        <v>0</v>
      </c>
      <c r="G50" s="6">
        <f>$B$50*COUNTIF(U50:GD50,"z")</f>
        <v>2</v>
      </c>
      <c r="H50" s="6">
        <f t="shared" ref="H50:H86" si="54">SUM(I50:Q50)</f>
        <v>30</v>
      </c>
      <c r="I50" s="6">
        <f t="shared" ref="I50:I86" si="55">U50+AP50+BK50+CF50+DA50+DV50+EQ50+FL50</f>
        <v>15</v>
      </c>
      <c r="J50" s="6">
        <f t="shared" ref="J50:J86" si="56">W50+AR50+BM50+CH50+DC50+DX50+ES50+FN50</f>
        <v>15</v>
      </c>
      <c r="K50" s="6">
        <f t="shared" ref="K50:K86" si="57">Y50+AT50+BO50+CJ50+DE50+DZ50+EU50+FP50</f>
        <v>0</v>
      </c>
      <c r="L50" s="6">
        <f t="shared" ref="L50:L86" si="58">AB50+AW50+BR50+CM50+DH50+EC50+EX50+FS50</f>
        <v>0</v>
      </c>
      <c r="M50" s="6">
        <f t="shared" ref="M50:M86" si="59">AD50+AY50+BT50+CO50+DJ50+EE50+EZ50+FU50</f>
        <v>0</v>
      </c>
      <c r="N50" s="6">
        <f t="shared" ref="N50:N86" si="60">AF50+BA50+BV50+CQ50+DL50+EG50+FB50+FW50</f>
        <v>0</v>
      </c>
      <c r="O50" s="6">
        <f t="shared" ref="O50:O86" si="61">AH50+BC50+BX50+CS50+DN50+EI50+FD50+FY50</f>
        <v>0</v>
      </c>
      <c r="P50" s="6">
        <f t="shared" ref="P50:P86" si="62">AJ50+BE50+BZ50+CU50+DP50+EK50+FF50+GA50</f>
        <v>0</v>
      </c>
      <c r="Q50" s="6">
        <f t="shared" ref="Q50:Q86" si="63">AL50+BG50+CB50+CW50+DR50+EM50+FH50+GC50</f>
        <v>0</v>
      </c>
      <c r="R50" s="7">
        <f t="shared" ref="R50:R86" si="64">AO50+BJ50+CE50+CZ50+DU50+EP50+FK50+GF50</f>
        <v>2</v>
      </c>
      <c r="S50" s="7">
        <f t="shared" ref="S50:S86" si="65">AN50+BI50+CD50+CY50+DT50+EO50+FJ50+GE50</f>
        <v>0</v>
      </c>
      <c r="T50" s="7">
        <f>$B$50*1</f>
        <v>1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ref="AO50:AO86" si="66">AA50+AN50</f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ref="BJ50:BJ86" si="67">AV50+BI50</f>
        <v>0</v>
      </c>
      <c r="BK50" s="11">
        <f>$B$50*15</f>
        <v>15</v>
      </c>
      <c r="BL50" s="10" t="s">
        <v>61</v>
      </c>
      <c r="BM50" s="11">
        <f>$B$50*15</f>
        <v>15</v>
      </c>
      <c r="BN50" s="10" t="s">
        <v>61</v>
      </c>
      <c r="BO50" s="11"/>
      <c r="BP50" s="10"/>
      <c r="BQ50" s="7">
        <f>$B$50*2</f>
        <v>2</v>
      </c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ref="CE50:CE86" si="68">BQ50+CD50</f>
        <v>2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ref="CZ50:CZ86" si="69">CL50+CY50</f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ref="DU50:DU86" si="70">DG50+DT50</f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ref="EP50:EP86" si="71">EB50+EO50</f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ref="FK50:FK86" si="72">EW50+FJ50</f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ref="GF50:GF86" si="73">FR50+GE50</f>
        <v>0</v>
      </c>
    </row>
    <row r="51" spans="1:188" x14ac:dyDescent="0.2">
      <c r="A51" s="6">
        <v>13</v>
      </c>
      <c r="B51" s="6">
        <v>1</v>
      </c>
      <c r="C51" s="6"/>
      <c r="D51" s="6"/>
      <c r="E51" s="3" t="s">
        <v>121</v>
      </c>
      <c r="F51" s="6">
        <f>$B$51*COUNTIF(U51:GD51,"e")</f>
        <v>0</v>
      </c>
      <c r="G51" s="6">
        <f>$B$51*COUNTIF(U51:GD51,"z")</f>
        <v>3</v>
      </c>
      <c r="H51" s="6">
        <f t="shared" si="54"/>
        <v>30</v>
      </c>
      <c r="I51" s="6">
        <f t="shared" si="55"/>
        <v>15</v>
      </c>
      <c r="J51" s="6">
        <f t="shared" si="56"/>
        <v>10</v>
      </c>
      <c r="K51" s="6">
        <f t="shared" si="57"/>
        <v>0</v>
      </c>
      <c r="L51" s="6">
        <f t="shared" si="58"/>
        <v>0</v>
      </c>
      <c r="M51" s="6">
        <f t="shared" si="59"/>
        <v>5</v>
      </c>
      <c r="N51" s="6">
        <f t="shared" si="60"/>
        <v>0</v>
      </c>
      <c r="O51" s="6">
        <f t="shared" si="61"/>
        <v>0</v>
      </c>
      <c r="P51" s="6">
        <f t="shared" si="62"/>
        <v>0</v>
      </c>
      <c r="Q51" s="6">
        <f t="shared" si="63"/>
        <v>0</v>
      </c>
      <c r="R51" s="7">
        <f t="shared" si="64"/>
        <v>3</v>
      </c>
      <c r="S51" s="7">
        <f t="shared" si="65"/>
        <v>0.5</v>
      </c>
      <c r="T51" s="7">
        <f>$B$51*1.14</f>
        <v>1.1399999999999999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6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7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8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69"/>
        <v>0</v>
      </c>
      <c r="DA51" s="11">
        <f>$B$51*15</f>
        <v>15</v>
      </c>
      <c r="DB51" s="10" t="s">
        <v>61</v>
      </c>
      <c r="DC51" s="11">
        <f>$B$51*10</f>
        <v>10</v>
      </c>
      <c r="DD51" s="10" t="s">
        <v>61</v>
      </c>
      <c r="DE51" s="11"/>
      <c r="DF51" s="10"/>
      <c r="DG51" s="7">
        <f>$B$51*2.5</f>
        <v>2.5</v>
      </c>
      <c r="DH51" s="11"/>
      <c r="DI51" s="10"/>
      <c r="DJ51" s="11">
        <f>$B$51*5</f>
        <v>5</v>
      </c>
      <c r="DK51" s="10" t="s">
        <v>61</v>
      </c>
      <c r="DL51" s="11"/>
      <c r="DM51" s="10"/>
      <c r="DN51" s="11"/>
      <c r="DO51" s="10"/>
      <c r="DP51" s="11"/>
      <c r="DQ51" s="10"/>
      <c r="DR51" s="11"/>
      <c r="DS51" s="10"/>
      <c r="DT51" s="7">
        <f>$B$51*0.5</f>
        <v>0.5</v>
      </c>
      <c r="DU51" s="7">
        <f t="shared" si="70"/>
        <v>3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1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2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3"/>
        <v>0</v>
      </c>
    </row>
    <row r="52" spans="1:188" x14ac:dyDescent="0.2">
      <c r="A52" s="6">
        <v>14</v>
      </c>
      <c r="B52" s="6">
        <v>1</v>
      </c>
      <c r="C52" s="6"/>
      <c r="D52" s="6"/>
      <c r="E52" s="3" t="s">
        <v>122</v>
      </c>
      <c r="F52" s="6">
        <f>$B$52*COUNTIF(U52:GD52,"e")</f>
        <v>0</v>
      </c>
      <c r="G52" s="6">
        <f>$B$52*COUNTIF(U52:GD52,"z")</f>
        <v>2</v>
      </c>
      <c r="H52" s="6">
        <f t="shared" si="54"/>
        <v>30</v>
      </c>
      <c r="I52" s="6">
        <f t="shared" si="55"/>
        <v>10</v>
      </c>
      <c r="J52" s="6">
        <f t="shared" si="56"/>
        <v>20</v>
      </c>
      <c r="K52" s="6">
        <f t="shared" si="57"/>
        <v>0</v>
      </c>
      <c r="L52" s="6">
        <f t="shared" si="58"/>
        <v>0</v>
      </c>
      <c r="M52" s="6">
        <f t="shared" si="59"/>
        <v>0</v>
      </c>
      <c r="N52" s="6">
        <f t="shared" si="60"/>
        <v>0</v>
      </c>
      <c r="O52" s="6">
        <f t="shared" si="61"/>
        <v>0</v>
      </c>
      <c r="P52" s="6">
        <f t="shared" si="62"/>
        <v>0</v>
      </c>
      <c r="Q52" s="6">
        <f t="shared" si="63"/>
        <v>0</v>
      </c>
      <c r="R52" s="7">
        <f t="shared" si="64"/>
        <v>3</v>
      </c>
      <c r="S52" s="7">
        <f t="shared" si="65"/>
        <v>0</v>
      </c>
      <c r="T52" s="7">
        <f>$B$52*1.06</f>
        <v>1.06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6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7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68"/>
        <v>0</v>
      </c>
      <c r="CF52" s="11"/>
      <c r="CG52" s="10"/>
      <c r="CH52" s="11"/>
      <c r="CI52" s="10"/>
      <c r="CJ52" s="11"/>
      <c r="CK52" s="10"/>
      <c r="CL52" s="7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9"/>
        <v>0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0"/>
        <v>0</v>
      </c>
      <c r="DV52" s="11">
        <f>$B$52*10</f>
        <v>10</v>
      </c>
      <c r="DW52" s="10" t="s">
        <v>61</v>
      </c>
      <c r="DX52" s="11">
        <f>$B$52*20</f>
        <v>20</v>
      </c>
      <c r="DY52" s="10" t="s">
        <v>61</v>
      </c>
      <c r="DZ52" s="11"/>
      <c r="EA52" s="10"/>
      <c r="EB52" s="7">
        <f>$B$52*3</f>
        <v>3</v>
      </c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1"/>
        <v>3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2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3"/>
        <v>0</v>
      </c>
    </row>
    <row r="53" spans="1:188" x14ac:dyDescent="0.2">
      <c r="A53" s="6">
        <v>15</v>
      </c>
      <c r="B53" s="6">
        <v>1</v>
      </c>
      <c r="C53" s="6"/>
      <c r="D53" s="6"/>
      <c r="E53" s="3" t="s">
        <v>123</v>
      </c>
      <c r="F53" s="6">
        <f>$B$53*COUNTIF(U53:GD53,"e")</f>
        <v>0</v>
      </c>
      <c r="G53" s="6">
        <f>$B$53*COUNTIF(U53:GD53,"z")</f>
        <v>3</v>
      </c>
      <c r="H53" s="6">
        <f t="shared" si="54"/>
        <v>30</v>
      </c>
      <c r="I53" s="6">
        <f t="shared" si="55"/>
        <v>15</v>
      </c>
      <c r="J53" s="6">
        <f t="shared" si="56"/>
        <v>10</v>
      </c>
      <c r="K53" s="6">
        <f t="shared" si="57"/>
        <v>0</v>
      </c>
      <c r="L53" s="6">
        <f t="shared" si="58"/>
        <v>0</v>
      </c>
      <c r="M53" s="6">
        <f t="shared" si="59"/>
        <v>5</v>
      </c>
      <c r="N53" s="6">
        <f t="shared" si="60"/>
        <v>0</v>
      </c>
      <c r="O53" s="6">
        <f t="shared" si="61"/>
        <v>0</v>
      </c>
      <c r="P53" s="6">
        <f t="shared" si="62"/>
        <v>0</v>
      </c>
      <c r="Q53" s="6">
        <f t="shared" si="63"/>
        <v>0</v>
      </c>
      <c r="R53" s="7">
        <f t="shared" si="64"/>
        <v>3</v>
      </c>
      <c r="S53" s="7">
        <f t="shared" si="65"/>
        <v>0.5</v>
      </c>
      <c r="T53" s="7">
        <f>$B$53*1.1</f>
        <v>1.1000000000000001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6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7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8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9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0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1"/>
        <v>0</v>
      </c>
      <c r="EQ53" s="11">
        <f>$B$53*15</f>
        <v>15</v>
      </c>
      <c r="ER53" s="10" t="s">
        <v>61</v>
      </c>
      <c r="ES53" s="11">
        <f>$B$53*10</f>
        <v>10</v>
      </c>
      <c r="ET53" s="10" t="s">
        <v>61</v>
      </c>
      <c r="EU53" s="11"/>
      <c r="EV53" s="10"/>
      <c r="EW53" s="7">
        <f>$B$53*2.5</f>
        <v>2.5</v>
      </c>
      <c r="EX53" s="11"/>
      <c r="EY53" s="10"/>
      <c r="EZ53" s="11">
        <f>$B$53*5</f>
        <v>5</v>
      </c>
      <c r="FA53" s="10" t="s">
        <v>61</v>
      </c>
      <c r="FB53" s="11"/>
      <c r="FC53" s="10"/>
      <c r="FD53" s="11"/>
      <c r="FE53" s="10"/>
      <c r="FF53" s="11"/>
      <c r="FG53" s="10"/>
      <c r="FH53" s="11"/>
      <c r="FI53" s="10"/>
      <c r="FJ53" s="7">
        <f>$B$53*0.5</f>
        <v>0.5</v>
      </c>
      <c r="FK53" s="7">
        <f t="shared" si="72"/>
        <v>3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3"/>
        <v>0</v>
      </c>
    </row>
    <row r="54" spans="1:188" x14ac:dyDescent="0.2">
      <c r="A54" s="6">
        <v>16</v>
      </c>
      <c r="B54" s="6">
        <v>1</v>
      </c>
      <c r="C54" s="6"/>
      <c r="D54" s="6"/>
      <c r="E54" s="3" t="s">
        <v>124</v>
      </c>
      <c r="F54" s="6">
        <f>$B$54*COUNTIF(U54:GD54,"e")</f>
        <v>0</v>
      </c>
      <c r="G54" s="6">
        <f>$B$54*COUNTIF(U54:GD54,"z")</f>
        <v>2</v>
      </c>
      <c r="H54" s="6">
        <f t="shared" si="54"/>
        <v>30</v>
      </c>
      <c r="I54" s="6">
        <f t="shared" si="55"/>
        <v>15</v>
      </c>
      <c r="J54" s="6">
        <f t="shared" si="56"/>
        <v>15</v>
      </c>
      <c r="K54" s="6">
        <f t="shared" si="57"/>
        <v>0</v>
      </c>
      <c r="L54" s="6">
        <f t="shared" si="58"/>
        <v>0</v>
      </c>
      <c r="M54" s="6">
        <f t="shared" si="59"/>
        <v>0</v>
      </c>
      <c r="N54" s="6">
        <f t="shared" si="60"/>
        <v>0</v>
      </c>
      <c r="O54" s="6">
        <f t="shared" si="61"/>
        <v>0</v>
      </c>
      <c r="P54" s="6">
        <f t="shared" si="62"/>
        <v>0</v>
      </c>
      <c r="Q54" s="6">
        <f t="shared" si="63"/>
        <v>0</v>
      </c>
      <c r="R54" s="7">
        <f t="shared" si="64"/>
        <v>2</v>
      </c>
      <c r="S54" s="7">
        <f t="shared" si="65"/>
        <v>0</v>
      </c>
      <c r="T54" s="7">
        <f>$B$54*1</f>
        <v>1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6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7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68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9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0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1"/>
        <v>0</v>
      </c>
      <c r="EQ54" s="11">
        <f>$B$54*15</f>
        <v>15</v>
      </c>
      <c r="ER54" s="10" t="s">
        <v>61</v>
      </c>
      <c r="ES54" s="11">
        <f>$B$54*15</f>
        <v>15</v>
      </c>
      <c r="ET54" s="10" t="s">
        <v>61</v>
      </c>
      <c r="EU54" s="11"/>
      <c r="EV54" s="10"/>
      <c r="EW54" s="7">
        <f>$B$54*2</f>
        <v>2</v>
      </c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2"/>
        <v>2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3"/>
        <v>0</v>
      </c>
    </row>
    <row r="55" spans="1:188" x14ac:dyDescent="0.2">
      <c r="A55" s="6">
        <v>17</v>
      </c>
      <c r="B55" s="6">
        <v>1</v>
      </c>
      <c r="C55" s="6"/>
      <c r="D55" s="6"/>
      <c r="E55" s="3" t="s">
        <v>125</v>
      </c>
      <c r="F55" s="6">
        <f>$B$55*COUNTIF(U55:GD55,"e")</f>
        <v>0</v>
      </c>
      <c r="G55" s="6">
        <f>$B$55*COUNTIF(U55:GD55,"z")</f>
        <v>2</v>
      </c>
      <c r="H55" s="6">
        <f t="shared" si="54"/>
        <v>30</v>
      </c>
      <c r="I55" s="6">
        <f t="shared" si="55"/>
        <v>15</v>
      </c>
      <c r="J55" s="6">
        <f t="shared" si="56"/>
        <v>15</v>
      </c>
      <c r="K55" s="6">
        <f t="shared" si="57"/>
        <v>0</v>
      </c>
      <c r="L55" s="6">
        <f t="shared" si="58"/>
        <v>0</v>
      </c>
      <c r="M55" s="6">
        <f t="shared" si="59"/>
        <v>0</v>
      </c>
      <c r="N55" s="6">
        <f t="shared" si="60"/>
        <v>0</v>
      </c>
      <c r="O55" s="6">
        <f t="shared" si="61"/>
        <v>0</v>
      </c>
      <c r="P55" s="6">
        <f t="shared" si="62"/>
        <v>0</v>
      </c>
      <c r="Q55" s="6">
        <f t="shared" si="63"/>
        <v>0</v>
      </c>
      <c r="R55" s="7">
        <f t="shared" si="64"/>
        <v>2</v>
      </c>
      <c r="S55" s="7">
        <f t="shared" si="65"/>
        <v>0</v>
      </c>
      <c r="T55" s="7">
        <f>$B$55*1</f>
        <v>1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6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7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8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9"/>
        <v>0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0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1"/>
        <v>0</v>
      </c>
      <c r="EQ55" s="11">
        <f>$B$55*15</f>
        <v>15</v>
      </c>
      <c r="ER55" s="10" t="s">
        <v>61</v>
      </c>
      <c r="ES55" s="11">
        <f>$B$55*15</f>
        <v>15</v>
      </c>
      <c r="ET55" s="10" t="s">
        <v>61</v>
      </c>
      <c r="EU55" s="11"/>
      <c r="EV55" s="10"/>
      <c r="EW55" s="7">
        <f>$B$55*2</f>
        <v>2</v>
      </c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2"/>
        <v>2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3"/>
        <v>0</v>
      </c>
    </row>
    <row r="56" spans="1:188" x14ac:dyDescent="0.2">
      <c r="A56" s="6">
        <v>18</v>
      </c>
      <c r="B56" s="6">
        <v>1</v>
      </c>
      <c r="C56" s="6"/>
      <c r="D56" s="6"/>
      <c r="E56" s="3" t="s">
        <v>126</v>
      </c>
      <c r="F56" s="6">
        <f>$B$56*COUNTIF(U56:GD56,"e")</f>
        <v>0</v>
      </c>
      <c r="G56" s="6">
        <f>$B$56*COUNTIF(U56:GD56,"z")</f>
        <v>2</v>
      </c>
      <c r="H56" s="6">
        <f t="shared" si="54"/>
        <v>30</v>
      </c>
      <c r="I56" s="6">
        <f t="shared" si="55"/>
        <v>15</v>
      </c>
      <c r="J56" s="6">
        <f t="shared" si="56"/>
        <v>15</v>
      </c>
      <c r="K56" s="6">
        <f t="shared" si="57"/>
        <v>0</v>
      </c>
      <c r="L56" s="6">
        <f t="shared" si="58"/>
        <v>0</v>
      </c>
      <c r="M56" s="6">
        <f t="shared" si="59"/>
        <v>0</v>
      </c>
      <c r="N56" s="6">
        <f t="shared" si="60"/>
        <v>0</v>
      </c>
      <c r="O56" s="6">
        <f t="shared" si="61"/>
        <v>0</v>
      </c>
      <c r="P56" s="6">
        <f t="shared" si="62"/>
        <v>0</v>
      </c>
      <c r="Q56" s="6">
        <f t="shared" si="63"/>
        <v>0</v>
      </c>
      <c r="R56" s="7">
        <f t="shared" si="64"/>
        <v>2</v>
      </c>
      <c r="S56" s="7">
        <f t="shared" si="65"/>
        <v>0</v>
      </c>
      <c r="T56" s="7">
        <f>$B$56*1.2</f>
        <v>1.2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6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7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8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9"/>
        <v>0</v>
      </c>
      <c r="DA56" s="11"/>
      <c r="DB56" s="10"/>
      <c r="DC56" s="11"/>
      <c r="DD56" s="10"/>
      <c r="DE56" s="11"/>
      <c r="DF56" s="10"/>
      <c r="DG56" s="7"/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0"/>
        <v>0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1"/>
        <v>0</v>
      </c>
      <c r="EQ56" s="11">
        <f>$B$56*15</f>
        <v>15</v>
      </c>
      <c r="ER56" s="10" t="s">
        <v>61</v>
      </c>
      <c r="ES56" s="11">
        <f>$B$56*15</f>
        <v>15</v>
      </c>
      <c r="ET56" s="10" t="s">
        <v>61</v>
      </c>
      <c r="EU56" s="11"/>
      <c r="EV56" s="10"/>
      <c r="EW56" s="7">
        <f>$B$56*2</f>
        <v>2</v>
      </c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2"/>
        <v>2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3"/>
        <v>0</v>
      </c>
    </row>
    <row r="57" spans="1:188" x14ac:dyDescent="0.2">
      <c r="A57" s="6">
        <v>4</v>
      </c>
      <c r="B57" s="6">
        <v>1</v>
      </c>
      <c r="C57" s="6"/>
      <c r="D57" s="6"/>
      <c r="E57" s="3" t="s">
        <v>127</v>
      </c>
      <c r="F57" s="6">
        <f>$B$57*COUNTIF(U57:GD57,"e")</f>
        <v>0</v>
      </c>
      <c r="G57" s="6">
        <f>$B$57*COUNTIF(U57:GD57,"z")</f>
        <v>2</v>
      </c>
      <c r="H57" s="6">
        <f t="shared" si="54"/>
        <v>30</v>
      </c>
      <c r="I57" s="6">
        <f t="shared" si="55"/>
        <v>15</v>
      </c>
      <c r="J57" s="6">
        <f t="shared" si="56"/>
        <v>15</v>
      </c>
      <c r="K57" s="6">
        <f t="shared" si="57"/>
        <v>0</v>
      </c>
      <c r="L57" s="6">
        <f t="shared" si="58"/>
        <v>0</v>
      </c>
      <c r="M57" s="6">
        <f t="shared" si="59"/>
        <v>0</v>
      </c>
      <c r="N57" s="6">
        <f t="shared" si="60"/>
        <v>0</v>
      </c>
      <c r="O57" s="6">
        <f t="shared" si="61"/>
        <v>0</v>
      </c>
      <c r="P57" s="6">
        <f t="shared" si="62"/>
        <v>0</v>
      </c>
      <c r="Q57" s="6">
        <f t="shared" si="63"/>
        <v>0</v>
      </c>
      <c r="R57" s="7">
        <f t="shared" si="64"/>
        <v>2</v>
      </c>
      <c r="S57" s="7">
        <f t="shared" si="65"/>
        <v>0</v>
      </c>
      <c r="T57" s="7">
        <f>$B$57*1</f>
        <v>1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6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7"/>
        <v>0</v>
      </c>
      <c r="BK57" s="11">
        <f>$B$57*15</f>
        <v>15</v>
      </c>
      <c r="BL57" s="10" t="s">
        <v>61</v>
      </c>
      <c r="BM57" s="11">
        <f>$B$57*15</f>
        <v>15</v>
      </c>
      <c r="BN57" s="10" t="s">
        <v>61</v>
      </c>
      <c r="BO57" s="11"/>
      <c r="BP57" s="10"/>
      <c r="BQ57" s="7">
        <f>$B$57*2</f>
        <v>2</v>
      </c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8"/>
        <v>2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9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0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1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2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3"/>
        <v>0</v>
      </c>
    </row>
    <row r="58" spans="1:188" x14ac:dyDescent="0.2">
      <c r="A58" s="6">
        <v>5</v>
      </c>
      <c r="B58" s="6">
        <v>1</v>
      </c>
      <c r="C58" s="6"/>
      <c r="D58" s="6"/>
      <c r="E58" s="3" t="s">
        <v>128</v>
      </c>
      <c r="F58" s="6">
        <f>$B$58*COUNTIF(U58:GD58,"e")</f>
        <v>0</v>
      </c>
      <c r="G58" s="6">
        <f>$B$58*COUNTIF(U58:GD58,"z")</f>
        <v>2</v>
      </c>
      <c r="H58" s="6">
        <f t="shared" si="54"/>
        <v>30</v>
      </c>
      <c r="I58" s="6">
        <f t="shared" si="55"/>
        <v>15</v>
      </c>
      <c r="J58" s="6">
        <f t="shared" si="56"/>
        <v>15</v>
      </c>
      <c r="K58" s="6">
        <f t="shared" si="57"/>
        <v>0</v>
      </c>
      <c r="L58" s="6">
        <f t="shared" si="58"/>
        <v>0</v>
      </c>
      <c r="M58" s="6">
        <f t="shared" si="59"/>
        <v>0</v>
      </c>
      <c r="N58" s="6">
        <f t="shared" si="60"/>
        <v>0</v>
      </c>
      <c r="O58" s="6">
        <f t="shared" si="61"/>
        <v>0</v>
      </c>
      <c r="P58" s="6">
        <f t="shared" si="62"/>
        <v>0</v>
      </c>
      <c r="Q58" s="6">
        <f t="shared" si="63"/>
        <v>0</v>
      </c>
      <c r="R58" s="7">
        <f t="shared" si="64"/>
        <v>2</v>
      </c>
      <c r="S58" s="7">
        <f t="shared" si="65"/>
        <v>0</v>
      </c>
      <c r="T58" s="7">
        <f>$B$58*1</f>
        <v>1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6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7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8"/>
        <v>0</v>
      </c>
      <c r="CF58" s="11">
        <f>$B$58*15</f>
        <v>15</v>
      </c>
      <c r="CG58" s="10" t="s">
        <v>61</v>
      </c>
      <c r="CH58" s="11">
        <f>$B$58*15</f>
        <v>15</v>
      </c>
      <c r="CI58" s="10" t="s">
        <v>61</v>
      </c>
      <c r="CJ58" s="11"/>
      <c r="CK58" s="10"/>
      <c r="CL58" s="7">
        <f>$B$58*2</f>
        <v>2</v>
      </c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69"/>
        <v>2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0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1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2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3"/>
        <v>0</v>
      </c>
    </row>
    <row r="59" spans="1:188" x14ac:dyDescent="0.2">
      <c r="A59" s="6">
        <v>7</v>
      </c>
      <c r="B59" s="6">
        <v>1</v>
      </c>
      <c r="C59" s="6"/>
      <c r="D59" s="6"/>
      <c r="E59" s="3" t="s">
        <v>129</v>
      </c>
      <c r="F59" s="6">
        <f>$B$59*COUNTIF(U59:GD59,"e")</f>
        <v>0</v>
      </c>
      <c r="G59" s="6">
        <f>$B$59*COUNTIF(U59:GD59,"z")</f>
        <v>3</v>
      </c>
      <c r="H59" s="6">
        <f t="shared" si="54"/>
        <v>30</v>
      </c>
      <c r="I59" s="6">
        <f t="shared" si="55"/>
        <v>15</v>
      </c>
      <c r="J59" s="6">
        <f t="shared" si="56"/>
        <v>10</v>
      </c>
      <c r="K59" s="6">
        <f t="shared" si="57"/>
        <v>0</v>
      </c>
      <c r="L59" s="6">
        <f t="shared" si="58"/>
        <v>0</v>
      </c>
      <c r="M59" s="6">
        <f t="shared" si="59"/>
        <v>5</v>
      </c>
      <c r="N59" s="6">
        <f t="shared" si="60"/>
        <v>0</v>
      </c>
      <c r="O59" s="6">
        <f t="shared" si="61"/>
        <v>0</v>
      </c>
      <c r="P59" s="6">
        <f t="shared" si="62"/>
        <v>0</v>
      </c>
      <c r="Q59" s="6">
        <f t="shared" si="63"/>
        <v>0</v>
      </c>
      <c r="R59" s="7">
        <f t="shared" si="64"/>
        <v>3</v>
      </c>
      <c r="S59" s="7">
        <f t="shared" si="65"/>
        <v>0.5</v>
      </c>
      <c r="T59" s="7">
        <f>$B$59*1.83</f>
        <v>1.83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6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7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8"/>
        <v>0</v>
      </c>
      <c r="CF59" s="11">
        <f>$B$59*15</f>
        <v>15</v>
      </c>
      <c r="CG59" s="10" t="s">
        <v>61</v>
      </c>
      <c r="CH59" s="11">
        <f>$B$59*10</f>
        <v>10</v>
      </c>
      <c r="CI59" s="10" t="s">
        <v>61</v>
      </c>
      <c r="CJ59" s="11"/>
      <c r="CK59" s="10"/>
      <c r="CL59" s="7">
        <f>$B$59*2.5</f>
        <v>2.5</v>
      </c>
      <c r="CM59" s="11"/>
      <c r="CN59" s="10"/>
      <c r="CO59" s="11">
        <f>$B$59*5</f>
        <v>5</v>
      </c>
      <c r="CP59" s="10" t="s">
        <v>61</v>
      </c>
      <c r="CQ59" s="11"/>
      <c r="CR59" s="10"/>
      <c r="CS59" s="11"/>
      <c r="CT59" s="10"/>
      <c r="CU59" s="11"/>
      <c r="CV59" s="10"/>
      <c r="CW59" s="11"/>
      <c r="CX59" s="10"/>
      <c r="CY59" s="7">
        <f>$B$59*0.5</f>
        <v>0.5</v>
      </c>
      <c r="CZ59" s="7">
        <f t="shared" si="69"/>
        <v>3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0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1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2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3"/>
        <v>0</v>
      </c>
    </row>
    <row r="60" spans="1:188" x14ac:dyDescent="0.2">
      <c r="A60" s="6">
        <v>8</v>
      </c>
      <c r="B60" s="6">
        <v>1</v>
      </c>
      <c r="C60" s="6"/>
      <c r="D60" s="6"/>
      <c r="E60" s="3" t="s">
        <v>130</v>
      </c>
      <c r="F60" s="6">
        <f>$B$60*COUNTIF(U60:GD60,"e")</f>
        <v>0</v>
      </c>
      <c r="G60" s="6">
        <f>$B$60*COUNTIF(U60:GD60,"z")</f>
        <v>2</v>
      </c>
      <c r="H60" s="6">
        <f t="shared" si="54"/>
        <v>30</v>
      </c>
      <c r="I60" s="6">
        <f t="shared" si="55"/>
        <v>10</v>
      </c>
      <c r="J60" s="6">
        <f t="shared" si="56"/>
        <v>20</v>
      </c>
      <c r="K60" s="6">
        <f t="shared" si="57"/>
        <v>0</v>
      </c>
      <c r="L60" s="6">
        <f t="shared" si="58"/>
        <v>0</v>
      </c>
      <c r="M60" s="6">
        <f t="shared" si="59"/>
        <v>0</v>
      </c>
      <c r="N60" s="6">
        <f t="shared" si="60"/>
        <v>0</v>
      </c>
      <c r="O60" s="6">
        <f t="shared" si="61"/>
        <v>0</v>
      </c>
      <c r="P60" s="6">
        <f t="shared" si="62"/>
        <v>0</v>
      </c>
      <c r="Q60" s="6">
        <f t="shared" si="63"/>
        <v>0</v>
      </c>
      <c r="R60" s="7">
        <f t="shared" si="64"/>
        <v>3</v>
      </c>
      <c r="S60" s="7">
        <f t="shared" si="65"/>
        <v>0</v>
      </c>
      <c r="T60" s="7">
        <f>$B$60*1.2</f>
        <v>1.2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6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7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8"/>
        <v>0</v>
      </c>
      <c r="CF60" s="11">
        <f>$B$60*10</f>
        <v>10</v>
      </c>
      <c r="CG60" s="10" t="s">
        <v>61</v>
      </c>
      <c r="CH60" s="11">
        <f>$B$60*20</f>
        <v>20</v>
      </c>
      <c r="CI60" s="10" t="s">
        <v>61</v>
      </c>
      <c r="CJ60" s="11"/>
      <c r="CK60" s="10"/>
      <c r="CL60" s="7">
        <f>$B$60*3</f>
        <v>3</v>
      </c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9"/>
        <v>3</v>
      </c>
      <c r="DA60" s="11"/>
      <c r="DB60" s="10"/>
      <c r="DC60" s="11"/>
      <c r="DD60" s="10"/>
      <c r="DE60" s="11"/>
      <c r="DF60" s="10"/>
      <c r="DG60" s="7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70"/>
        <v>0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1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2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3"/>
        <v>0</v>
      </c>
    </row>
    <row r="61" spans="1:188" x14ac:dyDescent="0.2">
      <c r="A61" s="6">
        <v>9</v>
      </c>
      <c r="B61" s="6">
        <v>1</v>
      </c>
      <c r="C61" s="6"/>
      <c r="D61" s="6"/>
      <c r="E61" s="3" t="s">
        <v>131</v>
      </c>
      <c r="F61" s="6">
        <f>$B$61*COUNTIF(U61:GD61,"e")</f>
        <v>0</v>
      </c>
      <c r="G61" s="6">
        <f>$B$61*COUNTIF(U61:GD61,"z")</f>
        <v>2</v>
      </c>
      <c r="H61" s="6">
        <f t="shared" si="54"/>
        <v>30</v>
      </c>
      <c r="I61" s="6">
        <f t="shared" si="55"/>
        <v>10</v>
      </c>
      <c r="J61" s="6">
        <f t="shared" si="56"/>
        <v>20</v>
      </c>
      <c r="K61" s="6">
        <f t="shared" si="57"/>
        <v>0</v>
      </c>
      <c r="L61" s="6">
        <f t="shared" si="58"/>
        <v>0</v>
      </c>
      <c r="M61" s="6">
        <f t="shared" si="59"/>
        <v>0</v>
      </c>
      <c r="N61" s="6">
        <f t="shared" si="60"/>
        <v>0</v>
      </c>
      <c r="O61" s="6">
        <f t="shared" si="61"/>
        <v>0</v>
      </c>
      <c r="P61" s="6">
        <f t="shared" si="62"/>
        <v>0</v>
      </c>
      <c r="Q61" s="6">
        <f t="shared" si="63"/>
        <v>0</v>
      </c>
      <c r="R61" s="7">
        <f t="shared" si="64"/>
        <v>3</v>
      </c>
      <c r="S61" s="7">
        <f t="shared" si="65"/>
        <v>0</v>
      </c>
      <c r="T61" s="7">
        <f>$B$61*1</f>
        <v>1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6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7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8"/>
        <v>0</v>
      </c>
      <c r="CF61" s="11">
        <f>$B$61*10</f>
        <v>10</v>
      </c>
      <c r="CG61" s="10" t="s">
        <v>61</v>
      </c>
      <c r="CH61" s="11">
        <f>$B$61*20</f>
        <v>20</v>
      </c>
      <c r="CI61" s="10" t="s">
        <v>61</v>
      </c>
      <c r="CJ61" s="11"/>
      <c r="CK61" s="10"/>
      <c r="CL61" s="7">
        <f>$B$61*3</f>
        <v>3</v>
      </c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9"/>
        <v>3</v>
      </c>
      <c r="DA61" s="11"/>
      <c r="DB61" s="10"/>
      <c r="DC61" s="11"/>
      <c r="DD61" s="10"/>
      <c r="DE61" s="11"/>
      <c r="DF61" s="10"/>
      <c r="DG61" s="7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0"/>
        <v>0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1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2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3"/>
        <v>0</v>
      </c>
    </row>
    <row r="62" spans="1:188" x14ac:dyDescent="0.2">
      <c r="A62" s="6">
        <v>10</v>
      </c>
      <c r="B62" s="6">
        <v>1</v>
      </c>
      <c r="C62" s="6"/>
      <c r="D62" s="6"/>
      <c r="E62" s="3" t="s">
        <v>132</v>
      </c>
      <c r="F62" s="6">
        <f>$B$62*COUNTIF(U62:GD62,"e")</f>
        <v>0</v>
      </c>
      <c r="G62" s="6">
        <f>$B$62*COUNTIF(U62:GD62,"z")</f>
        <v>2</v>
      </c>
      <c r="H62" s="6">
        <f t="shared" si="54"/>
        <v>30</v>
      </c>
      <c r="I62" s="6">
        <f t="shared" si="55"/>
        <v>10</v>
      </c>
      <c r="J62" s="6">
        <f t="shared" si="56"/>
        <v>0</v>
      </c>
      <c r="K62" s="6">
        <f t="shared" si="57"/>
        <v>0</v>
      </c>
      <c r="L62" s="6">
        <f t="shared" si="58"/>
        <v>0</v>
      </c>
      <c r="M62" s="6">
        <f t="shared" si="59"/>
        <v>20</v>
      </c>
      <c r="N62" s="6">
        <f t="shared" si="60"/>
        <v>0</v>
      </c>
      <c r="O62" s="6">
        <f t="shared" si="61"/>
        <v>0</v>
      </c>
      <c r="P62" s="6">
        <f t="shared" si="62"/>
        <v>0</v>
      </c>
      <c r="Q62" s="6">
        <f t="shared" si="63"/>
        <v>0</v>
      </c>
      <c r="R62" s="7">
        <f t="shared" si="64"/>
        <v>3</v>
      </c>
      <c r="S62" s="7">
        <f t="shared" si="65"/>
        <v>2</v>
      </c>
      <c r="T62" s="7">
        <f>$B$62*1.07</f>
        <v>1.07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6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7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8"/>
        <v>0</v>
      </c>
      <c r="CF62" s="11">
        <f>$B$62*10</f>
        <v>10</v>
      </c>
      <c r="CG62" s="10" t="s">
        <v>61</v>
      </c>
      <c r="CH62" s="11"/>
      <c r="CI62" s="10"/>
      <c r="CJ62" s="11"/>
      <c r="CK62" s="10"/>
      <c r="CL62" s="7">
        <f>$B$62*1</f>
        <v>1</v>
      </c>
      <c r="CM62" s="11"/>
      <c r="CN62" s="10"/>
      <c r="CO62" s="11">
        <f>$B$62*20</f>
        <v>20</v>
      </c>
      <c r="CP62" s="10" t="s">
        <v>61</v>
      </c>
      <c r="CQ62" s="11"/>
      <c r="CR62" s="10"/>
      <c r="CS62" s="11"/>
      <c r="CT62" s="10"/>
      <c r="CU62" s="11"/>
      <c r="CV62" s="10"/>
      <c r="CW62" s="11"/>
      <c r="CX62" s="10"/>
      <c r="CY62" s="7">
        <f>$B$62*2</f>
        <v>2</v>
      </c>
      <c r="CZ62" s="7">
        <f t="shared" si="69"/>
        <v>3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0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1"/>
        <v>0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2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3"/>
        <v>0</v>
      </c>
    </row>
    <row r="63" spans="1:188" x14ac:dyDescent="0.2">
      <c r="A63" s="6">
        <v>11</v>
      </c>
      <c r="B63" s="6">
        <v>1</v>
      </c>
      <c r="C63" s="6"/>
      <c r="D63" s="6"/>
      <c r="E63" s="3" t="s">
        <v>133</v>
      </c>
      <c r="F63" s="6">
        <f>$B$63*COUNTIF(U63:GD63,"e")</f>
        <v>0</v>
      </c>
      <c r="G63" s="6">
        <f>$B$63*COUNTIF(U63:GD63,"z")</f>
        <v>3</v>
      </c>
      <c r="H63" s="6">
        <f t="shared" si="54"/>
        <v>30</v>
      </c>
      <c r="I63" s="6">
        <f t="shared" si="55"/>
        <v>15</v>
      </c>
      <c r="J63" s="6">
        <f t="shared" si="56"/>
        <v>10</v>
      </c>
      <c r="K63" s="6">
        <f t="shared" si="57"/>
        <v>0</v>
      </c>
      <c r="L63" s="6">
        <f t="shared" si="58"/>
        <v>0</v>
      </c>
      <c r="M63" s="6">
        <f t="shared" si="59"/>
        <v>5</v>
      </c>
      <c r="N63" s="6">
        <f t="shared" si="60"/>
        <v>0</v>
      </c>
      <c r="O63" s="6">
        <f t="shared" si="61"/>
        <v>0</v>
      </c>
      <c r="P63" s="6">
        <f t="shared" si="62"/>
        <v>0</v>
      </c>
      <c r="Q63" s="6">
        <f t="shared" si="63"/>
        <v>0</v>
      </c>
      <c r="R63" s="7">
        <f t="shared" si="64"/>
        <v>3</v>
      </c>
      <c r="S63" s="7">
        <f t="shared" si="65"/>
        <v>0.5</v>
      </c>
      <c r="T63" s="7">
        <f>$B$63*1.2</f>
        <v>1.2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6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7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8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9"/>
        <v>0</v>
      </c>
      <c r="DA63" s="11">
        <f>$B$63*15</f>
        <v>15</v>
      </c>
      <c r="DB63" s="10" t="s">
        <v>61</v>
      </c>
      <c r="DC63" s="11">
        <f>$B$63*10</f>
        <v>10</v>
      </c>
      <c r="DD63" s="10" t="s">
        <v>61</v>
      </c>
      <c r="DE63" s="11"/>
      <c r="DF63" s="10"/>
      <c r="DG63" s="7">
        <f>$B$63*2.5</f>
        <v>2.5</v>
      </c>
      <c r="DH63" s="11"/>
      <c r="DI63" s="10"/>
      <c r="DJ63" s="11">
        <f>$B$63*5</f>
        <v>5</v>
      </c>
      <c r="DK63" s="10" t="s">
        <v>61</v>
      </c>
      <c r="DL63" s="11"/>
      <c r="DM63" s="10"/>
      <c r="DN63" s="11"/>
      <c r="DO63" s="10"/>
      <c r="DP63" s="11"/>
      <c r="DQ63" s="10"/>
      <c r="DR63" s="11"/>
      <c r="DS63" s="10"/>
      <c r="DT63" s="7">
        <f>$B$63*0.5</f>
        <v>0.5</v>
      </c>
      <c r="DU63" s="7">
        <f t="shared" si="70"/>
        <v>3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1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2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3"/>
        <v>0</v>
      </c>
    </row>
    <row r="64" spans="1:188" x14ac:dyDescent="0.2">
      <c r="A64" s="6">
        <v>12</v>
      </c>
      <c r="B64" s="6">
        <v>1</v>
      </c>
      <c r="C64" s="6"/>
      <c r="D64" s="6"/>
      <c r="E64" s="3" t="s">
        <v>134</v>
      </c>
      <c r="F64" s="6">
        <f>$B$64*COUNTIF(U64:GD64,"e")</f>
        <v>0</v>
      </c>
      <c r="G64" s="6">
        <f>$B$64*COUNTIF(U64:GD64,"z")</f>
        <v>2</v>
      </c>
      <c r="H64" s="6">
        <f t="shared" si="54"/>
        <v>30</v>
      </c>
      <c r="I64" s="6">
        <f t="shared" si="55"/>
        <v>10</v>
      </c>
      <c r="J64" s="6">
        <f t="shared" si="56"/>
        <v>20</v>
      </c>
      <c r="K64" s="6">
        <f t="shared" si="57"/>
        <v>0</v>
      </c>
      <c r="L64" s="6">
        <f t="shared" si="58"/>
        <v>0</v>
      </c>
      <c r="M64" s="6">
        <f t="shared" si="59"/>
        <v>0</v>
      </c>
      <c r="N64" s="6">
        <f t="shared" si="60"/>
        <v>0</v>
      </c>
      <c r="O64" s="6">
        <f t="shared" si="61"/>
        <v>0</v>
      </c>
      <c r="P64" s="6">
        <f t="shared" si="62"/>
        <v>0</v>
      </c>
      <c r="Q64" s="6">
        <f t="shared" si="63"/>
        <v>0</v>
      </c>
      <c r="R64" s="7">
        <f t="shared" si="64"/>
        <v>3</v>
      </c>
      <c r="S64" s="7">
        <f t="shared" si="65"/>
        <v>0</v>
      </c>
      <c r="T64" s="7">
        <f>$B$64*1</f>
        <v>1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6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7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8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9"/>
        <v>0</v>
      </c>
      <c r="DA64" s="11">
        <f>$B$64*10</f>
        <v>10</v>
      </c>
      <c r="DB64" s="10" t="s">
        <v>61</v>
      </c>
      <c r="DC64" s="11">
        <f>$B$64*20</f>
        <v>20</v>
      </c>
      <c r="DD64" s="10" t="s">
        <v>61</v>
      </c>
      <c r="DE64" s="11"/>
      <c r="DF64" s="10"/>
      <c r="DG64" s="7">
        <f>$B$64*3</f>
        <v>3</v>
      </c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0"/>
        <v>3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1"/>
        <v>0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2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3"/>
        <v>0</v>
      </c>
    </row>
    <row r="65" spans="1:188" x14ac:dyDescent="0.2">
      <c r="A65" s="6"/>
      <c r="B65" s="6"/>
      <c r="C65" s="6"/>
      <c r="D65" s="6" t="s">
        <v>135</v>
      </c>
      <c r="E65" s="3" t="s">
        <v>136</v>
      </c>
      <c r="F65" s="6">
        <f t="shared" ref="F65:F86" si="74">COUNTIF(U65:GD65,"e")</f>
        <v>1</v>
      </c>
      <c r="G65" s="6">
        <f t="shared" ref="G65:G86" si="75">COUNTIF(U65:GD65,"z")</f>
        <v>1</v>
      </c>
      <c r="H65" s="6">
        <f t="shared" si="54"/>
        <v>60</v>
      </c>
      <c r="I65" s="6">
        <f t="shared" si="55"/>
        <v>30</v>
      </c>
      <c r="J65" s="6">
        <f t="shared" si="56"/>
        <v>0</v>
      </c>
      <c r="K65" s="6">
        <f t="shared" si="57"/>
        <v>0</v>
      </c>
      <c r="L65" s="6">
        <f t="shared" si="58"/>
        <v>0</v>
      </c>
      <c r="M65" s="6">
        <f t="shared" si="59"/>
        <v>30</v>
      </c>
      <c r="N65" s="6">
        <f t="shared" si="60"/>
        <v>0</v>
      </c>
      <c r="O65" s="6">
        <f t="shared" si="61"/>
        <v>0</v>
      </c>
      <c r="P65" s="6">
        <f t="shared" si="62"/>
        <v>0</v>
      </c>
      <c r="Q65" s="6">
        <f t="shared" si="63"/>
        <v>0</v>
      </c>
      <c r="R65" s="7">
        <f t="shared" si="64"/>
        <v>5</v>
      </c>
      <c r="S65" s="7">
        <f t="shared" si="65"/>
        <v>2.5</v>
      </c>
      <c r="T65" s="7">
        <v>2.2999999999999998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6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7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8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9"/>
        <v>0</v>
      </c>
      <c r="DA65" s="11">
        <v>30</v>
      </c>
      <c r="DB65" s="10" t="s">
        <v>62</v>
      </c>
      <c r="DC65" s="11"/>
      <c r="DD65" s="10"/>
      <c r="DE65" s="11"/>
      <c r="DF65" s="10"/>
      <c r="DG65" s="7">
        <v>2.5</v>
      </c>
      <c r="DH65" s="11"/>
      <c r="DI65" s="10"/>
      <c r="DJ65" s="11">
        <v>30</v>
      </c>
      <c r="DK65" s="10" t="s">
        <v>61</v>
      </c>
      <c r="DL65" s="11"/>
      <c r="DM65" s="10"/>
      <c r="DN65" s="11"/>
      <c r="DO65" s="10"/>
      <c r="DP65" s="11"/>
      <c r="DQ65" s="10"/>
      <c r="DR65" s="11"/>
      <c r="DS65" s="10"/>
      <c r="DT65" s="7">
        <v>2.5</v>
      </c>
      <c r="DU65" s="7">
        <f t="shared" si="70"/>
        <v>5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1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2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3"/>
        <v>0</v>
      </c>
    </row>
    <row r="66" spans="1:188" x14ac:dyDescent="0.2">
      <c r="A66" s="6"/>
      <c r="B66" s="6"/>
      <c r="C66" s="6"/>
      <c r="D66" s="6" t="s">
        <v>137</v>
      </c>
      <c r="E66" s="3" t="s">
        <v>138</v>
      </c>
      <c r="F66" s="6">
        <f t="shared" si="74"/>
        <v>0</v>
      </c>
      <c r="G66" s="6">
        <f t="shared" si="75"/>
        <v>3</v>
      </c>
      <c r="H66" s="6">
        <f t="shared" si="54"/>
        <v>50</v>
      </c>
      <c r="I66" s="6">
        <f t="shared" si="55"/>
        <v>25</v>
      </c>
      <c r="J66" s="6">
        <f t="shared" si="56"/>
        <v>5</v>
      </c>
      <c r="K66" s="6">
        <f t="shared" si="57"/>
        <v>0</v>
      </c>
      <c r="L66" s="6">
        <f t="shared" si="58"/>
        <v>0</v>
      </c>
      <c r="M66" s="6">
        <f t="shared" si="59"/>
        <v>20</v>
      </c>
      <c r="N66" s="6">
        <f t="shared" si="60"/>
        <v>0</v>
      </c>
      <c r="O66" s="6">
        <f t="shared" si="61"/>
        <v>0</v>
      </c>
      <c r="P66" s="6">
        <f t="shared" si="62"/>
        <v>0</v>
      </c>
      <c r="Q66" s="6">
        <f t="shared" si="63"/>
        <v>0</v>
      </c>
      <c r="R66" s="7">
        <f t="shared" si="64"/>
        <v>4</v>
      </c>
      <c r="S66" s="7">
        <f t="shared" si="65"/>
        <v>1.5</v>
      </c>
      <c r="T66" s="7">
        <v>2.67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6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7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8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9"/>
        <v>0</v>
      </c>
      <c r="DA66" s="11">
        <v>25</v>
      </c>
      <c r="DB66" s="10" t="s">
        <v>61</v>
      </c>
      <c r="DC66" s="11">
        <v>5</v>
      </c>
      <c r="DD66" s="10" t="s">
        <v>61</v>
      </c>
      <c r="DE66" s="11"/>
      <c r="DF66" s="10"/>
      <c r="DG66" s="7">
        <v>2.5</v>
      </c>
      <c r="DH66" s="11"/>
      <c r="DI66" s="10"/>
      <c r="DJ66" s="11">
        <v>20</v>
      </c>
      <c r="DK66" s="10" t="s">
        <v>61</v>
      </c>
      <c r="DL66" s="11"/>
      <c r="DM66" s="10"/>
      <c r="DN66" s="11"/>
      <c r="DO66" s="10"/>
      <c r="DP66" s="11"/>
      <c r="DQ66" s="10"/>
      <c r="DR66" s="11"/>
      <c r="DS66" s="10"/>
      <c r="DT66" s="7">
        <v>1.5</v>
      </c>
      <c r="DU66" s="7">
        <f t="shared" si="70"/>
        <v>4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1"/>
        <v>0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2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3"/>
        <v>0</v>
      </c>
    </row>
    <row r="67" spans="1:188" x14ac:dyDescent="0.2">
      <c r="A67" s="6"/>
      <c r="B67" s="6"/>
      <c r="C67" s="6"/>
      <c r="D67" s="6" t="s">
        <v>139</v>
      </c>
      <c r="E67" s="3" t="s">
        <v>140</v>
      </c>
      <c r="F67" s="6">
        <f t="shared" si="74"/>
        <v>0</v>
      </c>
      <c r="G67" s="6">
        <f t="shared" si="75"/>
        <v>2</v>
      </c>
      <c r="H67" s="6">
        <f t="shared" si="54"/>
        <v>55</v>
      </c>
      <c r="I67" s="6">
        <f t="shared" si="55"/>
        <v>15</v>
      </c>
      <c r="J67" s="6">
        <f t="shared" si="56"/>
        <v>0</v>
      </c>
      <c r="K67" s="6">
        <f t="shared" si="57"/>
        <v>0</v>
      </c>
      <c r="L67" s="6">
        <f t="shared" si="58"/>
        <v>0</v>
      </c>
      <c r="M67" s="6">
        <f t="shared" si="59"/>
        <v>40</v>
      </c>
      <c r="N67" s="6">
        <f t="shared" si="60"/>
        <v>0</v>
      </c>
      <c r="O67" s="6">
        <f t="shared" si="61"/>
        <v>0</v>
      </c>
      <c r="P67" s="6">
        <f t="shared" si="62"/>
        <v>0</v>
      </c>
      <c r="Q67" s="6">
        <f t="shared" si="63"/>
        <v>0</v>
      </c>
      <c r="R67" s="7">
        <f t="shared" si="64"/>
        <v>4</v>
      </c>
      <c r="S67" s="7">
        <f t="shared" si="65"/>
        <v>3</v>
      </c>
      <c r="T67" s="7">
        <v>2.2000000000000002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6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7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8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9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0"/>
        <v>0</v>
      </c>
      <c r="DV67" s="11">
        <v>15</v>
      </c>
      <c r="DW67" s="10" t="s">
        <v>61</v>
      </c>
      <c r="DX67" s="11"/>
      <c r="DY67" s="10"/>
      <c r="DZ67" s="11"/>
      <c r="EA67" s="10"/>
      <c r="EB67" s="7">
        <v>1</v>
      </c>
      <c r="EC67" s="11"/>
      <c r="ED67" s="10"/>
      <c r="EE67" s="11">
        <v>40</v>
      </c>
      <c r="EF67" s="10" t="s">
        <v>61</v>
      </c>
      <c r="EG67" s="11"/>
      <c r="EH67" s="10"/>
      <c r="EI67" s="11"/>
      <c r="EJ67" s="10"/>
      <c r="EK67" s="11"/>
      <c r="EL67" s="10"/>
      <c r="EM67" s="11"/>
      <c r="EN67" s="10"/>
      <c r="EO67" s="7">
        <v>3</v>
      </c>
      <c r="EP67" s="7">
        <f t="shared" si="71"/>
        <v>4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2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3"/>
        <v>0</v>
      </c>
    </row>
    <row r="68" spans="1:188" x14ac:dyDescent="0.2">
      <c r="A68" s="6"/>
      <c r="B68" s="6"/>
      <c r="C68" s="6"/>
      <c r="D68" s="6" t="s">
        <v>141</v>
      </c>
      <c r="E68" s="3" t="s">
        <v>142</v>
      </c>
      <c r="F68" s="6">
        <f t="shared" si="74"/>
        <v>1</v>
      </c>
      <c r="G68" s="6">
        <f t="shared" si="75"/>
        <v>2</v>
      </c>
      <c r="H68" s="6">
        <f t="shared" si="54"/>
        <v>45</v>
      </c>
      <c r="I68" s="6">
        <f t="shared" si="55"/>
        <v>15</v>
      </c>
      <c r="J68" s="6">
        <f t="shared" si="56"/>
        <v>10</v>
      </c>
      <c r="K68" s="6">
        <f t="shared" si="57"/>
        <v>0</v>
      </c>
      <c r="L68" s="6">
        <f t="shared" si="58"/>
        <v>0</v>
      </c>
      <c r="M68" s="6">
        <f t="shared" si="59"/>
        <v>20</v>
      </c>
      <c r="N68" s="6">
        <f t="shared" si="60"/>
        <v>0</v>
      </c>
      <c r="O68" s="6">
        <f t="shared" si="61"/>
        <v>0</v>
      </c>
      <c r="P68" s="6">
        <f t="shared" si="62"/>
        <v>0</v>
      </c>
      <c r="Q68" s="6">
        <f t="shared" si="63"/>
        <v>0</v>
      </c>
      <c r="R68" s="7">
        <f t="shared" si="64"/>
        <v>3</v>
      </c>
      <c r="S68" s="7">
        <f t="shared" si="65"/>
        <v>1.5</v>
      </c>
      <c r="T68" s="7">
        <v>1.5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6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7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8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9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0"/>
        <v>0</v>
      </c>
      <c r="DV68" s="11">
        <v>15</v>
      </c>
      <c r="DW68" s="10" t="s">
        <v>62</v>
      </c>
      <c r="DX68" s="11">
        <v>10</v>
      </c>
      <c r="DY68" s="10" t="s">
        <v>61</v>
      </c>
      <c r="DZ68" s="11"/>
      <c r="EA68" s="10"/>
      <c r="EB68" s="7">
        <v>1.5</v>
      </c>
      <c r="EC68" s="11"/>
      <c r="ED68" s="10"/>
      <c r="EE68" s="11">
        <v>20</v>
      </c>
      <c r="EF68" s="10" t="s">
        <v>61</v>
      </c>
      <c r="EG68" s="11"/>
      <c r="EH68" s="10"/>
      <c r="EI68" s="11"/>
      <c r="EJ68" s="10"/>
      <c r="EK68" s="11"/>
      <c r="EL68" s="10"/>
      <c r="EM68" s="11"/>
      <c r="EN68" s="10"/>
      <c r="EO68" s="7">
        <v>1.5</v>
      </c>
      <c r="EP68" s="7">
        <f t="shared" si="71"/>
        <v>3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2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3"/>
        <v>0</v>
      </c>
    </row>
    <row r="69" spans="1:188" x14ac:dyDescent="0.2">
      <c r="A69" s="6"/>
      <c r="B69" s="6"/>
      <c r="C69" s="6"/>
      <c r="D69" s="6" t="s">
        <v>143</v>
      </c>
      <c r="E69" s="3" t="s">
        <v>144</v>
      </c>
      <c r="F69" s="6">
        <f t="shared" si="74"/>
        <v>1</v>
      </c>
      <c r="G69" s="6">
        <f t="shared" si="75"/>
        <v>2</v>
      </c>
      <c r="H69" s="6">
        <f t="shared" si="54"/>
        <v>40</v>
      </c>
      <c r="I69" s="6">
        <f t="shared" si="55"/>
        <v>25</v>
      </c>
      <c r="J69" s="6">
        <f t="shared" si="56"/>
        <v>5</v>
      </c>
      <c r="K69" s="6">
        <f t="shared" si="57"/>
        <v>0</v>
      </c>
      <c r="L69" s="6">
        <f t="shared" si="58"/>
        <v>0</v>
      </c>
      <c r="M69" s="6">
        <f t="shared" si="59"/>
        <v>10</v>
      </c>
      <c r="N69" s="6">
        <f t="shared" si="60"/>
        <v>0</v>
      </c>
      <c r="O69" s="6">
        <f t="shared" si="61"/>
        <v>0</v>
      </c>
      <c r="P69" s="6">
        <f t="shared" si="62"/>
        <v>0</v>
      </c>
      <c r="Q69" s="6">
        <f t="shared" si="63"/>
        <v>0</v>
      </c>
      <c r="R69" s="7">
        <f t="shared" si="64"/>
        <v>3</v>
      </c>
      <c r="S69" s="7">
        <f t="shared" si="65"/>
        <v>1</v>
      </c>
      <c r="T69" s="7">
        <v>1.56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6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7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8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69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0"/>
        <v>0</v>
      </c>
      <c r="DV69" s="11">
        <v>25</v>
      </c>
      <c r="DW69" s="10" t="s">
        <v>62</v>
      </c>
      <c r="DX69" s="11">
        <v>5</v>
      </c>
      <c r="DY69" s="10" t="s">
        <v>61</v>
      </c>
      <c r="DZ69" s="11"/>
      <c r="EA69" s="10"/>
      <c r="EB69" s="7">
        <v>2</v>
      </c>
      <c r="EC69" s="11"/>
      <c r="ED69" s="10"/>
      <c r="EE69" s="11">
        <v>10</v>
      </c>
      <c r="EF69" s="10" t="s">
        <v>61</v>
      </c>
      <c r="EG69" s="11"/>
      <c r="EH69" s="10"/>
      <c r="EI69" s="11"/>
      <c r="EJ69" s="10"/>
      <c r="EK69" s="11"/>
      <c r="EL69" s="10"/>
      <c r="EM69" s="11"/>
      <c r="EN69" s="10"/>
      <c r="EO69" s="7">
        <v>1</v>
      </c>
      <c r="EP69" s="7">
        <f t="shared" si="71"/>
        <v>3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2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3"/>
        <v>0</v>
      </c>
    </row>
    <row r="70" spans="1:188" x14ac:dyDescent="0.2">
      <c r="A70" s="6"/>
      <c r="B70" s="6"/>
      <c r="C70" s="6"/>
      <c r="D70" s="6" t="s">
        <v>145</v>
      </c>
      <c r="E70" s="3" t="s">
        <v>146</v>
      </c>
      <c r="F70" s="6">
        <f t="shared" si="74"/>
        <v>0</v>
      </c>
      <c r="G70" s="6">
        <f t="shared" si="75"/>
        <v>3</v>
      </c>
      <c r="H70" s="6">
        <f t="shared" si="54"/>
        <v>45</v>
      </c>
      <c r="I70" s="6">
        <f t="shared" si="55"/>
        <v>15</v>
      </c>
      <c r="J70" s="6">
        <f t="shared" si="56"/>
        <v>10</v>
      </c>
      <c r="K70" s="6">
        <f t="shared" si="57"/>
        <v>0</v>
      </c>
      <c r="L70" s="6">
        <f t="shared" si="58"/>
        <v>0</v>
      </c>
      <c r="M70" s="6">
        <f t="shared" si="59"/>
        <v>20</v>
      </c>
      <c r="N70" s="6">
        <f t="shared" si="60"/>
        <v>0</v>
      </c>
      <c r="O70" s="6">
        <f t="shared" si="61"/>
        <v>0</v>
      </c>
      <c r="P70" s="6">
        <f t="shared" si="62"/>
        <v>0</v>
      </c>
      <c r="Q70" s="6">
        <f t="shared" si="63"/>
        <v>0</v>
      </c>
      <c r="R70" s="7">
        <f t="shared" si="64"/>
        <v>3</v>
      </c>
      <c r="S70" s="7">
        <f t="shared" si="65"/>
        <v>1</v>
      </c>
      <c r="T70" s="7">
        <v>1.7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6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7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8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9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0"/>
        <v>0</v>
      </c>
      <c r="DV70" s="11">
        <v>15</v>
      </c>
      <c r="DW70" s="10" t="s">
        <v>61</v>
      </c>
      <c r="DX70" s="11">
        <v>10</v>
      </c>
      <c r="DY70" s="10" t="s">
        <v>61</v>
      </c>
      <c r="DZ70" s="11"/>
      <c r="EA70" s="10"/>
      <c r="EB70" s="7">
        <v>2</v>
      </c>
      <c r="EC70" s="11"/>
      <c r="ED70" s="10"/>
      <c r="EE70" s="11">
        <v>20</v>
      </c>
      <c r="EF70" s="10" t="s">
        <v>61</v>
      </c>
      <c r="EG70" s="11"/>
      <c r="EH70" s="10"/>
      <c r="EI70" s="11"/>
      <c r="EJ70" s="10"/>
      <c r="EK70" s="11"/>
      <c r="EL70" s="10"/>
      <c r="EM70" s="11"/>
      <c r="EN70" s="10"/>
      <c r="EO70" s="7">
        <v>1</v>
      </c>
      <c r="EP70" s="7">
        <f t="shared" si="71"/>
        <v>3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2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3"/>
        <v>0</v>
      </c>
    </row>
    <row r="71" spans="1:188" x14ac:dyDescent="0.2">
      <c r="A71" s="6"/>
      <c r="B71" s="6"/>
      <c r="C71" s="6"/>
      <c r="D71" s="6" t="s">
        <v>147</v>
      </c>
      <c r="E71" s="3" t="s">
        <v>148</v>
      </c>
      <c r="F71" s="6">
        <f t="shared" si="74"/>
        <v>1</v>
      </c>
      <c r="G71" s="6">
        <f t="shared" si="75"/>
        <v>1</v>
      </c>
      <c r="H71" s="6">
        <f t="shared" si="54"/>
        <v>35</v>
      </c>
      <c r="I71" s="6">
        <f t="shared" si="55"/>
        <v>15</v>
      </c>
      <c r="J71" s="6">
        <f t="shared" si="56"/>
        <v>0</v>
      </c>
      <c r="K71" s="6">
        <f t="shared" si="57"/>
        <v>0</v>
      </c>
      <c r="L71" s="6">
        <f t="shared" si="58"/>
        <v>0</v>
      </c>
      <c r="M71" s="6">
        <f t="shared" si="59"/>
        <v>20</v>
      </c>
      <c r="N71" s="6">
        <f t="shared" si="60"/>
        <v>0</v>
      </c>
      <c r="O71" s="6">
        <f t="shared" si="61"/>
        <v>0</v>
      </c>
      <c r="P71" s="6">
        <f t="shared" si="62"/>
        <v>0</v>
      </c>
      <c r="Q71" s="6">
        <f t="shared" si="63"/>
        <v>0</v>
      </c>
      <c r="R71" s="7">
        <f t="shared" si="64"/>
        <v>2</v>
      </c>
      <c r="S71" s="7">
        <f t="shared" si="65"/>
        <v>1</v>
      </c>
      <c r="T71" s="7">
        <v>1.3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6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7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8"/>
        <v>0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9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0"/>
        <v>0</v>
      </c>
      <c r="DV71" s="11">
        <v>15</v>
      </c>
      <c r="DW71" s="10" t="s">
        <v>62</v>
      </c>
      <c r="DX71" s="11"/>
      <c r="DY71" s="10"/>
      <c r="DZ71" s="11"/>
      <c r="EA71" s="10"/>
      <c r="EB71" s="7">
        <v>1</v>
      </c>
      <c r="EC71" s="11"/>
      <c r="ED71" s="10"/>
      <c r="EE71" s="11">
        <v>20</v>
      </c>
      <c r="EF71" s="10" t="s">
        <v>61</v>
      </c>
      <c r="EG71" s="11"/>
      <c r="EH71" s="10"/>
      <c r="EI71" s="11"/>
      <c r="EJ71" s="10"/>
      <c r="EK71" s="11"/>
      <c r="EL71" s="10"/>
      <c r="EM71" s="11"/>
      <c r="EN71" s="10"/>
      <c r="EO71" s="7">
        <v>1</v>
      </c>
      <c r="EP71" s="7">
        <f t="shared" si="71"/>
        <v>2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2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3"/>
        <v>0</v>
      </c>
    </row>
    <row r="72" spans="1:188" x14ac:dyDescent="0.2">
      <c r="A72" s="6"/>
      <c r="B72" s="6"/>
      <c r="C72" s="6"/>
      <c r="D72" s="6" t="s">
        <v>149</v>
      </c>
      <c r="E72" s="3" t="s">
        <v>150</v>
      </c>
      <c r="F72" s="6">
        <f t="shared" si="74"/>
        <v>1</v>
      </c>
      <c r="G72" s="6">
        <f t="shared" si="75"/>
        <v>1</v>
      </c>
      <c r="H72" s="6">
        <f t="shared" si="54"/>
        <v>35</v>
      </c>
      <c r="I72" s="6">
        <f t="shared" si="55"/>
        <v>15</v>
      </c>
      <c r="J72" s="6">
        <f t="shared" si="56"/>
        <v>0</v>
      </c>
      <c r="K72" s="6">
        <f t="shared" si="57"/>
        <v>0</v>
      </c>
      <c r="L72" s="6">
        <f t="shared" si="58"/>
        <v>0</v>
      </c>
      <c r="M72" s="6">
        <f t="shared" si="59"/>
        <v>20</v>
      </c>
      <c r="N72" s="6">
        <f t="shared" si="60"/>
        <v>0</v>
      </c>
      <c r="O72" s="6">
        <f t="shared" si="61"/>
        <v>0</v>
      </c>
      <c r="P72" s="6">
        <f t="shared" si="62"/>
        <v>0</v>
      </c>
      <c r="Q72" s="6">
        <f t="shared" si="63"/>
        <v>0</v>
      </c>
      <c r="R72" s="7">
        <f t="shared" si="64"/>
        <v>2</v>
      </c>
      <c r="S72" s="7">
        <f t="shared" si="65"/>
        <v>1</v>
      </c>
      <c r="T72" s="7">
        <v>1.17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6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7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8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9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0"/>
        <v>0</v>
      </c>
      <c r="DV72" s="11">
        <v>15</v>
      </c>
      <c r="DW72" s="10" t="s">
        <v>62</v>
      </c>
      <c r="DX72" s="11"/>
      <c r="DY72" s="10"/>
      <c r="DZ72" s="11"/>
      <c r="EA72" s="10"/>
      <c r="EB72" s="7">
        <v>1</v>
      </c>
      <c r="EC72" s="11"/>
      <c r="ED72" s="10"/>
      <c r="EE72" s="11">
        <v>20</v>
      </c>
      <c r="EF72" s="10" t="s">
        <v>61</v>
      </c>
      <c r="EG72" s="11"/>
      <c r="EH72" s="10"/>
      <c r="EI72" s="11"/>
      <c r="EJ72" s="10"/>
      <c r="EK72" s="11"/>
      <c r="EL72" s="10"/>
      <c r="EM72" s="11"/>
      <c r="EN72" s="10"/>
      <c r="EO72" s="7">
        <v>1</v>
      </c>
      <c r="EP72" s="7">
        <f t="shared" si="71"/>
        <v>2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2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3"/>
        <v>0</v>
      </c>
    </row>
    <row r="73" spans="1:188" x14ac:dyDescent="0.2">
      <c r="A73" s="6"/>
      <c r="B73" s="6"/>
      <c r="C73" s="6"/>
      <c r="D73" s="6" t="s">
        <v>151</v>
      </c>
      <c r="E73" s="3" t="s">
        <v>152</v>
      </c>
      <c r="F73" s="6">
        <f t="shared" si="74"/>
        <v>0</v>
      </c>
      <c r="G73" s="6">
        <f t="shared" si="75"/>
        <v>1</v>
      </c>
      <c r="H73" s="6">
        <f t="shared" si="54"/>
        <v>25</v>
      </c>
      <c r="I73" s="6">
        <f t="shared" si="55"/>
        <v>0</v>
      </c>
      <c r="J73" s="6">
        <f t="shared" si="56"/>
        <v>0</v>
      </c>
      <c r="K73" s="6">
        <f t="shared" si="57"/>
        <v>25</v>
      </c>
      <c r="L73" s="6">
        <f t="shared" si="58"/>
        <v>0</v>
      </c>
      <c r="M73" s="6">
        <f t="shared" si="59"/>
        <v>0</v>
      </c>
      <c r="N73" s="6">
        <f t="shared" si="60"/>
        <v>0</v>
      </c>
      <c r="O73" s="6">
        <f t="shared" si="61"/>
        <v>0</v>
      </c>
      <c r="P73" s="6">
        <f t="shared" si="62"/>
        <v>0</v>
      </c>
      <c r="Q73" s="6">
        <f t="shared" si="63"/>
        <v>0</v>
      </c>
      <c r="R73" s="7">
        <f t="shared" si="64"/>
        <v>1</v>
      </c>
      <c r="S73" s="7">
        <f t="shared" si="65"/>
        <v>0</v>
      </c>
      <c r="T73" s="7">
        <v>0.9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6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7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8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9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0"/>
        <v>0</v>
      </c>
      <c r="DV73" s="11"/>
      <c r="DW73" s="10"/>
      <c r="DX73" s="11"/>
      <c r="DY73" s="10"/>
      <c r="DZ73" s="11">
        <v>25</v>
      </c>
      <c r="EA73" s="10" t="s">
        <v>61</v>
      </c>
      <c r="EB73" s="7">
        <v>1</v>
      </c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1"/>
        <v>1</v>
      </c>
      <c r="EQ73" s="11"/>
      <c r="ER73" s="10"/>
      <c r="ES73" s="11"/>
      <c r="ET73" s="10"/>
      <c r="EU73" s="11"/>
      <c r="EV73" s="10"/>
      <c r="EW73" s="7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2"/>
        <v>0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3"/>
        <v>0</v>
      </c>
    </row>
    <row r="74" spans="1:188" x14ac:dyDescent="0.2">
      <c r="A74" s="6"/>
      <c r="B74" s="6"/>
      <c r="C74" s="6"/>
      <c r="D74" s="6" t="s">
        <v>153</v>
      </c>
      <c r="E74" s="3" t="s">
        <v>154</v>
      </c>
      <c r="F74" s="6">
        <f t="shared" si="74"/>
        <v>0</v>
      </c>
      <c r="G74" s="6">
        <f t="shared" si="75"/>
        <v>2</v>
      </c>
      <c r="H74" s="6">
        <f t="shared" si="54"/>
        <v>30</v>
      </c>
      <c r="I74" s="6">
        <f t="shared" si="55"/>
        <v>15</v>
      </c>
      <c r="J74" s="6">
        <f t="shared" si="56"/>
        <v>0</v>
      </c>
      <c r="K74" s="6">
        <f t="shared" si="57"/>
        <v>0</v>
      </c>
      <c r="L74" s="6">
        <f t="shared" si="58"/>
        <v>0</v>
      </c>
      <c r="M74" s="6">
        <f t="shared" si="59"/>
        <v>15</v>
      </c>
      <c r="N74" s="6">
        <f t="shared" si="60"/>
        <v>0</v>
      </c>
      <c r="O74" s="6">
        <f t="shared" si="61"/>
        <v>0</v>
      </c>
      <c r="P74" s="6">
        <f t="shared" si="62"/>
        <v>0</v>
      </c>
      <c r="Q74" s="6">
        <f t="shared" si="63"/>
        <v>0</v>
      </c>
      <c r="R74" s="7">
        <f t="shared" si="64"/>
        <v>2</v>
      </c>
      <c r="S74" s="7">
        <f t="shared" si="65"/>
        <v>1</v>
      </c>
      <c r="T74" s="7">
        <v>1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6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7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8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9"/>
        <v>0</v>
      </c>
      <c r="DA74" s="11"/>
      <c r="DB74" s="10"/>
      <c r="DC74" s="11"/>
      <c r="DD74" s="10"/>
      <c r="DE74" s="11"/>
      <c r="DF74" s="10"/>
      <c r="DG74" s="7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0"/>
        <v>0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1"/>
        <v>0</v>
      </c>
      <c r="EQ74" s="11">
        <v>15</v>
      </c>
      <c r="ER74" s="10" t="s">
        <v>61</v>
      </c>
      <c r="ES74" s="11"/>
      <c r="ET74" s="10"/>
      <c r="EU74" s="11"/>
      <c r="EV74" s="10"/>
      <c r="EW74" s="7">
        <v>1</v>
      </c>
      <c r="EX74" s="11"/>
      <c r="EY74" s="10"/>
      <c r="EZ74" s="11">
        <v>15</v>
      </c>
      <c r="FA74" s="10" t="s">
        <v>61</v>
      </c>
      <c r="FB74" s="11"/>
      <c r="FC74" s="10"/>
      <c r="FD74" s="11"/>
      <c r="FE74" s="10"/>
      <c r="FF74" s="11"/>
      <c r="FG74" s="10"/>
      <c r="FH74" s="11"/>
      <c r="FI74" s="10"/>
      <c r="FJ74" s="7">
        <v>1</v>
      </c>
      <c r="FK74" s="7">
        <f t="shared" si="72"/>
        <v>2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3"/>
        <v>0</v>
      </c>
    </row>
    <row r="75" spans="1:188" x14ac:dyDescent="0.2">
      <c r="A75" s="6"/>
      <c r="B75" s="6"/>
      <c r="C75" s="6"/>
      <c r="D75" s="6" t="s">
        <v>155</v>
      </c>
      <c r="E75" s="3" t="s">
        <v>156</v>
      </c>
      <c r="F75" s="6">
        <f t="shared" si="74"/>
        <v>0</v>
      </c>
      <c r="G75" s="6">
        <f t="shared" si="75"/>
        <v>2</v>
      </c>
      <c r="H75" s="6">
        <f t="shared" si="54"/>
        <v>30</v>
      </c>
      <c r="I75" s="6">
        <f t="shared" si="55"/>
        <v>20</v>
      </c>
      <c r="J75" s="6">
        <f t="shared" si="56"/>
        <v>10</v>
      </c>
      <c r="K75" s="6">
        <f t="shared" si="57"/>
        <v>0</v>
      </c>
      <c r="L75" s="6">
        <f t="shared" si="58"/>
        <v>0</v>
      </c>
      <c r="M75" s="6">
        <f t="shared" si="59"/>
        <v>0</v>
      </c>
      <c r="N75" s="6">
        <f t="shared" si="60"/>
        <v>0</v>
      </c>
      <c r="O75" s="6">
        <f t="shared" si="61"/>
        <v>0</v>
      </c>
      <c r="P75" s="6">
        <f t="shared" si="62"/>
        <v>0</v>
      </c>
      <c r="Q75" s="6">
        <f t="shared" si="63"/>
        <v>0</v>
      </c>
      <c r="R75" s="7">
        <f t="shared" si="64"/>
        <v>2</v>
      </c>
      <c r="S75" s="7">
        <f t="shared" si="65"/>
        <v>0</v>
      </c>
      <c r="T75" s="7">
        <v>1.2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6"/>
        <v>0</v>
      </c>
      <c r="AP75" s="11">
        <v>20</v>
      </c>
      <c r="AQ75" s="10" t="s">
        <v>61</v>
      </c>
      <c r="AR75" s="11">
        <v>10</v>
      </c>
      <c r="AS75" s="10" t="s">
        <v>61</v>
      </c>
      <c r="AT75" s="11"/>
      <c r="AU75" s="10"/>
      <c r="AV75" s="7">
        <v>2</v>
      </c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7"/>
        <v>2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8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9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0"/>
        <v>0</v>
      </c>
      <c r="DV75" s="11"/>
      <c r="DW75" s="10"/>
      <c r="DX75" s="11"/>
      <c r="DY75" s="10"/>
      <c r="DZ75" s="11"/>
      <c r="EA75" s="10"/>
      <c r="EB75" s="7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1"/>
        <v>0</v>
      </c>
      <c r="EQ75" s="11"/>
      <c r="ER75" s="10"/>
      <c r="ES75" s="11"/>
      <c r="ET75" s="10"/>
      <c r="EU75" s="11"/>
      <c r="EV75" s="10"/>
      <c r="EW75" s="7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2"/>
        <v>0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3"/>
        <v>0</v>
      </c>
    </row>
    <row r="76" spans="1:188" x14ac:dyDescent="0.2">
      <c r="A76" s="6"/>
      <c r="B76" s="6"/>
      <c r="C76" s="6"/>
      <c r="D76" s="6" t="s">
        <v>157</v>
      </c>
      <c r="E76" s="3" t="s">
        <v>158</v>
      </c>
      <c r="F76" s="6">
        <f t="shared" si="74"/>
        <v>0</v>
      </c>
      <c r="G76" s="6">
        <f t="shared" si="75"/>
        <v>3</v>
      </c>
      <c r="H76" s="6">
        <f t="shared" si="54"/>
        <v>45</v>
      </c>
      <c r="I76" s="6">
        <f t="shared" si="55"/>
        <v>15</v>
      </c>
      <c r="J76" s="6">
        <f t="shared" si="56"/>
        <v>10</v>
      </c>
      <c r="K76" s="6">
        <f t="shared" si="57"/>
        <v>0</v>
      </c>
      <c r="L76" s="6">
        <f t="shared" si="58"/>
        <v>0</v>
      </c>
      <c r="M76" s="6">
        <f t="shared" si="59"/>
        <v>20</v>
      </c>
      <c r="N76" s="6">
        <f t="shared" si="60"/>
        <v>0</v>
      </c>
      <c r="O76" s="6">
        <f t="shared" si="61"/>
        <v>0</v>
      </c>
      <c r="P76" s="6">
        <f t="shared" si="62"/>
        <v>0</v>
      </c>
      <c r="Q76" s="6">
        <f t="shared" si="63"/>
        <v>0</v>
      </c>
      <c r="R76" s="7">
        <f t="shared" si="64"/>
        <v>3</v>
      </c>
      <c r="S76" s="7">
        <f t="shared" si="65"/>
        <v>1.5</v>
      </c>
      <c r="T76" s="7">
        <v>1.67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6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7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68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69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0"/>
        <v>0</v>
      </c>
      <c r="DV76" s="11">
        <v>15</v>
      </c>
      <c r="DW76" s="10" t="s">
        <v>61</v>
      </c>
      <c r="DX76" s="11">
        <v>10</v>
      </c>
      <c r="DY76" s="10" t="s">
        <v>61</v>
      </c>
      <c r="DZ76" s="11"/>
      <c r="EA76" s="10"/>
      <c r="EB76" s="7">
        <v>1.5</v>
      </c>
      <c r="EC76" s="11"/>
      <c r="ED76" s="10"/>
      <c r="EE76" s="11">
        <v>20</v>
      </c>
      <c r="EF76" s="10" t="s">
        <v>61</v>
      </c>
      <c r="EG76" s="11"/>
      <c r="EH76" s="10"/>
      <c r="EI76" s="11"/>
      <c r="EJ76" s="10"/>
      <c r="EK76" s="11"/>
      <c r="EL76" s="10"/>
      <c r="EM76" s="11"/>
      <c r="EN76" s="10"/>
      <c r="EO76" s="7">
        <v>1.5</v>
      </c>
      <c r="EP76" s="7">
        <f t="shared" si="71"/>
        <v>3</v>
      </c>
      <c r="EQ76" s="11"/>
      <c r="ER76" s="10"/>
      <c r="ES76" s="11"/>
      <c r="ET76" s="10"/>
      <c r="EU76" s="11"/>
      <c r="EV76" s="10"/>
      <c r="EW76" s="7"/>
      <c r="EX76" s="11"/>
      <c r="EY76" s="10"/>
      <c r="EZ76" s="11"/>
      <c r="FA76" s="10"/>
      <c r="FB76" s="11"/>
      <c r="FC76" s="10"/>
      <c r="FD76" s="11"/>
      <c r="FE76" s="10"/>
      <c r="FF76" s="11"/>
      <c r="FG76" s="10"/>
      <c r="FH76" s="11"/>
      <c r="FI76" s="10"/>
      <c r="FJ76" s="7"/>
      <c r="FK76" s="7">
        <f t="shared" si="72"/>
        <v>0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3"/>
        <v>0</v>
      </c>
    </row>
    <row r="77" spans="1:188" x14ac:dyDescent="0.2">
      <c r="A77" s="6"/>
      <c r="B77" s="6"/>
      <c r="C77" s="6"/>
      <c r="D77" s="6" t="s">
        <v>159</v>
      </c>
      <c r="E77" s="3" t="s">
        <v>160</v>
      </c>
      <c r="F77" s="6">
        <f t="shared" si="74"/>
        <v>0</v>
      </c>
      <c r="G77" s="6">
        <f t="shared" si="75"/>
        <v>2</v>
      </c>
      <c r="H77" s="6">
        <f t="shared" si="54"/>
        <v>15</v>
      </c>
      <c r="I77" s="6">
        <f t="shared" si="55"/>
        <v>10</v>
      </c>
      <c r="J77" s="6">
        <f t="shared" si="56"/>
        <v>0</v>
      </c>
      <c r="K77" s="6">
        <f t="shared" si="57"/>
        <v>0</v>
      </c>
      <c r="L77" s="6">
        <f t="shared" si="58"/>
        <v>0</v>
      </c>
      <c r="M77" s="6">
        <f t="shared" si="59"/>
        <v>5</v>
      </c>
      <c r="N77" s="6">
        <f t="shared" si="60"/>
        <v>0</v>
      </c>
      <c r="O77" s="6">
        <f t="shared" si="61"/>
        <v>0</v>
      </c>
      <c r="P77" s="6">
        <f t="shared" si="62"/>
        <v>0</v>
      </c>
      <c r="Q77" s="6">
        <f t="shared" si="63"/>
        <v>0</v>
      </c>
      <c r="R77" s="7">
        <f t="shared" si="64"/>
        <v>1</v>
      </c>
      <c r="S77" s="7">
        <f t="shared" si="65"/>
        <v>0.5</v>
      </c>
      <c r="T77" s="7">
        <v>0.5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6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7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68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69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0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1"/>
        <v>0</v>
      </c>
      <c r="EQ77" s="11">
        <v>10</v>
      </c>
      <c r="ER77" s="10" t="s">
        <v>61</v>
      </c>
      <c r="ES77" s="11"/>
      <c r="ET77" s="10"/>
      <c r="EU77" s="11"/>
      <c r="EV77" s="10"/>
      <c r="EW77" s="7">
        <v>0.5</v>
      </c>
      <c r="EX77" s="11"/>
      <c r="EY77" s="10"/>
      <c r="EZ77" s="11">
        <v>5</v>
      </c>
      <c r="FA77" s="10" t="s">
        <v>61</v>
      </c>
      <c r="FB77" s="11"/>
      <c r="FC77" s="10"/>
      <c r="FD77" s="11"/>
      <c r="FE77" s="10"/>
      <c r="FF77" s="11"/>
      <c r="FG77" s="10"/>
      <c r="FH77" s="11"/>
      <c r="FI77" s="10"/>
      <c r="FJ77" s="7">
        <v>0.5</v>
      </c>
      <c r="FK77" s="7">
        <f t="shared" si="72"/>
        <v>1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3"/>
        <v>0</v>
      </c>
    </row>
    <row r="78" spans="1:188" x14ac:dyDescent="0.2">
      <c r="A78" s="6"/>
      <c r="B78" s="6"/>
      <c r="C78" s="6"/>
      <c r="D78" s="6" t="s">
        <v>161</v>
      </c>
      <c r="E78" s="3" t="s">
        <v>162</v>
      </c>
      <c r="F78" s="6">
        <f t="shared" si="74"/>
        <v>0</v>
      </c>
      <c r="G78" s="6">
        <f t="shared" si="75"/>
        <v>3</v>
      </c>
      <c r="H78" s="6">
        <f t="shared" si="54"/>
        <v>40</v>
      </c>
      <c r="I78" s="6">
        <f t="shared" si="55"/>
        <v>20</v>
      </c>
      <c r="J78" s="6">
        <f t="shared" si="56"/>
        <v>0</v>
      </c>
      <c r="K78" s="6">
        <f t="shared" si="57"/>
        <v>0</v>
      </c>
      <c r="L78" s="6">
        <f t="shared" si="58"/>
        <v>0</v>
      </c>
      <c r="M78" s="6">
        <f t="shared" si="59"/>
        <v>10</v>
      </c>
      <c r="N78" s="6">
        <f t="shared" si="60"/>
        <v>0</v>
      </c>
      <c r="O78" s="6">
        <f t="shared" si="61"/>
        <v>10</v>
      </c>
      <c r="P78" s="6">
        <f t="shared" si="62"/>
        <v>0</v>
      </c>
      <c r="Q78" s="6">
        <f t="shared" si="63"/>
        <v>0</v>
      </c>
      <c r="R78" s="7">
        <f t="shared" si="64"/>
        <v>3</v>
      </c>
      <c r="S78" s="7">
        <f t="shared" si="65"/>
        <v>1.5</v>
      </c>
      <c r="T78" s="7">
        <v>1.3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6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7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68"/>
        <v>0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69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0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71"/>
        <v>0</v>
      </c>
      <c r="EQ78" s="11">
        <v>20</v>
      </c>
      <c r="ER78" s="10" t="s">
        <v>61</v>
      </c>
      <c r="ES78" s="11"/>
      <c r="ET78" s="10"/>
      <c r="EU78" s="11"/>
      <c r="EV78" s="10"/>
      <c r="EW78" s="7">
        <v>1.5</v>
      </c>
      <c r="EX78" s="11"/>
      <c r="EY78" s="10"/>
      <c r="EZ78" s="11">
        <v>10</v>
      </c>
      <c r="FA78" s="10" t="s">
        <v>61</v>
      </c>
      <c r="FB78" s="11"/>
      <c r="FC78" s="10"/>
      <c r="FD78" s="11">
        <v>10</v>
      </c>
      <c r="FE78" s="10" t="s">
        <v>61</v>
      </c>
      <c r="FF78" s="11"/>
      <c r="FG78" s="10"/>
      <c r="FH78" s="11"/>
      <c r="FI78" s="10"/>
      <c r="FJ78" s="7">
        <v>1.5</v>
      </c>
      <c r="FK78" s="7">
        <f t="shared" si="72"/>
        <v>3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3"/>
        <v>0</v>
      </c>
    </row>
    <row r="79" spans="1:188" x14ac:dyDescent="0.2">
      <c r="A79" s="6"/>
      <c r="B79" s="6"/>
      <c r="C79" s="6"/>
      <c r="D79" s="6" t="s">
        <v>163</v>
      </c>
      <c r="E79" s="3" t="s">
        <v>164</v>
      </c>
      <c r="F79" s="6">
        <f t="shared" si="74"/>
        <v>0</v>
      </c>
      <c r="G79" s="6">
        <f t="shared" si="75"/>
        <v>1</v>
      </c>
      <c r="H79" s="6">
        <f t="shared" si="54"/>
        <v>0</v>
      </c>
      <c r="I79" s="6">
        <f t="shared" si="55"/>
        <v>0</v>
      </c>
      <c r="J79" s="6">
        <f t="shared" si="56"/>
        <v>0</v>
      </c>
      <c r="K79" s="6">
        <f t="shared" si="57"/>
        <v>0</v>
      </c>
      <c r="L79" s="6">
        <f t="shared" si="58"/>
        <v>0</v>
      </c>
      <c r="M79" s="6">
        <f t="shared" si="59"/>
        <v>0</v>
      </c>
      <c r="N79" s="6">
        <f t="shared" si="60"/>
        <v>0</v>
      </c>
      <c r="O79" s="6">
        <f t="shared" si="61"/>
        <v>0</v>
      </c>
      <c r="P79" s="6">
        <f t="shared" si="62"/>
        <v>0</v>
      </c>
      <c r="Q79" s="6">
        <f t="shared" si="63"/>
        <v>0</v>
      </c>
      <c r="R79" s="7">
        <f t="shared" si="64"/>
        <v>15</v>
      </c>
      <c r="S79" s="7">
        <f t="shared" si="65"/>
        <v>15</v>
      </c>
      <c r="T79" s="7">
        <v>2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6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7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68"/>
        <v>0</v>
      </c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69"/>
        <v>0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0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1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>
        <v>0</v>
      </c>
      <c r="FG79" s="10" t="s">
        <v>61</v>
      </c>
      <c r="FH79" s="11"/>
      <c r="FI79" s="10"/>
      <c r="FJ79" s="7">
        <v>15</v>
      </c>
      <c r="FK79" s="7">
        <f t="shared" si="72"/>
        <v>15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3"/>
        <v>0</v>
      </c>
    </row>
    <row r="80" spans="1:188" x14ac:dyDescent="0.2">
      <c r="A80" s="6"/>
      <c r="B80" s="6"/>
      <c r="C80" s="6"/>
      <c r="D80" s="6" t="s">
        <v>165</v>
      </c>
      <c r="E80" s="3" t="s">
        <v>166</v>
      </c>
      <c r="F80" s="6">
        <f t="shared" si="74"/>
        <v>1</v>
      </c>
      <c r="G80" s="6">
        <f t="shared" si="75"/>
        <v>2</v>
      </c>
      <c r="H80" s="6">
        <f t="shared" si="54"/>
        <v>50</v>
      </c>
      <c r="I80" s="6">
        <f t="shared" si="55"/>
        <v>20</v>
      </c>
      <c r="J80" s="6">
        <f t="shared" si="56"/>
        <v>15</v>
      </c>
      <c r="K80" s="6">
        <f t="shared" si="57"/>
        <v>0</v>
      </c>
      <c r="L80" s="6">
        <f t="shared" si="58"/>
        <v>0</v>
      </c>
      <c r="M80" s="6">
        <f t="shared" si="59"/>
        <v>15</v>
      </c>
      <c r="N80" s="6">
        <f t="shared" si="60"/>
        <v>0</v>
      </c>
      <c r="O80" s="6">
        <f t="shared" si="61"/>
        <v>0</v>
      </c>
      <c r="P80" s="6">
        <f t="shared" si="62"/>
        <v>0</v>
      </c>
      <c r="Q80" s="6">
        <f t="shared" si="63"/>
        <v>0</v>
      </c>
      <c r="R80" s="7">
        <f t="shared" si="64"/>
        <v>5</v>
      </c>
      <c r="S80" s="7">
        <f t="shared" si="65"/>
        <v>1</v>
      </c>
      <c r="T80" s="7">
        <v>1.73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66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67"/>
        <v>0</v>
      </c>
      <c r="BK80" s="11">
        <v>20</v>
      </c>
      <c r="BL80" s="10" t="s">
        <v>62</v>
      </c>
      <c r="BM80" s="11">
        <v>15</v>
      </c>
      <c r="BN80" s="10" t="s">
        <v>61</v>
      </c>
      <c r="BO80" s="11"/>
      <c r="BP80" s="10"/>
      <c r="BQ80" s="7">
        <v>4</v>
      </c>
      <c r="BR80" s="11"/>
      <c r="BS80" s="10"/>
      <c r="BT80" s="11">
        <v>15</v>
      </c>
      <c r="BU80" s="10" t="s">
        <v>61</v>
      </c>
      <c r="BV80" s="11"/>
      <c r="BW80" s="10"/>
      <c r="BX80" s="11"/>
      <c r="BY80" s="10"/>
      <c r="BZ80" s="11"/>
      <c r="CA80" s="10"/>
      <c r="CB80" s="11"/>
      <c r="CC80" s="10"/>
      <c r="CD80" s="7">
        <v>1</v>
      </c>
      <c r="CE80" s="7">
        <f t="shared" si="68"/>
        <v>5</v>
      </c>
      <c r="CF80" s="11"/>
      <c r="CG80" s="10"/>
      <c r="CH80" s="11"/>
      <c r="CI80" s="10"/>
      <c r="CJ80" s="11"/>
      <c r="CK80" s="10"/>
      <c r="CL80" s="7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69"/>
        <v>0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70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71"/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72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73"/>
        <v>0</v>
      </c>
    </row>
    <row r="81" spans="1:188" x14ac:dyDescent="0.2">
      <c r="A81" s="6"/>
      <c r="B81" s="6"/>
      <c r="C81" s="6"/>
      <c r="D81" s="6" t="s">
        <v>167</v>
      </c>
      <c r="E81" s="3" t="s">
        <v>168</v>
      </c>
      <c r="F81" s="6">
        <f t="shared" si="74"/>
        <v>0</v>
      </c>
      <c r="G81" s="6">
        <f t="shared" si="75"/>
        <v>3</v>
      </c>
      <c r="H81" s="6">
        <f t="shared" si="54"/>
        <v>35</v>
      </c>
      <c r="I81" s="6">
        <f t="shared" si="55"/>
        <v>15</v>
      </c>
      <c r="J81" s="6">
        <f t="shared" si="56"/>
        <v>5</v>
      </c>
      <c r="K81" s="6">
        <f t="shared" si="57"/>
        <v>0</v>
      </c>
      <c r="L81" s="6">
        <f t="shared" si="58"/>
        <v>0</v>
      </c>
      <c r="M81" s="6">
        <f t="shared" si="59"/>
        <v>15</v>
      </c>
      <c r="N81" s="6">
        <f t="shared" si="60"/>
        <v>0</v>
      </c>
      <c r="O81" s="6">
        <f t="shared" si="61"/>
        <v>0</v>
      </c>
      <c r="P81" s="6">
        <f t="shared" si="62"/>
        <v>0</v>
      </c>
      <c r="Q81" s="6">
        <f t="shared" si="63"/>
        <v>0</v>
      </c>
      <c r="R81" s="7">
        <f t="shared" si="64"/>
        <v>3</v>
      </c>
      <c r="S81" s="7">
        <f t="shared" si="65"/>
        <v>1</v>
      </c>
      <c r="T81" s="7">
        <v>1.17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66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67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68"/>
        <v>0</v>
      </c>
      <c r="CF81" s="11">
        <v>15</v>
      </c>
      <c r="CG81" s="10" t="s">
        <v>61</v>
      </c>
      <c r="CH81" s="11">
        <v>5</v>
      </c>
      <c r="CI81" s="10" t="s">
        <v>61</v>
      </c>
      <c r="CJ81" s="11"/>
      <c r="CK81" s="10"/>
      <c r="CL81" s="7">
        <v>2</v>
      </c>
      <c r="CM81" s="11"/>
      <c r="CN81" s="10"/>
      <c r="CO81" s="11">
        <v>15</v>
      </c>
      <c r="CP81" s="10" t="s">
        <v>61</v>
      </c>
      <c r="CQ81" s="11"/>
      <c r="CR81" s="10"/>
      <c r="CS81" s="11"/>
      <c r="CT81" s="10"/>
      <c r="CU81" s="11"/>
      <c r="CV81" s="10"/>
      <c r="CW81" s="11"/>
      <c r="CX81" s="10"/>
      <c r="CY81" s="7">
        <v>1</v>
      </c>
      <c r="CZ81" s="7">
        <f t="shared" si="69"/>
        <v>3</v>
      </c>
      <c r="DA81" s="11"/>
      <c r="DB81" s="10"/>
      <c r="DC81" s="11"/>
      <c r="DD81" s="10"/>
      <c r="DE81" s="11"/>
      <c r="DF81" s="10"/>
      <c r="DG81" s="7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70"/>
        <v>0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71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72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73"/>
        <v>0</v>
      </c>
    </row>
    <row r="82" spans="1:188" x14ac:dyDescent="0.2">
      <c r="A82" s="6"/>
      <c r="B82" s="6"/>
      <c r="C82" s="6"/>
      <c r="D82" s="6" t="s">
        <v>169</v>
      </c>
      <c r="E82" s="3" t="s">
        <v>170</v>
      </c>
      <c r="F82" s="6">
        <f t="shared" si="74"/>
        <v>1</v>
      </c>
      <c r="G82" s="6">
        <f t="shared" si="75"/>
        <v>2</v>
      </c>
      <c r="H82" s="6">
        <f t="shared" si="54"/>
        <v>55</v>
      </c>
      <c r="I82" s="6">
        <f t="shared" si="55"/>
        <v>15</v>
      </c>
      <c r="J82" s="6">
        <f t="shared" si="56"/>
        <v>10</v>
      </c>
      <c r="K82" s="6">
        <f t="shared" si="57"/>
        <v>0</v>
      </c>
      <c r="L82" s="6">
        <f t="shared" si="58"/>
        <v>0</v>
      </c>
      <c r="M82" s="6">
        <f t="shared" si="59"/>
        <v>30</v>
      </c>
      <c r="N82" s="6">
        <f t="shared" si="60"/>
        <v>0</v>
      </c>
      <c r="O82" s="6">
        <f t="shared" si="61"/>
        <v>0</v>
      </c>
      <c r="P82" s="6">
        <f t="shared" si="62"/>
        <v>0</v>
      </c>
      <c r="Q82" s="6">
        <f t="shared" si="63"/>
        <v>0</v>
      </c>
      <c r="R82" s="7">
        <f t="shared" si="64"/>
        <v>6</v>
      </c>
      <c r="S82" s="7">
        <f t="shared" si="65"/>
        <v>3</v>
      </c>
      <c r="T82" s="7">
        <v>2.2999999999999998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66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67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68"/>
        <v>0</v>
      </c>
      <c r="CF82" s="11">
        <v>15</v>
      </c>
      <c r="CG82" s="10" t="s">
        <v>62</v>
      </c>
      <c r="CH82" s="11">
        <v>10</v>
      </c>
      <c r="CI82" s="10" t="s">
        <v>61</v>
      </c>
      <c r="CJ82" s="11"/>
      <c r="CK82" s="10"/>
      <c r="CL82" s="7">
        <v>3</v>
      </c>
      <c r="CM82" s="11"/>
      <c r="CN82" s="10"/>
      <c r="CO82" s="11">
        <v>30</v>
      </c>
      <c r="CP82" s="10" t="s">
        <v>61</v>
      </c>
      <c r="CQ82" s="11"/>
      <c r="CR82" s="10"/>
      <c r="CS82" s="11"/>
      <c r="CT82" s="10"/>
      <c r="CU82" s="11"/>
      <c r="CV82" s="10"/>
      <c r="CW82" s="11"/>
      <c r="CX82" s="10"/>
      <c r="CY82" s="7">
        <v>3</v>
      </c>
      <c r="CZ82" s="7">
        <f t="shared" si="69"/>
        <v>6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70"/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71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72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73"/>
        <v>0</v>
      </c>
    </row>
    <row r="83" spans="1:188" x14ac:dyDescent="0.2">
      <c r="A83" s="6"/>
      <c r="B83" s="6"/>
      <c r="C83" s="6"/>
      <c r="D83" s="6" t="s">
        <v>171</v>
      </c>
      <c r="E83" s="3" t="s">
        <v>172</v>
      </c>
      <c r="F83" s="6">
        <f t="shared" si="74"/>
        <v>0</v>
      </c>
      <c r="G83" s="6">
        <f t="shared" si="75"/>
        <v>3</v>
      </c>
      <c r="H83" s="6">
        <f t="shared" si="54"/>
        <v>40</v>
      </c>
      <c r="I83" s="6">
        <f t="shared" si="55"/>
        <v>15</v>
      </c>
      <c r="J83" s="6">
        <f t="shared" si="56"/>
        <v>10</v>
      </c>
      <c r="K83" s="6">
        <f t="shared" si="57"/>
        <v>0</v>
      </c>
      <c r="L83" s="6">
        <f t="shared" si="58"/>
        <v>0</v>
      </c>
      <c r="M83" s="6">
        <f t="shared" si="59"/>
        <v>15</v>
      </c>
      <c r="N83" s="6">
        <f t="shared" si="60"/>
        <v>0</v>
      </c>
      <c r="O83" s="6">
        <f t="shared" si="61"/>
        <v>0</v>
      </c>
      <c r="P83" s="6">
        <f t="shared" si="62"/>
        <v>0</v>
      </c>
      <c r="Q83" s="6">
        <f t="shared" si="63"/>
        <v>0</v>
      </c>
      <c r="R83" s="7">
        <f t="shared" si="64"/>
        <v>3</v>
      </c>
      <c r="S83" s="7">
        <f t="shared" si="65"/>
        <v>1</v>
      </c>
      <c r="T83" s="7">
        <v>1.77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66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67"/>
        <v>0</v>
      </c>
      <c r="BK83" s="11">
        <v>15</v>
      </c>
      <c r="BL83" s="10" t="s">
        <v>61</v>
      </c>
      <c r="BM83" s="11">
        <v>10</v>
      </c>
      <c r="BN83" s="10" t="s">
        <v>61</v>
      </c>
      <c r="BO83" s="11"/>
      <c r="BP83" s="10"/>
      <c r="BQ83" s="7">
        <v>2</v>
      </c>
      <c r="BR83" s="11"/>
      <c r="BS83" s="10"/>
      <c r="BT83" s="11">
        <v>15</v>
      </c>
      <c r="BU83" s="10" t="s">
        <v>61</v>
      </c>
      <c r="BV83" s="11"/>
      <c r="BW83" s="10"/>
      <c r="BX83" s="11"/>
      <c r="BY83" s="10"/>
      <c r="BZ83" s="11"/>
      <c r="CA83" s="10"/>
      <c r="CB83" s="11"/>
      <c r="CC83" s="10"/>
      <c r="CD83" s="7">
        <v>1</v>
      </c>
      <c r="CE83" s="7">
        <f t="shared" si="68"/>
        <v>3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69"/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70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71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72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73"/>
        <v>0</v>
      </c>
    </row>
    <row r="84" spans="1:188" x14ac:dyDescent="0.2">
      <c r="A84" s="6"/>
      <c r="B84" s="6"/>
      <c r="C84" s="6"/>
      <c r="D84" s="6" t="s">
        <v>173</v>
      </c>
      <c r="E84" s="3" t="s">
        <v>174</v>
      </c>
      <c r="F84" s="6">
        <f t="shared" si="74"/>
        <v>0</v>
      </c>
      <c r="G84" s="6">
        <f t="shared" si="75"/>
        <v>2</v>
      </c>
      <c r="H84" s="6">
        <f t="shared" si="54"/>
        <v>30</v>
      </c>
      <c r="I84" s="6">
        <f t="shared" si="55"/>
        <v>15</v>
      </c>
      <c r="J84" s="6">
        <f t="shared" si="56"/>
        <v>15</v>
      </c>
      <c r="K84" s="6">
        <f t="shared" si="57"/>
        <v>0</v>
      </c>
      <c r="L84" s="6">
        <f t="shared" si="58"/>
        <v>0</v>
      </c>
      <c r="M84" s="6">
        <f t="shared" si="59"/>
        <v>0</v>
      </c>
      <c r="N84" s="6">
        <f t="shared" si="60"/>
        <v>0</v>
      </c>
      <c r="O84" s="6">
        <f t="shared" si="61"/>
        <v>0</v>
      </c>
      <c r="P84" s="6">
        <f t="shared" si="62"/>
        <v>0</v>
      </c>
      <c r="Q84" s="6">
        <f t="shared" si="63"/>
        <v>0</v>
      </c>
      <c r="R84" s="7">
        <f t="shared" si="64"/>
        <v>2</v>
      </c>
      <c r="S84" s="7">
        <f t="shared" si="65"/>
        <v>0</v>
      </c>
      <c r="T84" s="7">
        <v>1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66"/>
        <v>0</v>
      </c>
      <c r="AP84" s="11">
        <v>15</v>
      </c>
      <c r="AQ84" s="10" t="s">
        <v>61</v>
      </c>
      <c r="AR84" s="11">
        <v>15</v>
      </c>
      <c r="AS84" s="10" t="s">
        <v>61</v>
      </c>
      <c r="AT84" s="11"/>
      <c r="AU84" s="10"/>
      <c r="AV84" s="7">
        <v>2</v>
      </c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67"/>
        <v>2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68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69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70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71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72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73"/>
        <v>0</v>
      </c>
    </row>
    <row r="85" spans="1:188" x14ac:dyDescent="0.2">
      <c r="A85" s="6"/>
      <c r="B85" s="6"/>
      <c r="C85" s="6"/>
      <c r="D85" s="6" t="s">
        <v>175</v>
      </c>
      <c r="E85" s="3" t="s">
        <v>176</v>
      </c>
      <c r="F85" s="6">
        <f t="shared" si="74"/>
        <v>0</v>
      </c>
      <c r="G85" s="6">
        <f t="shared" si="75"/>
        <v>3</v>
      </c>
      <c r="H85" s="6">
        <f t="shared" si="54"/>
        <v>45</v>
      </c>
      <c r="I85" s="6">
        <f t="shared" si="55"/>
        <v>15</v>
      </c>
      <c r="J85" s="6">
        <f t="shared" si="56"/>
        <v>5</v>
      </c>
      <c r="K85" s="6">
        <f t="shared" si="57"/>
        <v>0</v>
      </c>
      <c r="L85" s="6">
        <f t="shared" si="58"/>
        <v>0</v>
      </c>
      <c r="M85" s="6">
        <f t="shared" si="59"/>
        <v>25</v>
      </c>
      <c r="N85" s="6">
        <f t="shared" si="60"/>
        <v>0</v>
      </c>
      <c r="O85" s="6">
        <f t="shared" si="61"/>
        <v>0</v>
      </c>
      <c r="P85" s="6">
        <f t="shared" si="62"/>
        <v>0</v>
      </c>
      <c r="Q85" s="6">
        <f t="shared" si="63"/>
        <v>0</v>
      </c>
      <c r="R85" s="7">
        <f t="shared" si="64"/>
        <v>4</v>
      </c>
      <c r="S85" s="7">
        <f t="shared" si="65"/>
        <v>1.5</v>
      </c>
      <c r="T85" s="7">
        <v>2.14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66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67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68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69"/>
        <v>0</v>
      </c>
      <c r="DA85" s="11">
        <v>15</v>
      </c>
      <c r="DB85" s="10" t="s">
        <v>61</v>
      </c>
      <c r="DC85" s="11">
        <v>5</v>
      </c>
      <c r="DD85" s="10" t="s">
        <v>61</v>
      </c>
      <c r="DE85" s="11"/>
      <c r="DF85" s="10"/>
      <c r="DG85" s="7">
        <v>2.5</v>
      </c>
      <c r="DH85" s="11"/>
      <c r="DI85" s="10"/>
      <c r="DJ85" s="11">
        <v>25</v>
      </c>
      <c r="DK85" s="10" t="s">
        <v>61</v>
      </c>
      <c r="DL85" s="11"/>
      <c r="DM85" s="10"/>
      <c r="DN85" s="11"/>
      <c r="DO85" s="10"/>
      <c r="DP85" s="11"/>
      <c r="DQ85" s="10"/>
      <c r="DR85" s="11"/>
      <c r="DS85" s="10"/>
      <c r="DT85" s="7">
        <v>1.5</v>
      </c>
      <c r="DU85" s="7">
        <f t="shared" si="70"/>
        <v>4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71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72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73"/>
        <v>0</v>
      </c>
    </row>
    <row r="86" spans="1:188" x14ac:dyDescent="0.2">
      <c r="A86" s="6"/>
      <c r="B86" s="6"/>
      <c r="C86" s="6"/>
      <c r="D86" s="6" t="s">
        <v>177</v>
      </c>
      <c r="E86" s="3" t="s">
        <v>178</v>
      </c>
      <c r="F86" s="6">
        <f t="shared" si="74"/>
        <v>1</v>
      </c>
      <c r="G86" s="6">
        <f t="shared" si="75"/>
        <v>2</v>
      </c>
      <c r="H86" s="6">
        <f t="shared" si="54"/>
        <v>60</v>
      </c>
      <c r="I86" s="6">
        <f t="shared" si="55"/>
        <v>20</v>
      </c>
      <c r="J86" s="6">
        <f t="shared" si="56"/>
        <v>0</v>
      </c>
      <c r="K86" s="6">
        <f t="shared" si="57"/>
        <v>0</v>
      </c>
      <c r="L86" s="6">
        <f t="shared" si="58"/>
        <v>0</v>
      </c>
      <c r="M86" s="6">
        <f t="shared" si="59"/>
        <v>30</v>
      </c>
      <c r="N86" s="6">
        <f t="shared" si="60"/>
        <v>0</v>
      </c>
      <c r="O86" s="6">
        <f t="shared" si="61"/>
        <v>10</v>
      </c>
      <c r="P86" s="6">
        <f t="shared" si="62"/>
        <v>0</v>
      </c>
      <c r="Q86" s="6">
        <f t="shared" si="63"/>
        <v>0</v>
      </c>
      <c r="R86" s="7">
        <f t="shared" si="64"/>
        <v>5</v>
      </c>
      <c r="S86" s="7">
        <f t="shared" si="65"/>
        <v>3</v>
      </c>
      <c r="T86" s="7">
        <v>2.9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66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67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68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69"/>
        <v>0</v>
      </c>
      <c r="DA86" s="11">
        <v>20</v>
      </c>
      <c r="DB86" s="10" t="s">
        <v>62</v>
      </c>
      <c r="DC86" s="11"/>
      <c r="DD86" s="10"/>
      <c r="DE86" s="11"/>
      <c r="DF86" s="10"/>
      <c r="DG86" s="7">
        <v>2</v>
      </c>
      <c r="DH86" s="11"/>
      <c r="DI86" s="10"/>
      <c r="DJ86" s="11">
        <v>30</v>
      </c>
      <c r="DK86" s="10" t="s">
        <v>61</v>
      </c>
      <c r="DL86" s="11"/>
      <c r="DM86" s="10"/>
      <c r="DN86" s="11">
        <v>10</v>
      </c>
      <c r="DO86" s="10" t="s">
        <v>61</v>
      </c>
      <c r="DP86" s="11"/>
      <c r="DQ86" s="10"/>
      <c r="DR86" s="11"/>
      <c r="DS86" s="10"/>
      <c r="DT86" s="7">
        <v>3</v>
      </c>
      <c r="DU86" s="7">
        <f t="shared" si="70"/>
        <v>5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71"/>
        <v>0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72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73"/>
        <v>0</v>
      </c>
    </row>
    <row r="87" spans="1:188" ht="15.95" customHeight="1" x14ac:dyDescent="0.2">
      <c r="A87" s="6"/>
      <c r="B87" s="6"/>
      <c r="C87" s="6"/>
      <c r="D87" s="6"/>
      <c r="E87" s="6" t="s">
        <v>79</v>
      </c>
      <c r="F87" s="6">
        <f t="shared" ref="F87:AK87" si="76">SUM(F50:F86)</f>
        <v>8</v>
      </c>
      <c r="G87" s="6">
        <f t="shared" si="76"/>
        <v>80</v>
      </c>
      <c r="H87" s="6">
        <f t="shared" si="76"/>
        <v>1315</v>
      </c>
      <c r="I87" s="6">
        <f t="shared" si="76"/>
        <v>550</v>
      </c>
      <c r="J87" s="6">
        <f t="shared" si="76"/>
        <v>320</v>
      </c>
      <c r="K87" s="6">
        <f t="shared" si="76"/>
        <v>25</v>
      </c>
      <c r="L87" s="6">
        <f t="shared" si="76"/>
        <v>0</v>
      </c>
      <c r="M87" s="6">
        <f t="shared" si="76"/>
        <v>400</v>
      </c>
      <c r="N87" s="6">
        <f t="shared" si="76"/>
        <v>0</v>
      </c>
      <c r="O87" s="6">
        <f t="shared" si="76"/>
        <v>20</v>
      </c>
      <c r="P87" s="6">
        <f t="shared" si="76"/>
        <v>0</v>
      </c>
      <c r="Q87" s="6">
        <f t="shared" si="76"/>
        <v>0</v>
      </c>
      <c r="R87" s="7">
        <f t="shared" si="76"/>
        <v>120</v>
      </c>
      <c r="S87" s="7">
        <f t="shared" si="76"/>
        <v>46.5</v>
      </c>
      <c r="T87" s="7">
        <f t="shared" si="76"/>
        <v>52.779999999999994</v>
      </c>
      <c r="U87" s="11">
        <f t="shared" si="76"/>
        <v>0</v>
      </c>
      <c r="V87" s="10">
        <f t="shared" si="76"/>
        <v>0</v>
      </c>
      <c r="W87" s="11">
        <f t="shared" si="76"/>
        <v>0</v>
      </c>
      <c r="X87" s="10">
        <f t="shared" si="76"/>
        <v>0</v>
      </c>
      <c r="Y87" s="11">
        <f t="shared" si="76"/>
        <v>0</v>
      </c>
      <c r="Z87" s="10">
        <f t="shared" si="76"/>
        <v>0</v>
      </c>
      <c r="AA87" s="7">
        <f t="shared" si="76"/>
        <v>0</v>
      </c>
      <c r="AB87" s="11">
        <f t="shared" si="76"/>
        <v>0</v>
      </c>
      <c r="AC87" s="10">
        <f t="shared" si="76"/>
        <v>0</v>
      </c>
      <c r="AD87" s="11">
        <f t="shared" si="76"/>
        <v>0</v>
      </c>
      <c r="AE87" s="10">
        <f t="shared" si="76"/>
        <v>0</v>
      </c>
      <c r="AF87" s="11">
        <f t="shared" si="76"/>
        <v>0</v>
      </c>
      <c r="AG87" s="10">
        <f t="shared" si="76"/>
        <v>0</v>
      </c>
      <c r="AH87" s="11">
        <f t="shared" si="76"/>
        <v>0</v>
      </c>
      <c r="AI87" s="10">
        <f t="shared" si="76"/>
        <v>0</v>
      </c>
      <c r="AJ87" s="11">
        <f t="shared" si="76"/>
        <v>0</v>
      </c>
      <c r="AK87" s="10">
        <f t="shared" si="76"/>
        <v>0</v>
      </c>
      <c r="AL87" s="11">
        <f t="shared" ref="AL87:BQ87" si="77">SUM(AL50:AL86)</f>
        <v>0</v>
      </c>
      <c r="AM87" s="10">
        <f t="shared" si="77"/>
        <v>0</v>
      </c>
      <c r="AN87" s="7">
        <f t="shared" si="77"/>
        <v>0</v>
      </c>
      <c r="AO87" s="7">
        <f t="shared" si="77"/>
        <v>0</v>
      </c>
      <c r="AP87" s="11">
        <f t="shared" si="77"/>
        <v>35</v>
      </c>
      <c r="AQ87" s="10">
        <f t="shared" si="77"/>
        <v>0</v>
      </c>
      <c r="AR87" s="11">
        <f t="shared" si="77"/>
        <v>25</v>
      </c>
      <c r="AS87" s="10">
        <f t="shared" si="77"/>
        <v>0</v>
      </c>
      <c r="AT87" s="11">
        <f t="shared" si="77"/>
        <v>0</v>
      </c>
      <c r="AU87" s="10">
        <f t="shared" si="77"/>
        <v>0</v>
      </c>
      <c r="AV87" s="7">
        <f t="shared" si="77"/>
        <v>4</v>
      </c>
      <c r="AW87" s="11">
        <f t="shared" si="77"/>
        <v>0</v>
      </c>
      <c r="AX87" s="10">
        <f t="shared" si="77"/>
        <v>0</v>
      </c>
      <c r="AY87" s="11">
        <f t="shared" si="77"/>
        <v>0</v>
      </c>
      <c r="AZ87" s="10">
        <f t="shared" si="77"/>
        <v>0</v>
      </c>
      <c r="BA87" s="11">
        <f t="shared" si="77"/>
        <v>0</v>
      </c>
      <c r="BB87" s="10">
        <f t="shared" si="77"/>
        <v>0</v>
      </c>
      <c r="BC87" s="11">
        <f t="shared" si="77"/>
        <v>0</v>
      </c>
      <c r="BD87" s="10">
        <f t="shared" si="77"/>
        <v>0</v>
      </c>
      <c r="BE87" s="11">
        <f t="shared" si="77"/>
        <v>0</v>
      </c>
      <c r="BF87" s="10">
        <f t="shared" si="77"/>
        <v>0</v>
      </c>
      <c r="BG87" s="11">
        <f t="shared" si="77"/>
        <v>0</v>
      </c>
      <c r="BH87" s="10">
        <f t="shared" si="77"/>
        <v>0</v>
      </c>
      <c r="BI87" s="7">
        <f t="shared" si="77"/>
        <v>0</v>
      </c>
      <c r="BJ87" s="7">
        <f t="shared" si="77"/>
        <v>4</v>
      </c>
      <c r="BK87" s="11">
        <f t="shared" si="77"/>
        <v>65</v>
      </c>
      <c r="BL87" s="10">
        <f t="shared" si="77"/>
        <v>0</v>
      </c>
      <c r="BM87" s="11">
        <f t="shared" si="77"/>
        <v>55</v>
      </c>
      <c r="BN87" s="10">
        <f t="shared" si="77"/>
        <v>0</v>
      </c>
      <c r="BO87" s="11">
        <f t="shared" si="77"/>
        <v>0</v>
      </c>
      <c r="BP87" s="10">
        <f t="shared" si="77"/>
        <v>0</v>
      </c>
      <c r="BQ87" s="7">
        <f t="shared" si="77"/>
        <v>10</v>
      </c>
      <c r="BR87" s="11">
        <f t="shared" ref="BR87:CW87" si="78">SUM(BR50:BR86)</f>
        <v>0</v>
      </c>
      <c r="BS87" s="10">
        <f t="shared" si="78"/>
        <v>0</v>
      </c>
      <c r="BT87" s="11">
        <f t="shared" si="78"/>
        <v>30</v>
      </c>
      <c r="BU87" s="10">
        <f t="shared" si="78"/>
        <v>0</v>
      </c>
      <c r="BV87" s="11">
        <f t="shared" si="78"/>
        <v>0</v>
      </c>
      <c r="BW87" s="10">
        <f t="shared" si="78"/>
        <v>0</v>
      </c>
      <c r="BX87" s="11">
        <f t="shared" si="78"/>
        <v>0</v>
      </c>
      <c r="BY87" s="10">
        <f t="shared" si="78"/>
        <v>0</v>
      </c>
      <c r="BZ87" s="11">
        <f t="shared" si="78"/>
        <v>0</v>
      </c>
      <c r="CA87" s="10">
        <f t="shared" si="78"/>
        <v>0</v>
      </c>
      <c r="CB87" s="11">
        <f t="shared" si="78"/>
        <v>0</v>
      </c>
      <c r="CC87" s="10">
        <f t="shared" si="78"/>
        <v>0</v>
      </c>
      <c r="CD87" s="7">
        <f t="shared" si="78"/>
        <v>2</v>
      </c>
      <c r="CE87" s="7">
        <f t="shared" si="78"/>
        <v>12</v>
      </c>
      <c r="CF87" s="11">
        <f t="shared" si="78"/>
        <v>90</v>
      </c>
      <c r="CG87" s="10">
        <f t="shared" si="78"/>
        <v>0</v>
      </c>
      <c r="CH87" s="11">
        <f t="shared" si="78"/>
        <v>80</v>
      </c>
      <c r="CI87" s="10">
        <f t="shared" si="78"/>
        <v>0</v>
      </c>
      <c r="CJ87" s="11">
        <f t="shared" si="78"/>
        <v>0</v>
      </c>
      <c r="CK87" s="10">
        <f t="shared" si="78"/>
        <v>0</v>
      </c>
      <c r="CL87" s="7">
        <f t="shared" si="78"/>
        <v>16.5</v>
      </c>
      <c r="CM87" s="11">
        <f t="shared" si="78"/>
        <v>0</v>
      </c>
      <c r="CN87" s="10">
        <f t="shared" si="78"/>
        <v>0</v>
      </c>
      <c r="CO87" s="11">
        <f t="shared" si="78"/>
        <v>70</v>
      </c>
      <c r="CP87" s="10">
        <f t="shared" si="78"/>
        <v>0</v>
      </c>
      <c r="CQ87" s="11">
        <f t="shared" si="78"/>
        <v>0</v>
      </c>
      <c r="CR87" s="10">
        <f t="shared" si="78"/>
        <v>0</v>
      </c>
      <c r="CS87" s="11">
        <f t="shared" si="78"/>
        <v>0</v>
      </c>
      <c r="CT87" s="10">
        <f t="shared" si="78"/>
        <v>0</v>
      </c>
      <c r="CU87" s="11">
        <f t="shared" si="78"/>
        <v>0</v>
      </c>
      <c r="CV87" s="10">
        <f t="shared" si="78"/>
        <v>0</v>
      </c>
      <c r="CW87" s="11">
        <f t="shared" si="78"/>
        <v>0</v>
      </c>
      <c r="CX87" s="10">
        <f t="shared" ref="CX87:EC87" si="79">SUM(CX50:CX86)</f>
        <v>0</v>
      </c>
      <c r="CY87" s="7">
        <f t="shared" si="79"/>
        <v>6.5</v>
      </c>
      <c r="CZ87" s="7">
        <f t="shared" si="79"/>
        <v>23</v>
      </c>
      <c r="DA87" s="11">
        <f t="shared" si="79"/>
        <v>130</v>
      </c>
      <c r="DB87" s="10">
        <f t="shared" si="79"/>
        <v>0</v>
      </c>
      <c r="DC87" s="11">
        <f t="shared" si="79"/>
        <v>50</v>
      </c>
      <c r="DD87" s="10">
        <f t="shared" si="79"/>
        <v>0</v>
      </c>
      <c r="DE87" s="11">
        <f t="shared" si="79"/>
        <v>0</v>
      </c>
      <c r="DF87" s="10">
        <f t="shared" si="79"/>
        <v>0</v>
      </c>
      <c r="DG87" s="7">
        <f t="shared" si="79"/>
        <v>17.5</v>
      </c>
      <c r="DH87" s="11">
        <f t="shared" si="79"/>
        <v>0</v>
      </c>
      <c r="DI87" s="10">
        <f t="shared" si="79"/>
        <v>0</v>
      </c>
      <c r="DJ87" s="11">
        <f t="shared" si="79"/>
        <v>115</v>
      </c>
      <c r="DK87" s="10">
        <f t="shared" si="79"/>
        <v>0</v>
      </c>
      <c r="DL87" s="11">
        <f t="shared" si="79"/>
        <v>0</v>
      </c>
      <c r="DM87" s="10">
        <f t="shared" si="79"/>
        <v>0</v>
      </c>
      <c r="DN87" s="11">
        <f t="shared" si="79"/>
        <v>10</v>
      </c>
      <c r="DO87" s="10">
        <f t="shared" si="79"/>
        <v>0</v>
      </c>
      <c r="DP87" s="11">
        <f t="shared" si="79"/>
        <v>0</v>
      </c>
      <c r="DQ87" s="10">
        <f t="shared" si="79"/>
        <v>0</v>
      </c>
      <c r="DR87" s="11">
        <f t="shared" si="79"/>
        <v>0</v>
      </c>
      <c r="DS87" s="10">
        <f t="shared" si="79"/>
        <v>0</v>
      </c>
      <c r="DT87" s="7">
        <f t="shared" si="79"/>
        <v>9.5</v>
      </c>
      <c r="DU87" s="7">
        <f t="shared" si="79"/>
        <v>27</v>
      </c>
      <c r="DV87" s="11">
        <f t="shared" si="79"/>
        <v>125</v>
      </c>
      <c r="DW87" s="10">
        <f t="shared" si="79"/>
        <v>0</v>
      </c>
      <c r="DX87" s="11">
        <f t="shared" si="79"/>
        <v>55</v>
      </c>
      <c r="DY87" s="10">
        <f t="shared" si="79"/>
        <v>0</v>
      </c>
      <c r="DZ87" s="11">
        <f t="shared" si="79"/>
        <v>25</v>
      </c>
      <c r="EA87" s="10">
        <f t="shared" si="79"/>
        <v>0</v>
      </c>
      <c r="EB87" s="7">
        <f t="shared" si="79"/>
        <v>14</v>
      </c>
      <c r="EC87" s="11">
        <f t="shared" si="79"/>
        <v>0</v>
      </c>
      <c r="ED87" s="10">
        <f t="shared" ref="ED87:FI87" si="80">SUM(ED50:ED86)</f>
        <v>0</v>
      </c>
      <c r="EE87" s="11">
        <f t="shared" si="80"/>
        <v>150</v>
      </c>
      <c r="EF87" s="10">
        <f t="shared" si="80"/>
        <v>0</v>
      </c>
      <c r="EG87" s="11">
        <f t="shared" si="80"/>
        <v>0</v>
      </c>
      <c r="EH87" s="10">
        <f t="shared" si="80"/>
        <v>0</v>
      </c>
      <c r="EI87" s="11">
        <f t="shared" si="80"/>
        <v>0</v>
      </c>
      <c r="EJ87" s="10">
        <f t="shared" si="80"/>
        <v>0</v>
      </c>
      <c r="EK87" s="11">
        <f t="shared" si="80"/>
        <v>0</v>
      </c>
      <c r="EL87" s="10">
        <f t="shared" si="80"/>
        <v>0</v>
      </c>
      <c r="EM87" s="11">
        <f t="shared" si="80"/>
        <v>0</v>
      </c>
      <c r="EN87" s="10">
        <f t="shared" si="80"/>
        <v>0</v>
      </c>
      <c r="EO87" s="7">
        <f t="shared" si="80"/>
        <v>10</v>
      </c>
      <c r="EP87" s="7">
        <f t="shared" si="80"/>
        <v>24</v>
      </c>
      <c r="EQ87" s="11">
        <f t="shared" si="80"/>
        <v>105</v>
      </c>
      <c r="ER87" s="10">
        <f t="shared" si="80"/>
        <v>0</v>
      </c>
      <c r="ES87" s="11">
        <f t="shared" si="80"/>
        <v>55</v>
      </c>
      <c r="ET87" s="10">
        <f t="shared" si="80"/>
        <v>0</v>
      </c>
      <c r="EU87" s="11">
        <f t="shared" si="80"/>
        <v>0</v>
      </c>
      <c r="EV87" s="10">
        <f t="shared" si="80"/>
        <v>0</v>
      </c>
      <c r="EW87" s="7">
        <f t="shared" si="80"/>
        <v>11.5</v>
      </c>
      <c r="EX87" s="11">
        <f t="shared" si="80"/>
        <v>0</v>
      </c>
      <c r="EY87" s="10">
        <f t="shared" si="80"/>
        <v>0</v>
      </c>
      <c r="EZ87" s="11">
        <f t="shared" si="80"/>
        <v>35</v>
      </c>
      <c r="FA87" s="10">
        <f t="shared" si="80"/>
        <v>0</v>
      </c>
      <c r="FB87" s="11">
        <f t="shared" si="80"/>
        <v>0</v>
      </c>
      <c r="FC87" s="10">
        <f t="shared" si="80"/>
        <v>0</v>
      </c>
      <c r="FD87" s="11">
        <f t="shared" si="80"/>
        <v>10</v>
      </c>
      <c r="FE87" s="10">
        <f t="shared" si="80"/>
        <v>0</v>
      </c>
      <c r="FF87" s="11">
        <f t="shared" si="80"/>
        <v>0</v>
      </c>
      <c r="FG87" s="10">
        <f t="shared" si="80"/>
        <v>0</v>
      </c>
      <c r="FH87" s="11">
        <f t="shared" si="80"/>
        <v>0</v>
      </c>
      <c r="FI87" s="10">
        <f t="shared" si="80"/>
        <v>0</v>
      </c>
      <c r="FJ87" s="7">
        <f t="shared" ref="FJ87:GF87" si="81">SUM(FJ50:FJ86)</f>
        <v>18.5</v>
      </c>
      <c r="FK87" s="7">
        <f t="shared" si="81"/>
        <v>30</v>
      </c>
      <c r="FL87" s="11">
        <f t="shared" si="81"/>
        <v>0</v>
      </c>
      <c r="FM87" s="10">
        <f t="shared" si="81"/>
        <v>0</v>
      </c>
      <c r="FN87" s="11">
        <f t="shared" si="81"/>
        <v>0</v>
      </c>
      <c r="FO87" s="10">
        <f t="shared" si="81"/>
        <v>0</v>
      </c>
      <c r="FP87" s="11">
        <f t="shared" si="81"/>
        <v>0</v>
      </c>
      <c r="FQ87" s="10">
        <f t="shared" si="81"/>
        <v>0</v>
      </c>
      <c r="FR87" s="7">
        <f t="shared" si="81"/>
        <v>0</v>
      </c>
      <c r="FS87" s="11">
        <f t="shared" si="81"/>
        <v>0</v>
      </c>
      <c r="FT87" s="10">
        <f t="shared" si="81"/>
        <v>0</v>
      </c>
      <c r="FU87" s="11">
        <f t="shared" si="81"/>
        <v>0</v>
      </c>
      <c r="FV87" s="10">
        <f t="shared" si="81"/>
        <v>0</v>
      </c>
      <c r="FW87" s="11">
        <f t="shared" si="81"/>
        <v>0</v>
      </c>
      <c r="FX87" s="10">
        <f t="shared" si="81"/>
        <v>0</v>
      </c>
      <c r="FY87" s="11">
        <f t="shared" si="81"/>
        <v>0</v>
      </c>
      <c r="FZ87" s="10">
        <f t="shared" si="81"/>
        <v>0</v>
      </c>
      <c r="GA87" s="11">
        <f t="shared" si="81"/>
        <v>0</v>
      </c>
      <c r="GB87" s="10">
        <f t="shared" si="81"/>
        <v>0</v>
      </c>
      <c r="GC87" s="11">
        <f t="shared" si="81"/>
        <v>0</v>
      </c>
      <c r="GD87" s="10">
        <f t="shared" si="81"/>
        <v>0</v>
      </c>
      <c r="GE87" s="7">
        <f t="shared" si="81"/>
        <v>0</v>
      </c>
      <c r="GF87" s="7">
        <f t="shared" si="81"/>
        <v>0</v>
      </c>
    </row>
    <row r="88" spans="1:188" ht="20.100000000000001" customHeight="1" x14ac:dyDescent="0.2">
      <c r="A88" s="13" t="s">
        <v>179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3"/>
      <c r="GF88" s="14"/>
    </row>
    <row r="89" spans="1:188" x14ac:dyDescent="0.2">
      <c r="A89" s="12">
        <v>6</v>
      </c>
      <c r="B89" s="12">
        <v>1</v>
      </c>
      <c r="C89" s="12"/>
      <c r="D89" s="6" t="s">
        <v>180</v>
      </c>
      <c r="E89" s="3" t="s">
        <v>181</v>
      </c>
      <c r="F89" s="6">
        <f t="shared" ref="F89:F120" si="82">COUNTIF(U89:GD89,"e")</f>
        <v>1</v>
      </c>
      <c r="G89" s="6">
        <f t="shared" ref="G89:G120" si="83">COUNTIF(U89:GD89,"z")</f>
        <v>2</v>
      </c>
      <c r="H89" s="6">
        <f t="shared" ref="H89:H120" si="84">SUM(I89:Q89)</f>
        <v>150</v>
      </c>
      <c r="I89" s="6">
        <f t="shared" ref="I89:I120" si="85">U89+AP89+BK89+CF89+DA89+DV89+EQ89+FL89</f>
        <v>0</v>
      </c>
      <c r="J89" s="6">
        <f t="shared" ref="J89:J120" si="86">W89+AR89+BM89+CH89+DC89+DX89+ES89+FN89</f>
        <v>0</v>
      </c>
      <c r="K89" s="6">
        <f t="shared" ref="K89:K120" si="87">Y89+AT89+BO89+CJ89+DE89+DZ89+EU89+FP89</f>
        <v>0</v>
      </c>
      <c r="L89" s="6">
        <f t="shared" ref="L89:L120" si="88">AB89+AW89+BR89+CM89+DH89+EC89+EX89+FS89</f>
        <v>0</v>
      </c>
      <c r="M89" s="6">
        <f t="shared" ref="M89:M120" si="89">AD89+AY89+BT89+CO89+DJ89+EE89+EZ89+FU89</f>
        <v>0</v>
      </c>
      <c r="N89" s="6">
        <f t="shared" ref="N89:N120" si="90">AF89+BA89+BV89+CQ89+DL89+EG89+FB89+FW89</f>
        <v>150</v>
      </c>
      <c r="O89" s="6">
        <f t="shared" ref="O89:O120" si="91">AH89+BC89+BX89+CS89+DN89+EI89+FD89+FY89</f>
        <v>0</v>
      </c>
      <c r="P89" s="6">
        <f t="shared" ref="P89:P120" si="92">AJ89+BE89+BZ89+CU89+DP89+EK89+FF89+GA89</f>
        <v>0</v>
      </c>
      <c r="Q89" s="6">
        <f t="shared" ref="Q89:Q120" si="93">AL89+BG89+CB89+CW89+DR89+EM89+FH89+GC89</f>
        <v>0</v>
      </c>
      <c r="R89" s="7">
        <f t="shared" ref="R89:R120" si="94">AO89+BJ89+CE89+CZ89+DU89+EP89+FK89+GF89</f>
        <v>7</v>
      </c>
      <c r="S89" s="7">
        <f t="shared" ref="S89:S120" si="95">AN89+BI89+CD89+CY89+DT89+EO89+FJ89+GE89</f>
        <v>7</v>
      </c>
      <c r="T89" s="7">
        <v>5.4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ref="AO89:AO120" si="96">AA89+AN89</f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ref="BJ89:BJ120" si="97">AV89+BI89</f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>
        <v>30</v>
      </c>
      <c r="BW89" s="10" t="s">
        <v>61</v>
      </c>
      <c r="BX89" s="11"/>
      <c r="BY89" s="10"/>
      <c r="BZ89" s="11"/>
      <c r="CA89" s="10"/>
      <c r="CB89" s="11"/>
      <c r="CC89" s="10"/>
      <c r="CD89" s="7">
        <v>2</v>
      </c>
      <c r="CE89" s="7">
        <f t="shared" ref="CE89:CE120" si="98">BQ89+CD89</f>
        <v>2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>
        <v>60</v>
      </c>
      <c r="CR89" s="10" t="s">
        <v>61</v>
      </c>
      <c r="CS89" s="11"/>
      <c r="CT89" s="10"/>
      <c r="CU89" s="11"/>
      <c r="CV89" s="10"/>
      <c r="CW89" s="11"/>
      <c r="CX89" s="10"/>
      <c r="CY89" s="7">
        <v>2</v>
      </c>
      <c r="CZ89" s="7">
        <f t="shared" ref="CZ89:CZ120" si="99">CL89+CY89</f>
        <v>2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>
        <v>60</v>
      </c>
      <c r="DM89" s="10" t="s">
        <v>62</v>
      </c>
      <c r="DN89" s="11"/>
      <c r="DO89" s="10"/>
      <c r="DP89" s="11"/>
      <c r="DQ89" s="10"/>
      <c r="DR89" s="11"/>
      <c r="DS89" s="10"/>
      <c r="DT89" s="7">
        <v>3</v>
      </c>
      <c r="DU89" s="7">
        <f t="shared" ref="DU89:DU120" si="100">DG89+DT89</f>
        <v>3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ref="EP89:EP120" si="101">EB89+EO89</f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ref="FK89:FK120" si="102">EW89+FJ89</f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ref="GF89:GF120" si="103">FR89+GE89</f>
        <v>0</v>
      </c>
    </row>
    <row r="90" spans="1:188" x14ac:dyDescent="0.2">
      <c r="A90" s="12">
        <v>6</v>
      </c>
      <c r="B90" s="12">
        <v>1</v>
      </c>
      <c r="C90" s="12"/>
      <c r="D90" s="6" t="s">
        <v>182</v>
      </c>
      <c r="E90" s="3" t="s">
        <v>183</v>
      </c>
      <c r="F90" s="6">
        <f t="shared" si="82"/>
        <v>1</v>
      </c>
      <c r="G90" s="6">
        <f t="shared" si="83"/>
        <v>2</v>
      </c>
      <c r="H90" s="6">
        <f t="shared" si="84"/>
        <v>150</v>
      </c>
      <c r="I90" s="6">
        <f t="shared" si="85"/>
        <v>0</v>
      </c>
      <c r="J90" s="6">
        <f t="shared" si="86"/>
        <v>0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150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7</v>
      </c>
      <c r="S90" s="7">
        <f t="shared" si="95"/>
        <v>7</v>
      </c>
      <c r="T90" s="7">
        <v>5.4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>
        <v>30</v>
      </c>
      <c r="BW90" s="10" t="s">
        <v>61</v>
      </c>
      <c r="BX90" s="11"/>
      <c r="BY90" s="10"/>
      <c r="BZ90" s="11"/>
      <c r="CA90" s="10"/>
      <c r="CB90" s="11"/>
      <c r="CC90" s="10"/>
      <c r="CD90" s="7">
        <v>2</v>
      </c>
      <c r="CE90" s="7">
        <f t="shared" si="98"/>
        <v>2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>
        <v>60</v>
      </c>
      <c r="CR90" s="10" t="s">
        <v>61</v>
      </c>
      <c r="CS90" s="11"/>
      <c r="CT90" s="10"/>
      <c r="CU90" s="11"/>
      <c r="CV90" s="10"/>
      <c r="CW90" s="11"/>
      <c r="CX90" s="10"/>
      <c r="CY90" s="7">
        <v>2</v>
      </c>
      <c r="CZ90" s="7">
        <f t="shared" si="99"/>
        <v>2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>
        <v>60</v>
      </c>
      <c r="DM90" s="10" t="s">
        <v>62</v>
      </c>
      <c r="DN90" s="11"/>
      <c r="DO90" s="10"/>
      <c r="DP90" s="11"/>
      <c r="DQ90" s="10"/>
      <c r="DR90" s="11"/>
      <c r="DS90" s="10"/>
      <c r="DT90" s="7">
        <v>3</v>
      </c>
      <c r="DU90" s="7">
        <f t="shared" si="100"/>
        <v>3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0</v>
      </c>
    </row>
    <row r="91" spans="1:188" x14ac:dyDescent="0.2">
      <c r="A91" s="12">
        <v>1</v>
      </c>
      <c r="B91" s="12">
        <v>1</v>
      </c>
      <c r="C91" s="12"/>
      <c r="D91" s="6" t="s">
        <v>184</v>
      </c>
      <c r="E91" s="3" t="s">
        <v>185</v>
      </c>
      <c r="F91" s="6">
        <f t="shared" si="82"/>
        <v>0</v>
      </c>
      <c r="G91" s="6">
        <f t="shared" si="83"/>
        <v>1</v>
      </c>
      <c r="H91" s="6">
        <f t="shared" si="84"/>
        <v>30</v>
      </c>
      <c r="I91" s="6">
        <f t="shared" si="85"/>
        <v>30</v>
      </c>
      <c r="J91" s="6">
        <f t="shared" si="86"/>
        <v>0</v>
      </c>
      <c r="K91" s="6">
        <f t="shared" si="87"/>
        <v>0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2</v>
      </c>
      <c r="S91" s="7">
        <f t="shared" si="95"/>
        <v>0</v>
      </c>
      <c r="T91" s="7">
        <v>1.1000000000000001</v>
      </c>
      <c r="U91" s="11">
        <v>30</v>
      </c>
      <c r="V91" s="10" t="s">
        <v>61</v>
      </c>
      <c r="W91" s="11"/>
      <c r="X91" s="10"/>
      <c r="Y91" s="11"/>
      <c r="Z91" s="10"/>
      <c r="AA91" s="7">
        <v>2</v>
      </c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2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x14ac:dyDescent="0.2">
      <c r="A92" s="12">
        <v>1</v>
      </c>
      <c r="B92" s="12">
        <v>1</v>
      </c>
      <c r="C92" s="12"/>
      <c r="D92" s="6" t="s">
        <v>186</v>
      </c>
      <c r="E92" s="3" t="s">
        <v>187</v>
      </c>
      <c r="F92" s="6">
        <f t="shared" si="82"/>
        <v>0</v>
      </c>
      <c r="G92" s="6">
        <f t="shared" si="83"/>
        <v>1</v>
      </c>
      <c r="H92" s="6">
        <f t="shared" si="84"/>
        <v>30</v>
      </c>
      <c r="I92" s="6">
        <f t="shared" si="85"/>
        <v>30</v>
      </c>
      <c r="J92" s="6">
        <f t="shared" si="86"/>
        <v>0</v>
      </c>
      <c r="K92" s="6">
        <f t="shared" si="87"/>
        <v>0</v>
      </c>
      <c r="L92" s="6">
        <f t="shared" si="88"/>
        <v>0</v>
      </c>
      <c r="M92" s="6">
        <f t="shared" si="89"/>
        <v>0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2</v>
      </c>
      <c r="S92" s="7">
        <f t="shared" si="95"/>
        <v>0</v>
      </c>
      <c r="T92" s="7">
        <v>1.1000000000000001</v>
      </c>
      <c r="U92" s="11">
        <v>30</v>
      </c>
      <c r="V92" s="10" t="s">
        <v>61</v>
      </c>
      <c r="W92" s="11"/>
      <c r="X92" s="10"/>
      <c r="Y92" s="11"/>
      <c r="Z92" s="10"/>
      <c r="AA92" s="7">
        <v>2</v>
      </c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2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x14ac:dyDescent="0.2">
      <c r="A93" s="12">
        <v>2</v>
      </c>
      <c r="B93" s="12">
        <v>1</v>
      </c>
      <c r="C93" s="12"/>
      <c r="D93" s="6" t="s">
        <v>188</v>
      </c>
      <c r="E93" s="3" t="s">
        <v>189</v>
      </c>
      <c r="F93" s="6">
        <f t="shared" si="82"/>
        <v>0</v>
      </c>
      <c r="G93" s="6">
        <f t="shared" si="83"/>
        <v>1</v>
      </c>
      <c r="H93" s="6">
        <f t="shared" si="84"/>
        <v>15</v>
      </c>
      <c r="I93" s="6">
        <f t="shared" si="85"/>
        <v>15</v>
      </c>
      <c r="J93" s="6">
        <f t="shared" si="86"/>
        <v>0</v>
      </c>
      <c r="K93" s="6">
        <f t="shared" si="87"/>
        <v>0</v>
      </c>
      <c r="L93" s="6">
        <f t="shared" si="88"/>
        <v>0</v>
      </c>
      <c r="M93" s="6">
        <f t="shared" si="89"/>
        <v>0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1</v>
      </c>
      <c r="S93" s="7">
        <f t="shared" si="95"/>
        <v>0</v>
      </c>
      <c r="T93" s="7">
        <v>0.56999999999999995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>
        <v>15</v>
      </c>
      <c r="BL93" s="10" t="s">
        <v>61</v>
      </c>
      <c r="BM93" s="11"/>
      <c r="BN93" s="10"/>
      <c r="BO93" s="11"/>
      <c r="BP93" s="10"/>
      <c r="BQ93" s="7">
        <v>1</v>
      </c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1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0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x14ac:dyDescent="0.2">
      <c r="A94" s="12">
        <v>2</v>
      </c>
      <c r="B94" s="12">
        <v>1</v>
      </c>
      <c r="C94" s="12"/>
      <c r="D94" s="6" t="s">
        <v>190</v>
      </c>
      <c r="E94" s="3" t="s">
        <v>191</v>
      </c>
      <c r="F94" s="6">
        <f t="shared" si="82"/>
        <v>0</v>
      </c>
      <c r="G94" s="6">
        <f t="shared" si="83"/>
        <v>1</v>
      </c>
      <c r="H94" s="6">
        <f t="shared" si="84"/>
        <v>15</v>
      </c>
      <c r="I94" s="6">
        <f t="shared" si="85"/>
        <v>15</v>
      </c>
      <c r="J94" s="6">
        <f t="shared" si="86"/>
        <v>0</v>
      </c>
      <c r="K94" s="6">
        <f t="shared" si="87"/>
        <v>0</v>
      </c>
      <c r="L94" s="6">
        <f t="shared" si="88"/>
        <v>0</v>
      </c>
      <c r="M94" s="6">
        <f t="shared" si="89"/>
        <v>0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1</v>
      </c>
      <c r="S94" s="7">
        <f t="shared" si="95"/>
        <v>0</v>
      </c>
      <c r="T94" s="7">
        <v>0.56999999999999995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>
        <v>15</v>
      </c>
      <c r="BL94" s="10" t="s">
        <v>61</v>
      </c>
      <c r="BM94" s="11"/>
      <c r="BN94" s="10"/>
      <c r="BO94" s="11"/>
      <c r="BP94" s="10"/>
      <c r="BQ94" s="7">
        <v>1</v>
      </c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1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0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x14ac:dyDescent="0.2">
      <c r="A95" s="12">
        <v>3</v>
      </c>
      <c r="B95" s="12">
        <v>1</v>
      </c>
      <c r="C95" s="12"/>
      <c r="D95" s="6" t="s">
        <v>192</v>
      </c>
      <c r="E95" s="3" t="s">
        <v>193</v>
      </c>
      <c r="F95" s="6">
        <f t="shared" si="82"/>
        <v>0</v>
      </c>
      <c r="G95" s="6">
        <f t="shared" si="83"/>
        <v>2</v>
      </c>
      <c r="H95" s="6">
        <f t="shared" si="84"/>
        <v>30</v>
      </c>
      <c r="I95" s="6">
        <f t="shared" si="85"/>
        <v>15</v>
      </c>
      <c r="J95" s="6">
        <f t="shared" si="86"/>
        <v>15</v>
      </c>
      <c r="K95" s="6">
        <f t="shared" si="87"/>
        <v>0</v>
      </c>
      <c r="L95" s="6">
        <f t="shared" si="88"/>
        <v>0</v>
      </c>
      <c r="M95" s="6">
        <f t="shared" si="89"/>
        <v>0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2</v>
      </c>
      <c r="S95" s="7">
        <f t="shared" si="95"/>
        <v>0</v>
      </c>
      <c r="T95" s="7">
        <v>1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>
        <v>15</v>
      </c>
      <c r="BL95" s="10" t="s">
        <v>61</v>
      </c>
      <c r="BM95" s="11">
        <v>15</v>
      </c>
      <c r="BN95" s="10" t="s">
        <v>61</v>
      </c>
      <c r="BO95" s="11"/>
      <c r="BP95" s="10"/>
      <c r="BQ95" s="7">
        <v>2</v>
      </c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2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12">
        <v>3</v>
      </c>
      <c r="B96" s="12">
        <v>1</v>
      </c>
      <c r="C96" s="12"/>
      <c r="D96" s="6" t="s">
        <v>194</v>
      </c>
      <c r="E96" s="3" t="s">
        <v>195</v>
      </c>
      <c r="F96" s="6">
        <f t="shared" si="82"/>
        <v>0</v>
      </c>
      <c r="G96" s="6">
        <f t="shared" si="83"/>
        <v>2</v>
      </c>
      <c r="H96" s="6">
        <f t="shared" si="84"/>
        <v>30</v>
      </c>
      <c r="I96" s="6">
        <f t="shared" si="85"/>
        <v>15</v>
      </c>
      <c r="J96" s="6">
        <f t="shared" si="86"/>
        <v>15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2</v>
      </c>
      <c r="S96" s="7">
        <f t="shared" si="95"/>
        <v>0</v>
      </c>
      <c r="T96" s="7">
        <v>1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>
        <v>15</v>
      </c>
      <c r="BL96" s="10" t="s">
        <v>61</v>
      </c>
      <c r="BM96" s="11">
        <v>15</v>
      </c>
      <c r="BN96" s="10" t="s">
        <v>61</v>
      </c>
      <c r="BO96" s="11"/>
      <c r="BP96" s="10"/>
      <c r="BQ96" s="7">
        <v>2</v>
      </c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2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12">
        <v>3</v>
      </c>
      <c r="B97" s="12">
        <v>1</v>
      </c>
      <c r="C97" s="12"/>
      <c r="D97" s="6" t="s">
        <v>196</v>
      </c>
      <c r="E97" s="3" t="s">
        <v>197</v>
      </c>
      <c r="F97" s="6">
        <f t="shared" si="82"/>
        <v>0</v>
      </c>
      <c r="G97" s="6">
        <f t="shared" si="83"/>
        <v>2</v>
      </c>
      <c r="H97" s="6">
        <f t="shared" si="84"/>
        <v>30</v>
      </c>
      <c r="I97" s="6">
        <f t="shared" si="85"/>
        <v>15</v>
      </c>
      <c r="J97" s="6">
        <f t="shared" si="86"/>
        <v>15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2</v>
      </c>
      <c r="S97" s="7">
        <f t="shared" si="95"/>
        <v>0</v>
      </c>
      <c r="T97" s="7">
        <v>1.43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>
        <v>15</v>
      </c>
      <c r="BL97" s="10" t="s">
        <v>61</v>
      </c>
      <c r="BM97" s="11">
        <v>15</v>
      </c>
      <c r="BN97" s="10" t="s">
        <v>61</v>
      </c>
      <c r="BO97" s="11"/>
      <c r="BP97" s="10"/>
      <c r="BQ97" s="7">
        <v>2</v>
      </c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2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12">
        <v>13</v>
      </c>
      <c r="B98" s="12">
        <v>1</v>
      </c>
      <c r="C98" s="12"/>
      <c r="D98" s="6" t="s">
        <v>198</v>
      </c>
      <c r="E98" s="3" t="s">
        <v>199</v>
      </c>
      <c r="F98" s="6">
        <f t="shared" si="82"/>
        <v>0</v>
      </c>
      <c r="G98" s="6">
        <f t="shared" si="83"/>
        <v>3</v>
      </c>
      <c r="H98" s="6">
        <f t="shared" si="84"/>
        <v>30</v>
      </c>
      <c r="I98" s="6">
        <f t="shared" si="85"/>
        <v>15</v>
      </c>
      <c r="J98" s="6">
        <f t="shared" si="86"/>
        <v>10</v>
      </c>
      <c r="K98" s="6">
        <f t="shared" si="87"/>
        <v>0</v>
      </c>
      <c r="L98" s="6">
        <f t="shared" si="88"/>
        <v>0</v>
      </c>
      <c r="M98" s="6">
        <f t="shared" si="89"/>
        <v>5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3</v>
      </c>
      <c r="S98" s="7">
        <f t="shared" si="95"/>
        <v>0.5</v>
      </c>
      <c r="T98" s="7">
        <v>1.1399999999999999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>
        <v>15</v>
      </c>
      <c r="DB98" s="10" t="s">
        <v>61</v>
      </c>
      <c r="DC98" s="11">
        <v>10</v>
      </c>
      <c r="DD98" s="10" t="s">
        <v>61</v>
      </c>
      <c r="DE98" s="11"/>
      <c r="DF98" s="10"/>
      <c r="DG98" s="7">
        <v>2.5</v>
      </c>
      <c r="DH98" s="11"/>
      <c r="DI98" s="10"/>
      <c r="DJ98" s="11">
        <v>5</v>
      </c>
      <c r="DK98" s="10" t="s">
        <v>61</v>
      </c>
      <c r="DL98" s="11"/>
      <c r="DM98" s="10"/>
      <c r="DN98" s="11"/>
      <c r="DO98" s="10"/>
      <c r="DP98" s="11"/>
      <c r="DQ98" s="10"/>
      <c r="DR98" s="11"/>
      <c r="DS98" s="10"/>
      <c r="DT98" s="7">
        <v>0.5</v>
      </c>
      <c r="DU98" s="7">
        <f t="shared" si="100"/>
        <v>3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1"/>
        <v>0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12">
        <v>13</v>
      </c>
      <c r="B99" s="12">
        <v>1</v>
      </c>
      <c r="C99" s="12"/>
      <c r="D99" s="6" t="s">
        <v>200</v>
      </c>
      <c r="E99" s="3" t="s">
        <v>201</v>
      </c>
      <c r="F99" s="6">
        <f t="shared" si="82"/>
        <v>0</v>
      </c>
      <c r="G99" s="6">
        <f t="shared" si="83"/>
        <v>3</v>
      </c>
      <c r="H99" s="6">
        <f t="shared" si="84"/>
        <v>30</v>
      </c>
      <c r="I99" s="6">
        <f t="shared" si="85"/>
        <v>15</v>
      </c>
      <c r="J99" s="6">
        <f t="shared" si="86"/>
        <v>10</v>
      </c>
      <c r="K99" s="6">
        <f t="shared" si="87"/>
        <v>0</v>
      </c>
      <c r="L99" s="6">
        <f t="shared" si="88"/>
        <v>0</v>
      </c>
      <c r="M99" s="6">
        <f t="shared" si="89"/>
        <v>5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3</v>
      </c>
      <c r="S99" s="7">
        <f t="shared" si="95"/>
        <v>0.5</v>
      </c>
      <c r="T99" s="7">
        <v>1.43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>
        <v>15</v>
      </c>
      <c r="DB99" s="10" t="s">
        <v>61</v>
      </c>
      <c r="DC99" s="11">
        <v>10</v>
      </c>
      <c r="DD99" s="10" t="s">
        <v>61</v>
      </c>
      <c r="DE99" s="11"/>
      <c r="DF99" s="10"/>
      <c r="DG99" s="7">
        <v>2.5</v>
      </c>
      <c r="DH99" s="11"/>
      <c r="DI99" s="10"/>
      <c r="DJ99" s="11">
        <v>5</v>
      </c>
      <c r="DK99" s="10" t="s">
        <v>61</v>
      </c>
      <c r="DL99" s="11"/>
      <c r="DM99" s="10"/>
      <c r="DN99" s="11"/>
      <c r="DO99" s="10"/>
      <c r="DP99" s="11"/>
      <c r="DQ99" s="10"/>
      <c r="DR99" s="11"/>
      <c r="DS99" s="10"/>
      <c r="DT99" s="7">
        <v>0.5</v>
      </c>
      <c r="DU99" s="7">
        <f t="shared" si="100"/>
        <v>3</v>
      </c>
      <c r="DV99" s="11"/>
      <c r="DW99" s="10"/>
      <c r="DX99" s="11"/>
      <c r="DY99" s="10"/>
      <c r="DZ99" s="11"/>
      <c r="EA99" s="10"/>
      <c r="EB99" s="7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1"/>
        <v>0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12">
        <v>13</v>
      </c>
      <c r="B100" s="12">
        <v>1</v>
      </c>
      <c r="C100" s="12"/>
      <c r="D100" s="6" t="s">
        <v>202</v>
      </c>
      <c r="E100" s="3" t="s">
        <v>203</v>
      </c>
      <c r="F100" s="6">
        <f t="shared" si="82"/>
        <v>0</v>
      </c>
      <c r="G100" s="6">
        <f t="shared" si="83"/>
        <v>3</v>
      </c>
      <c r="H100" s="6">
        <f t="shared" si="84"/>
        <v>30</v>
      </c>
      <c r="I100" s="6">
        <f t="shared" si="85"/>
        <v>15</v>
      </c>
      <c r="J100" s="6">
        <f t="shared" si="86"/>
        <v>10</v>
      </c>
      <c r="K100" s="6">
        <f t="shared" si="87"/>
        <v>0</v>
      </c>
      <c r="L100" s="6">
        <f t="shared" si="88"/>
        <v>0</v>
      </c>
      <c r="M100" s="6">
        <f t="shared" si="89"/>
        <v>5</v>
      </c>
      <c r="N100" s="6">
        <f t="shared" si="90"/>
        <v>0</v>
      </c>
      <c r="O100" s="6">
        <f t="shared" si="91"/>
        <v>0</v>
      </c>
      <c r="P100" s="6">
        <f t="shared" si="92"/>
        <v>0</v>
      </c>
      <c r="Q100" s="6">
        <f t="shared" si="93"/>
        <v>0</v>
      </c>
      <c r="R100" s="7">
        <f t="shared" si="94"/>
        <v>3</v>
      </c>
      <c r="S100" s="7">
        <f t="shared" si="95"/>
        <v>0.5</v>
      </c>
      <c r="T100" s="7">
        <v>1.1299999999999999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>
        <v>15</v>
      </c>
      <c r="DB100" s="10" t="s">
        <v>61</v>
      </c>
      <c r="DC100" s="11">
        <v>10</v>
      </c>
      <c r="DD100" s="10" t="s">
        <v>61</v>
      </c>
      <c r="DE100" s="11"/>
      <c r="DF100" s="10"/>
      <c r="DG100" s="7">
        <v>2.5</v>
      </c>
      <c r="DH100" s="11"/>
      <c r="DI100" s="10"/>
      <c r="DJ100" s="11">
        <v>5</v>
      </c>
      <c r="DK100" s="10" t="s">
        <v>61</v>
      </c>
      <c r="DL100" s="11"/>
      <c r="DM100" s="10"/>
      <c r="DN100" s="11"/>
      <c r="DO100" s="10"/>
      <c r="DP100" s="11"/>
      <c r="DQ100" s="10"/>
      <c r="DR100" s="11"/>
      <c r="DS100" s="10"/>
      <c r="DT100" s="7">
        <v>0.5</v>
      </c>
      <c r="DU100" s="7">
        <f t="shared" si="100"/>
        <v>3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2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12">
        <v>13</v>
      </c>
      <c r="B101" s="12">
        <v>1</v>
      </c>
      <c r="C101" s="12"/>
      <c r="D101" s="6" t="s">
        <v>204</v>
      </c>
      <c r="E101" s="3" t="s">
        <v>205</v>
      </c>
      <c r="F101" s="6">
        <f t="shared" si="82"/>
        <v>0</v>
      </c>
      <c r="G101" s="6">
        <f t="shared" si="83"/>
        <v>3</v>
      </c>
      <c r="H101" s="6">
        <f t="shared" si="84"/>
        <v>30</v>
      </c>
      <c r="I101" s="6">
        <f t="shared" si="85"/>
        <v>15</v>
      </c>
      <c r="J101" s="6">
        <f t="shared" si="86"/>
        <v>10</v>
      </c>
      <c r="K101" s="6">
        <f t="shared" si="87"/>
        <v>0</v>
      </c>
      <c r="L101" s="6">
        <f t="shared" si="88"/>
        <v>0</v>
      </c>
      <c r="M101" s="6">
        <f t="shared" si="89"/>
        <v>5</v>
      </c>
      <c r="N101" s="6">
        <f t="shared" si="90"/>
        <v>0</v>
      </c>
      <c r="O101" s="6">
        <f t="shared" si="91"/>
        <v>0</v>
      </c>
      <c r="P101" s="6">
        <f t="shared" si="92"/>
        <v>0</v>
      </c>
      <c r="Q101" s="6">
        <f t="shared" si="93"/>
        <v>0</v>
      </c>
      <c r="R101" s="7">
        <f t="shared" si="94"/>
        <v>3</v>
      </c>
      <c r="S101" s="7">
        <f t="shared" si="95"/>
        <v>0.5</v>
      </c>
      <c r="T101" s="7">
        <v>1.37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>
        <v>15</v>
      </c>
      <c r="DB101" s="10" t="s">
        <v>61</v>
      </c>
      <c r="DC101" s="11">
        <v>10</v>
      </c>
      <c r="DD101" s="10" t="s">
        <v>61</v>
      </c>
      <c r="DE101" s="11"/>
      <c r="DF101" s="10"/>
      <c r="DG101" s="7">
        <v>2.5</v>
      </c>
      <c r="DH101" s="11"/>
      <c r="DI101" s="10"/>
      <c r="DJ101" s="11">
        <v>5</v>
      </c>
      <c r="DK101" s="10" t="s">
        <v>61</v>
      </c>
      <c r="DL101" s="11"/>
      <c r="DM101" s="10"/>
      <c r="DN101" s="11"/>
      <c r="DO101" s="10"/>
      <c r="DP101" s="11"/>
      <c r="DQ101" s="10"/>
      <c r="DR101" s="11"/>
      <c r="DS101" s="10"/>
      <c r="DT101" s="7">
        <v>0.5</v>
      </c>
      <c r="DU101" s="7">
        <f t="shared" si="100"/>
        <v>3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0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2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12">
        <v>14</v>
      </c>
      <c r="B102" s="12">
        <v>1</v>
      </c>
      <c r="C102" s="12"/>
      <c r="D102" s="6" t="s">
        <v>206</v>
      </c>
      <c r="E102" s="3" t="s">
        <v>207</v>
      </c>
      <c r="F102" s="6">
        <f t="shared" si="82"/>
        <v>0</v>
      </c>
      <c r="G102" s="6">
        <f t="shared" si="83"/>
        <v>2</v>
      </c>
      <c r="H102" s="6">
        <f t="shared" si="84"/>
        <v>30</v>
      </c>
      <c r="I102" s="6">
        <f t="shared" si="85"/>
        <v>10</v>
      </c>
      <c r="J102" s="6">
        <f t="shared" si="86"/>
        <v>20</v>
      </c>
      <c r="K102" s="6">
        <f t="shared" si="87"/>
        <v>0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0</v>
      </c>
      <c r="T102" s="7">
        <v>1.06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>
        <v>10</v>
      </c>
      <c r="DW102" s="10" t="s">
        <v>61</v>
      </c>
      <c r="DX102" s="11">
        <v>20</v>
      </c>
      <c r="DY102" s="10" t="s">
        <v>61</v>
      </c>
      <c r="DZ102" s="11"/>
      <c r="EA102" s="10"/>
      <c r="EB102" s="7">
        <v>3</v>
      </c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1"/>
        <v>3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2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12">
        <v>14</v>
      </c>
      <c r="B103" s="12">
        <v>1</v>
      </c>
      <c r="C103" s="12"/>
      <c r="D103" s="6" t="s">
        <v>208</v>
      </c>
      <c r="E103" s="3" t="s">
        <v>209</v>
      </c>
      <c r="F103" s="6">
        <f t="shared" si="82"/>
        <v>0</v>
      </c>
      <c r="G103" s="6">
        <f t="shared" si="83"/>
        <v>2</v>
      </c>
      <c r="H103" s="6">
        <f t="shared" si="84"/>
        <v>30</v>
      </c>
      <c r="I103" s="6">
        <f t="shared" si="85"/>
        <v>10</v>
      </c>
      <c r="J103" s="6">
        <f t="shared" si="86"/>
        <v>20</v>
      </c>
      <c r="K103" s="6">
        <f t="shared" si="87"/>
        <v>0</v>
      </c>
      <c r="L103" s="6">
        <f t="shared" si="88"/>
        <v>0</v>
      </c>
      <c r="M103" s="6">
        <f t="shared" si="89"/>
        <v>0</v>
      </c>
      <c r="N103" s="6">
        <f t="shared" si="90"/>
        <v>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3</v>
      </c>
      <c r="S103" s="7">
        <f t="shared" si="95"/>
        <v>0</v>
      </c>
      <c r="T103" s="7">
        <v>1.1599999999999999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>
        <v>10</v>
      </c>
      <c r="DW103" s="10" t="s">
        <v>61</v>
      </c>
      <c r="DX103" s="11">
        <v>20</v>
      </c>
      <c r="DY103" s="10" t="s">
        <v>61</v>
      </c>
      <c r="DZ103" s="11"/>
      <c r="EA103" s="10"/>
      <c r="EB103" s="7">
        <v>3</v>
      </c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3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2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x14ac:dyDescent="0.2">
      <c r="A104" s="12">
        <v>14</v>
      </c>
      <c r="B104" s="12">
        <v>1</v>
      </c>
      <c r="C104" s="12"/>
      <c r="D104" s="6" t="s">
        <v>210</v>
      </c>
      <c r="E104" s="3" t="s">
        <v>211</v>
      </c>
      <c r="F104" s="6">
        <f t="shared" si="82"/>
        <v>0</v>
      </c>
      <c r="G104" s="6">
        <f t="shared" si="83"/>
        <v>2</v>
      </c>
      <c r="H104" s="6">
        <f t="shared" si="84"/>
        <v>30</v>
      </c>
      <c r="I104" s="6">
        <f t="shared" si="85"/>
        <v>10</v>
      </c>
      <c r="J104" s="6">
        <f t="shared" si="86"/>
        <v>20</v>
      </c>
      <c r="K104" s="6">
        <f t="shared" si="87"/>
        <v>0</v>
      </c>
      <c r="L104" s="6">
        <f t="shared" si="88"/>
        <v>0</v>
      </c>
      <c r="M104" s="6">
        <f t="shared" si="89"/>
        <v>0</v>
      </c>
      <c r="N104" s="6">
        <f t="shared" si="90"/>
        <v>0</v>
      </c>
      <c r="O104" s="6">
        <f t="shared" si="91"/>
        <v>0</v>
      </c>
      <c r="P104" s="6">
        <f t="shared" si="92"/>
        <v>0</v>
      </c>
      <c r="Q104" s="6">
        <f t="shared" si="93"/>
        <v>0</v>
      </c>
      <c r="R104" s="7">
        <f t="shared" si="94"/>
        <v>3</v>
      </c>
      <c r="S104" s="7">
        <f t="shared" si="95"/>
        <v>0</v>
      </c>
      <c r="T104" s="7">
        <v>1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>
        <v>10</v>
      </c>
      <c r="DW104" s="10" t="s">
        <v>61</v>
      </c>
      <c r="DX104" s="11">
        <v>20</v>
      </c>
      <c r="DY104" s="10" t="s">
        <v>61</v>
      </c>
      <c r="DZ104" s="11"/>
      <c r="EA104" s="10"/>
      <c r="EB104" s="7">
        <v>3</v>
      </c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3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102"/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x14ac:dyDescent="0.2">
      <c r="A105" s="12">
        <v>15</v>
      </c>
      <c r="B105" s="12">
        <v>1</v>
      </c>
      <c r="C105" s="12"/>
      <c r="D105" s="6" t="s">
        <v>212</v>
      </c>
      <c r="E105" s="3" t="s">
        <v>213</v>
      </c>
      <c r="F105" s="6">
        <f t="shared" si="82"/>
        <v>0</v>
      </c>
      <c r="G105" s="6">
        <f t="shared" si="83"/>
        <v>3</v>
      </c>
      <c r="H105" s="6">
        <f t="shared" si="84"/>
        <v>30</v>
      </c>
      <c r="I105" s="6">
        <f t="shared" si="85"/>
        <v>15</v>
      </c>
      <c r="J105" s="6">
        <f t="shared" si="86"/>
        <v>10</v>
      </c>
      <c r="K105" s="6">
        <f t="shared" si="87"/>
        <v>0</v>
      </c>
      <c r="L105" s="6">
        <f t="shared" si="88"/>
        <v>0</v>
      </c>
      <c r="M105" s="6">
        <f t="shared" si="89"/>
        <v>5</v>
      </c>
      <c r="N105" s="6">
        <f t="shared" si="90"/>
        <v>0</v>
      </c>
      <c r="O105" s="6">
        <f t="shared" si="91"/>
        <v>0</v>
      </c>
      <c r="P105" s="6">
        <f t="shared" si="92"/>
        <v>0</v>
      </c>
      <c r="Q105" s="6">
        <f t="shared" si="93"/>
        <v>0</v>
      </c>
      <c r="R105" s="7">
        <f t="shared" si="94"/>
        <v>3</v>
      </c>
      <c r="S105" s="7">
        <f t="shared" si="95"/>
        <v>0.5</v>
      </c>
      <c r="T105" s="7">
        <v>1.1000000000000001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6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7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8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9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0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1"/>
        <v>0</v>
      </c>
      <c r="EQ105" s="11">
        <v>15</v>
      </c>
      <c r="ER105" s="10" t="s">
        <v>61</v>
      </c>
      <c r="ES105" s="11">
        <v>10</v>
      </c>
      <c r="ET105" s="10" t="s">
        <v>61</v>
      </c>
      <c r="EU105" s="11"/>
      <c r="EV105" s="10"/>
      <c r="EW105" s="7">
        <v>2.5</v>
      </c>
      <c r="EX105" s="11"/>
      <c r="EY105" s="10"/>
      <c r="EZ105" s="11">
        <v>5</v>
      </c>
      <c r="FA105" s="10" t="s">
        <v>61</v>
      </c>
      <c r="FB105" s="11"/>
      <c r="FC105" s="10"/>
      <c r="FD105" s="11"/>
      <c r="FE105" s="10"/>
      <c r="FF105" s="11"/>
      <c r="FG105" s="10"/>
      <c r="FH105" s="11"/>
      <c r="FI105" s="10"/>
      <c r="FJ105" s="7">
        <v>0.5</v>
      </c>
      <c r="FK105" s="7">
        <f t="shared" si="102"/>
        <v>3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3"/>
        <v>0</v>
      </c>
    </row>
    <row r="106" spans="1:188" x14ac:dyDescent="0.2">
      <c r="A106" s="12">
        <v>15</v>
      </c>
      <c r="B106" s="12">
        <v>1</v>
      </c>
      <c r="C106" s="12"/>
      <c r="D106" s="6" t="s">
        <v>214</v>
      </c>
      <c r="E106" s="3" t="s">
        <v>215</v>
      </c>
      <c r="F106" s="6">
        <f t="shared" si="82"/>
        <v>0</v>
      </c>
      <c r="G106" s="6">
        <f t="shared" si="83"/>
        <v>3</v>
      </c>
      <c r="H106" s="6">
        <f t="shared" si="84"/>
        <v>30</v>
      </c>
      <c r="I106" s="6">
        <f t="shared" si="85"/>
        <v>15</v>
      </c>
      <c r="J106" s="6">
        <f t="shared" si="86"/>
        <v>10</v>
      </c>
      <c r="K106" s="6">
        <f t="shared" si="87"/>
        <v>0</v>
      </c>
      <c r="L106" s="6">
        <f t="shared" si="88"/>
        <v>0</v>
      </c>
      <c r="M106" s="6">
        <f t="shared" si="89"/>
        <v>5</v>
      </c>
      <c r="N106" s="6">
        <f t="shared" si="90"/>
        <v>0</v>
      </c>
      <c r="O106" s="6">
        <f t="shared" si="91"/>
        <v>0</v>
      </c>
      <c r="P106" s="6">
        <f t="shared" si="92"/>
        <v>0</v>
      </c>
      <c r="Q106" s="6">
        <f t="shared" si="93"/>
        <v>0</v>
      </c>
      <c r="R106" s="7">
        <f t="shared" si="94"/>
        <v>3</v>
      </c>
      <c r="S106" s="7">
        <f t="shared" si="95"/>
        <v>0.5</v>
      </c>
      <c r="T106" s="7">
        <v>1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96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7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98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9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0"/>
        <v>0</v>
      </c>
      <c r="DV106" s="11"/>
      <c r="DW106" s="10"/>
      <c r="DX106" s="11"/>
      <c r="DY106" s="10"/>
      <c r="DZ106" s="11"/>
      <c r="EA106" s="10"/>
      <c r="EB106" s="7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1"/>
        <v>0</v>
      </c>
      <c r="EQ106" s="11">
        <v>15</v>
      </c>
      <c r="ER106" s="10" t="s">
        <v>61</v>
      </c>
      <c r="ES106" s="11">
        <v>10</v>
      </c>
      <c r="ET106" s="10" t="s">
        <v>61</v>
      </c>
      <c r="EU106" s="11"/>
      <c r="EV106" s="10"/>
      <c r="EW106" s="7">
        <v>2.5</v>
      </c>
      <c r="EX106" s="11"/>
      <c r="EY106" s="10"/>
      <c r="EZ106" s="11">
        <v>5</v>
      </c>
      <c r="FA106" s="10" t="s">
        <v>61</v>
      </c>
      <c r="FB106" s="11"/>
      <c r="FC106" s="10"/>
      <c r="FD106" s="11"/>
      <c r="FE106" s="10"/>
      <c r="FF106" s="11"/>
      <c r="FG106" s="10"/>
      <c r="FH106" s="11"/>
      <c r="FI106" s="10"/>
      <c r="FJ106" s="7">
        <v>0.5</v>
      </c>
      <c r="FK106" s="7">
        <f t="shared" si="102"/>
        <v>3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3"/>
        <v>0</v>
      </c>
    </row>
    <row r="107" spans="1:188" x14ac:dyDescent="0.2">
      <c r="A107" s="12">
        <v>16</v>
      </c>
      <c r="B107" s="12">
        <v>1</v>
      </c>
      <c r="C107" s="12"/>
      <c r="D107" s="6" t="s">
        <v>216</v>
      </c>
      <c r="E107" s="3" t="s">
        <v>217</v>
      </c>
      <c r="F107" s="6">
        <f t="shared" si="82"/>
        <v>0</v>
      </c>
      <c r="G107" s="6">
        <f t="shared" si="83"/>
        <v>2</v>
      </c>
      <c r="H107" s="6">
        <f t="shared" si="84"/>
        <v>30</v>
      </c>
      <c r="I107" s="6">
        <f t="shared" si="85"/>
        <v>15</v>
      </c>
      <c r="J107" s="6">
        <f t="shared" si="86"/>
        <v>15</v>
      </c>
      <c r="K107" s="6">
        <f t="shared" si="87"/>
        <v>0</v>
      </c>
      <c r="L107" s="6">
        <f t="shared" si="88"/>
        <v>0</v>
      </c>
      <c r="M107" s="6">
        <f t="shared" si="89"/>
        <v>0</v>
      </c>
      <c r="N107" s="6">
        <f t="shared" si="90"/>
        <v>0</v>
      </c>
      <c r="O107" s="6">
        <f t="shared" si="91"/>
        <v>0</v>
      </c>
      <c r="P107" s="6">
        <f t="shared" si="92"/>
        <v>0</v>
      </c>
      <c r="Q107" s="6">
        <f t="shared" si="93"/>
        <v>0</v>
      </c>
      <c r="R107" s="7">
        <f t="shared" si="94"/>
        <v>2</v>
      </c>
      <c r="S107" s="7">
        <f t="shared" si="95"/>
        <v>0</v>
      </c>
      <c r="T107" s="7">
        <v>1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96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7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98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9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0"/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1"/>
        <v>0</v>
      </c>
      <c r="EQ107" s="11">
        <v>15</v>
      </c>
      <c r="ER107" s="10" t="s">
        <v>61</v>
      </c>
      <c r="ES107" s="11">
        <v>15</v>
      </c>
      <c r="ET107" s="10" t="s">
        <v>61</v>
      </c>
      <c r="EU107" s="11"/>
      <c r="EV107" s="10"/>
      <c r="EW107" s="7">
        <v>2</v>
      </c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 t="shared" si="102"/>
        <v>2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3"/>
        <v>0</v>
      </c>
    </row>
    <row r="108" spans="1:188" x14ac:dyDescent="0.2">
      <c r="A108" s="12">
        <v>16</v>
      </c>
      <c r="B108" s="12">
        <v>1</v>
      </c>
      <c r="C108" s="12"/>
      <c r="D108" s="6" t="s">
        <v>218</v>
      </c>
      <c r="E108" s="3" t="s">
        <v>219</v>
      </c>
      <c r="F108" s="6">
        <f t="shared" si="82"/>
        <v>0</v>
      </c>
      <c r="G108" s="6">
        <f t="shared" si="83"/>
        <v>2</v>
      </c>
      <c r="H108" s="6">
        <f t="shared" si="84"/>
        <v>30</v>
      </c>
      <c r="I108" s="6">
        <f t="shared" si="85"/>
        <v>15</v>
      </c>
      <c r="J108" s="6">
        <f t="shared" si="86"/>
        <v>15</v>
      </c>
      <c r="K108" s="6">
        <f t="shared" si="87"/>
        <v>0</v>
      </c>
      <c r="L108" s="6">
        <f t="shared" si="88"/>
        <v>0</v>
      </c>
      <c r="M108" s="6">
        <f t="shared" si="89"/>
        <v>0</v>
      </c>
      <c r="N108" s="6">
        <f t="shared" si="90"/>
        <v>0</v>
      </c>
      <c r="O108" s="6">
        <f t="shared" si="91"/>
        <v>0</v>
      </c>
      <c r="P108" s="6">
        <f t="shared" si="92"/>
        <v>0</v>
      </c>
      <c r="Q108" s="6">
        <f t="shared" si="93"/>
        <v>0</v>
      </c>
      <c r="R108" s="7">
        <f t="shared" si="94"/>
        <v>2</v>
      </c>
      <c r="S108" s="7">
        <f t="shared" si="95"/>
        <v>0</v>
      </c>
      <c r="T108" s="7">
        <v>1.3</v>
      </c>
      <c r="U108" s="11"/>
      <c r="V108" s="10"/>
      <c r="W108" s="11"/>
      <c r="X108" s="10"/>
      <c r="Y108" s="11"/>
      <c r="Z108" s="10"/>
      <c r="AA108" s="7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 t="shared" si="96"/>
        <v>0</v>
      </c>
      <c r="AP108" s="11"/>
      <c r="AQ108" s="10"/>
      <c r="AR108" s="11"/>
      <c r="AS108" s="10"/>
      <c r="AT108" s="11"/>
      <c r="AU108" s="10"/>
      <c r="AV108" s="7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 t="shared" si="97"/>
        <v>0</v>
      </c>
      <c r="BK108" s="11"/>
      <c r="BL108" s="10"/>
      <c r="BM108" s="11"/>
      <c r="BN108" s="10"/>
      <c r="BO108" s="11"/>
      <c r="BP108" s="10"/>
      <c r="BQ108" s="7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 t="shared" si="98"/>
        <v>0</v>
      </c>
      <c r="CF108" s="11"/>
      <c r="CG108" s="10"/>
      <c r="CH108" s="11"/>
      <c r="CI108" s="10"/>
      <c r="CJ108" s="11"/>
      <c r="CK108" s="10"/>
      <c r="CL108" s="7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 t="shared" si="99"/>
        <v>0</v>
      </c>
      <c r="DA108" s="11"/>
      <c r="DB108" s="10"/>
      <c r="DC108" s="11"/>
      <c r="DD108" s="10"/>
      <c r="DE108" s="11"/>
      <c r="DF108" s="10"/>
      <c r="DG108" s="7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 t="shared" si="100"/>
        <v>0</v>
      </c>
      <c r="DV108" s="11"/>
      <c r="DW108" s="10"/>
      <c r="DX108" s="11"/>
      <c r="DY108" s="10"/>
      <c r="DZ108" s="11"/>
      <c r="EA108" s="10"/>
      <c r="EB108" s="7"/>
      <c r="EC108" s="11"/>
      <c r="ED108" s="10"/>
      <c r="EE108" s="11"/>
      <c r="EF108" s="10"/>
      <c r="EG108" s="11"/>
      <c r="EH108" s="10"/>
      <c r="EI108" s="11"/>
      <c r="EJ108" s="10"/>
      <c r="EK108" s="11"/>
      <c r="EL108" s="10"/>
      <c r="EM108" s="11"/>
      <c r="EN108" s="10"/>
      <c r="EO108" s="7"/>
      <c r="EP108" s="7">
        <f t="shared" si="101"/>
        <v>0</v>
      </c>
      <c r="EQ108" s="11">
        <v>15</v>
      </c>
      <c r="ER108" s="10" t="s">
        <v>61</v>
      </c>
      <c r="ES108" s="11">
        <v>15</v>
      </c>
      <c r="ET108" s="10" t="s">
        <v>61</v>
      </c>
      <c r="EU108" s="11"/>
      <c r="EV108" s="10"/>
      <c r="EW108" s="7">
        <v>2</v>
      </c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 t="shared" si="102"/>
        <v>2</v>
      </c>
      <c r="FL108" s="11"/>
      <c r="FM108" s="10"/>
      <c r="FN108" s="11"/>
      <c r="FO108" s="10"/>
      <c r="FP108" s="11"/>
      <c r="FQ108" s="10"/>
      <c r="FR108" s="7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 t="shared" si="103"/>
        <v>0</v>
      </c>
    </row>
    <row r="109" spans="1:188" x14ac:dyDescent="0.2">
      <c r="A109" s="12">
        <v>16</v>
      </c>
      <c r="B109" s="12">
        <v>1</v>
      </c>
      <c r="C109" s="12"/>
      <c r="D109" s="6" t="s">
        <v>220</v>
      </c>
      <c r="E109" s="3" t="s">
        <v>221</v>
      </c>
      <c r="F109" s="6">
        <f t="shared" si="82"/>
        <v>0</v>
      </c>
      <c r="G109" s="6">
        <f t="shared" si="83"/>
        <v>2</v>
      </c>
      <c r="H109" s="6">
        <f t="shared" si="84"/>
        <v>30</v>
      </c>
      <c r="I109" s="6">
        <f t="shared" si="85"/>
        <v>15</v>
      </c>
      <c r="J109" s="6">
        <f t="shared" si="86"/>
        <v>15</v>
      </c>
      <c r="K109" s="6">
        <f t="shared" si="87"/>
        <v>0</v>
      </c>
      <c r="L109" s="6">
        <f t="shared" si="88"/>
        <v>0</v>
      </c>
      <c r="M109" s="6">
        <f t="shared" si="89"/>
        <v>0</v>
      </c>
      <c r="N109" s="6">
        <f t="shared" si="90"/>
        <v>0</v>
      </c>
      <c r="O109" s="6">
        <f t="shared" si="91"/>
        <v>0</v>
      </c>
      <c r="P109" s="6">
        <f t="shared" si="92"/>
        <v>0</v>
      </c>
      <c r="Q109" s="6">
        <f t="shared" si="93"/>
        <v>0</v>
      </c>
      <c r="R109" s="7">
        <f t="shared" si="94"/>
        <v>2</v>
      </c>
      <c r="S109" s="7">
        <f t="shared" si="95"/>
        <v>0</v>
      </c>
      <c r="T109" s="7">
        <v>1.2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 t="shared" si="96"/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 t="shared" si="97"/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 t="shared" si="98"/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 t="shared" si="99"/>
        <v>0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 t="shared" si="100"/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 t="shared" si="101"/>
        <v>0</v>
      </c>
      <c r="EQ109" s="11">
        <v>15</v>
      </c>
      <c r="ER109" s="10" t="s">
        <v>61</v>
      </c>
      <c r="ES109" s="11">
        <v>15</v>
      </c>
      <c r="ET109" s="10" t="s">
        <v>61</v>
      </c>
      <c r="EU109" s="11"/>
      <c r="EV109" s="10"/>
      <c r="EW109" s="7">
        <v>2</v>
      </c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 t="shared" si="102"/>
        <v>2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 t="shared" si="103"/>
        <v>0</v>
      </c>
    </row>
    <row r="110" spans="1:188" x14ac:dyDescent="0.2">
      <c r="A110" s="12">
        <v>17</v>
      </c>
      <c r="B110" s="12">
        <v>1</v>
      </c>
      <c r="C110" s="12"/>
      <c r="D110" s="6" t="s">
        <v>222</v>
      </c>
      <c r="E110" s="3" t="s">
        <v>223</v>
      </c>
      <c r="F110" s="6">
        <f t="shared" si="82"/>
        <v>0</v>
      </c>
      <c r="G110" s="6">
        <f t="shared" si="83"/>
        <v>2</v>
      </c>
      <c r="H110" s="6">
        <f t="shared" si="84"/>
        <v>30</v>
      </c>
      <c r="I110" s="6">
        <f t="shared" si="85"/>
        <v>15</v>
      </c>
      <c r="J110" s="6">
        <f t="shared" si="86"/>
        <v>15</v>
      </c>
      <c r="K110" s="6">
        <f t="shared" si="87"/>
        <v>0</v>
      </c>
      <c r="L110" s="6">
        <f t="shared" si="88"/>
        <v>0</v>
      </c>
      <c r="M110" s="6">
        <f t="shared" si="89"/>
        <v>0</v>
      </c>
      <c r="N110" s="6">
        <f t="shared" si="90"/>
        <v>0</v>
      </c>
      <c r="O110" s="6">
        <f t="shared" si="91"/>
        <v>0</v>
      </c>
      <c r="P110" s="6">
        <f t="shared" si="92"/>
        <v>0</v>
      </c>
      <c r="Q110" s="6">
        <f t="shared" si="93"/>
        <v>0</v>
      </c>
      <c r="R110" s="7">
        <f t="shared" si="94"/>
        <v>2</v>
      </c>
      <c r="S110" s="7">
        <f t="shared" si="95"/>
        <v>0</v>
      </c>
      <c r="T110" s="7">
        <v>1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 t="shared" si="96"/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 t="shared" si="97"/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 t="shared" si="98"/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 t="shared" si="99"/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 t="shared" si="100"/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 t="shared" si="101"/>
        <v>0</v>
      </c>
      <c r="EQ110" s="11">
        <v>15</v>
      </c>
      <c r="ER110" s="10" t="s">
        <v>61</v>
      </c>
      <c r="ES110" s="11">
        <v>15</v>
      </c>
      <c r="ET110" s="10" t="s">
        <v>61</v>
      </c>
      <c r="EU110" s="11"/>
      <c r="EV110" s="10"/>
      <c r="EW110" s="7">
        <v>2</v>
      </c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 t="shared" si="102"/>
        <v>2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 t="shared" si="103"/>
        <v>0</v>
      </c>
    </row>
    <row r="111" spans="1:188" x14ac:dyDescent="0.2">
      <c r="A111" s="12">
        <v>17</v>
      </c>
      <c r="B111" s="12">
        <v>1</v>
      </c>
      <c r="C111" s="12"/>
      <c r="D111" s="6" t="s">
        <v>224</v>
      </c>
      <c r="E111" s="3" t="s">
        <v>225</v>
      </c>
      <c r="F111" s="6">
        <f t="shared" si="82"/>
        <v>0</v>
      </c>
      <c r="G111" s="6">
        <f t="shared" si="83"/>
        <v>2</v>
      </c>
      <c r="H111" s="6">
        <f t="shared" si="84"/>
        <v>30</v>
      </c>
      <c r="I111" s="6">
        <f t="shared" si="85"/>
        <v>15</v>
      </c>
      <c r="J111" s="6">
        <f t="shared" si="86"/>
        <v>15</v>
      </c>
      <c r="K111" s="6">
        <f t="shared" si="87"/>
        <v>0</v>
      </c>
      <c r="L111" s="6">
        <f t="shared" si="88"/>
        <v>0</v>
      </c>
      <c r="M111" s="6">
        <f t="shared" si="89"/>
        <v>0</v>
      </c>
      <c r="N111" s="6">
        <f t="shared" si="90"/>
        <v>0</v>
      </c>
      <c r="O111" s="6">
        <f t="shared" si="91"/>
        <v>0</v>
      </c>
      <c r="P111" s="6">
        <f t="shared" si="92"/>
        <v>0</v>
      </c>
      <c r="Q111" s="6">
        <f t="shared" si="93"/>
        <v>0</v>
      </c>
      <c r="R111" s="7">
        <f t="shared" si="94"/>
        <v>2</v>
      </c>
      <c r="S111" s="7">
        <f t="shared" si="95"/>
        <v>0</v>
      </c>
      <c r="T111" s="7">
        <v>1</v>
      </c>
      <c r="U111" s="11"/>
      <c r="V111" s="10"/>
      <c r="W111" s="11"/>
      <c r="X111" s="10"/>
      <c r="Y111" s="11"/>
      <c r="Z111" s="10"/>
      <c r="AA111" s="7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 t="shared" si="96"/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 t="shared" si="97"/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 t="shared" si="98"/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 t="shared" si="99"/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 t="shared" si="100"/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 t="shared" si="101"/>
        <v>0</v>
      </c>
      <c r="EQ111" s="11">
        <v>15</v>
      </c>
      <c r="ER111" s="10" t="s">
        <v>61</v>
      </c>
      <c r="ES111" s="11">
        <v>15</v>
      </c>
      <c r="ET111" s="10" t="s">
        <v>61</v>
      </c>
      <c r="EU111" s="11"/>
      <c r="EV111" s="10"/>
      <c r="EW111" s="7">
        <v>2</v>
      </c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 t="shared" si="102"/>
        <v>2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 t="shared" si="103"/>
        <v>0</v>
      </c>
    </row>
    <row r="112" spans="1:188" x14ac:dyDescent="0.2">
      <c r="A112" s="12">
        <v>17</v>
      </c>
      <c r="B112" s="12">
        <v>1</v>
      </c>
      <c r="C112" s="12"/>
      <c r="D112" s="6" t="s">
        <v>226</v>
      </c>
      <c r="E112" s="3" t="s">
        <v>227</v>
      </c>
      <c r="F112" s="6">
        <f t="shared" si="82"/>
        <v>0</v>
      </c>
      <c r="G112" s="6">
        <f t="shared" si="83"/>
        <v>2</v>
      </c>
      <c r="H112" s="6">
        <f t="shared" si="84"/>
        <v>30</v>
      </c>
      <c r="I112" s="6">
        <f t="shared" si="85"/>
        <v>15</v>
      </c>
      <c r="J112" s="6">
        <f t="shared" si="86"/>
        <v>15</v>
      </c>
      <c r="K112" s="6">
        <f t="shared" si="87"/>
        <v>0</v>
      </c>
      <c r="L112" s="6">
        <f t="shared" si="88"/>
        <v>0</v>
      </c>
      <c r="M112" s="6">
        <f t="shared" si="89"/>
        <v>0</v>
      </c>
      <c r="N112" s="6">
        <f t="shared" si="90"/>
        <v>0</v>
      </c>
      <c r="O112" s="6">
        <f t="shared" si="91"/>
        <v>0</v>
      </c>
      <c r="P112" s="6">
        <f t="shared" si="92"/>
        <v>0</v>
      </c>
      <c r="Q112" s="6">
        <f t="shared" si="93"/>
        <v>0</v>
      </c>
      <c r="R112" s="7">
        <f t="shared" si="94"/>
        <v>2</v>
      </c>
      <c r="S112" s="7">
        <f t="shared" si="95"/>
        <v>0</v>
      </c>
      <c r="T112" s="7">
        <v>1</v>
      </c>
      <c r="U112" s="11"/>
      <c r="V112" s="10"/>
      <c r="W112" s="11"/>
      <c r="X112" s="10"/>
      <c r="Y112" s="11"/>
      <c r="Z112" s="10"/>
      <c r="AA112" s="7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 t="shared" si="96"/>
        <v>0</v>
      </c>
      <c r="AP112" s="11"/>
      <c r="AQ112" s="10"/>
      <c r="AR112" s="11"/>
      <c r="AS112" s="10"/>
      <c r="AT112" s="11"/>
      <c r="AU112" s="10"/>
      <c r="AV112" s="7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 t="shared" si="97"/>
        <v>0</v>
      </c>
      <c r="BK112" s="11"/>
      <c r="BL112" s="10"/>
      <c r="BM112" s="11"/>
      <c r="BN112" s="10"/>
      <c r="BO112" s="11"/>
      <c r="BP112" s="10"/>
      <c r="BQ112" s="7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 t="shared" si="98"/>
        <v>0</v>
      </c>
      <c r="CF112" s="11"/>
      <c r="CG112" s="10"/>
      <c r="CH112" s="11"/>
      <c r="CI112" s="10"/>
      <c r="CJ112" s="11"/>
      <c r="CK112" s="10"/>
      <c r="CL112" s="7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 t="shared" si="99"/>
        <v>0</v>
      </c>
      <c r="DA112" s="11"/>
      <c r="DB112" s="10"/>
      <c r="DC112" s="11"/>
      <c r="DD112" s="10"/>
      <c r="DE112" s="11"/>
      <c r="DF112" s="10"/>
      <c r="DG112" s="7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 t="shared" si="100"/>
        <v>0</v>
      </c>
      <c r="DV112" s="11"/>
      <c r="DW112" s="10"/>
      <c r="DX112" s="11"/>
      <c r="DY112" s="10"/>
      <c r="DZ112" s="11"/>
      <c r="EA112" s="10"/>
      <c r="EB112" s="7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 t="shared" si="101"/>
        <v>0</v>
      </c>
      <c r="EQ112" s="11">
        <v>15</v>
      </c>
      <c r="ER112" s="10" t="s">
        <v>61</v>
      </c>
      <c r="ES112" s="11">
        <v>15</v>
      </c>
      <c r="ET112" s="10" t="s">
        <v>61</v>
      </c>
      <c r="EU112" s="11"/>
      <c r="EV112" s="10"/>
      <c r="EW112" s="7">
        <v>2</v>
      </c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 t="shared" si="102"/>
        <v>2</v>
      </c>
      <c r="FL112" s="11"/>
      <c r="FM112" s="10"/>
      <c r="FN112" s="11"/>
      <c r="FO112" s="10"/>
      <c r="FP112" s="11"/>
      <c r="FQ112" s="10"/>
      <c r="FR112" s="7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 t="shared" si="103"/>
        <v>0</v>
      </c>
    </row>
    <row r="113" spans="1:188" x14ac:dyDescent="0.2">
      <c r="A113" s="12">
        <v>18</v>
      </c>
      <c r="B113" s="12">
        <v>1</v>
      </c>
      <c r="C113" s="12"/>
      <c r="D113" s="6" t="s">
        <v>228</v>
      </c>
      <c r="E113" s="3" t="s">
        <v>229</v>
      </c>
      <c r="F113" s="6">
        <f t="shared" si="82"/>
        <v>0</v>
      </c>
      <c r="G113" s="6">
        <f t="shared" si="83"/>
        <v>2</v>
      </c>
      <c r="H113" s="6">
        <f t="shared" si="84"/>
        <v>30</v>
      </c>
      <c r="I113" s="6">
        <f t="shared" si="85"/>
        <v>15</v>
      </c>
      <c r="J113" s="6">
        <f t="shared" si="86"/>
        <v>15</v>
      </c>
      <c r="K113" s="6">
        <f t="shared" si="87"/>
        <v>0</v>
      </c>
      <c r="L113" s="6">
        <f t="shared" si="88"/>
        <v>0</v>
      </c>
      <c r="M113" s="6">
        <f t="shared" si="89"/>
        <v>0</v>
      </c>
      <c r="N113" s="6">
        <f t="shared" si="90"/>
        <v>0</v>
      </c>
      <c r="O113" s="6">
        <f t="shared" si="91"/>
        <v>0</v>
      </c>
      <c r="P113" s="6">
        <f t="shared" si="92"/>
        <v>0</v>
      </c>
      <c r="Q113" s="6">
        <f t="shared" si="93"/>
        <v>0</v>
      </c>
      <c r="R113" s="7">
        <f t="shared" si="94"/>
        <v>2</v>
      </c>
      <c r="S113" s="7">
        <f t="shared" si="95"/>
        <v>0</v>
      </c>
      <c r="T113" s="7">
        <v>1.2</v>
      </c>
      <c r="U113" s="11"/>
      <c r="V113" s="10"/>
      <c r="W113" s="11"/>
      <c r="X113" s="10"/>
      <c r="Y113" s="11"/>
      <c r="Z113" s="10"/>
      <c r="AA113" s="7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 t="shared" si="96"/>
        <v>0</v>
      </c>
      <c r="AP113" s="11"/>
      <c r="AQ113" s="10"/>
      <c r="AR113" s="11"/>
      <c r="AS113" s="10"/>
      <c r="AT113" s="11"/>
      <c r="AU113" s="10"/>
      <c r="AV113" s="7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 t="shared" si="97"/>
        <v>0</v>
      </c>
      <c r="BK113" s="11"/>
      <c r="BL113" s="10"/>
      <c r="BM113" s="11"/>
      <c r="BN113" s="10"/>
      <c r="BO113" s="11"/>
      <c r="BP113" s="10"/>
      <c r="BQ113" s="7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 t="shared" si="98"/>
        <v>0</v>
      </c>
      <c r="CF113" s="11"/>
      <c r="CG113" s="10"/>
      <c r="CH113" s="11"/>
      <c r="CI113" s="10"/>
      <c r="CJ113" s="11"/>
      <c r="CK113" s="10"/>
      <c r="CL113" s="7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 t="shared" si="99"/>
        <v>0</v>
      </c>
      <c r="DA113" s="11"/>
      <c r="DB113" s="10"/>
      <c r="DC113" s="11"/>
      <c r="DD113" s="10"/>
      <c r="DE113" s="11"/>
      <c r="DF113" s="10"/>
      <c r="DG113" s="7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 t="shared" si="100"/>
        <v>0</v>
      </c>
      <c r="DV113" s="11"/>
      <c r="DW113" s="10"/>
      <c r="DX113" s="11"/>
      <c r="DY113" s="10"/>
      <c r="DZ113" s="11"/>
      <c r="EA113" s="10"/>
      <c r="EB113" s="7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 t="shared" si="101"/>
        <v>0</v>
      </c>
      <c r="EQ113" s="11">
        <v>15</v>
      </c>
      <c r="ER113" s="10" t="s">
        <v>61</v>
      </c>
      <c r="ES113" s="11">
        <v>15</v>
      </c>
      <c r="ET113" s="10" t="s">
        <v>61</v>
      </c>
      <c r="EU113" s="11"/>
      <c r="EV113" s="10"/>
      <c r="EW113" s="7">
        <v>2</v>
      </c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 t="shared" si="102"/>
        <v>2</v>
      </c>
      <c r="FL113" s="11"/>
      <c r="FM113" s="10"/>
      <c r="FN113" s="11"/>
      <c r="FO113" s="10"/>
      <c r="FP113" s="11"/>
      <c r="FQ113" s="10"/>
      <c r="FR113" s="7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 t="shared" si="103"/>
        <v>0</v>
      </c>
    </row>
    <row r="114" spans="1:188" x14ac:dyDescent="0.2">
      <c r="A114" s="12">
        <v>18</v>
      </c>
      <c r="B114" s="12">
        <v>1</v>
      </c>
      <c r="C114" s="12"/>
      <c r="D114" s="6" t="s">
        <v>230</v>
      </c>
      <c r="E114" s="3" t="s">
        <v>231</v>
      </c>
      <c r="F114" s="6">
        <f t="shared" si="82"/>
        <v>0</v>
      </c>
      <c r="G114" s="6">
        <f t="shared" si="83"/>
        <v>2</v>
      </c>
      <c r="H114" s="6">
        <f t="shared" si="84"/>
        <v>30</v>
      </c>
      <c r="I114" s="6">
        <f t="shared" si="85"/>
        <v>15</v>
      </c>
      <c r="J114" s="6">
        <f t="shared" si="86"/>
        <v>15</v>
      </c>
      <c r="K114" s="6">
        <f t="shared" si="87"/>
        <v>0</v>
      </c>
      <c r="L114" s="6">
        <f t="shared" si="88"/>
        <v>0</v>
      </c>
      <c r="M114" s="6">
        <f t="shared" si="89"/>
        <v>0</v>
      </c>
      <c r="N114" s="6">
        <f t="shared" si="90"/>
        <v>0</v>
      </c>
      <c r="O114" s="6">
        <f t="shared" si="91"/>
        <v>0</v>
      </c>
      <c r="P114" s="6">
        <f t="shared" si="92"/>
        <v>0</v>
      </c>
      <c r="Q114" s="6">
        <f t="shared" si="93"/>
        <v>0</v>
      </c>
      <c r="R114" s="7">
        <f t="shared" si="94"/>
        <v>2</v>
      </c>
      <c r="S114" s="7">
        <f t="shared" si="95"/>
        <v>0</v>
      </c>
      <c r="T114" s="7">
        <v>1.34</v>
      </c>
      <c r="U114" s="11"/>
      <c r="V114" s="10"/>
      <c r="W114" s="11"/>
      <c r="X114" s="10"/>
      <c r="Y114" s="11"/>
      <c r="Z114" s="10"/>
      <c r="AA114" s="7"/>
      <c r="AB114" s="11"/>
      <c r="AC114" s="10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 t="shared" si="96"/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 t="shared" si="97"/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 t="shared" si="98"/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 t="shared" si="99"/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 t="shared" si="100"/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 t="shared" si="101"/>
        <v>0</v>
      </c>
      <c r="EQ114" s="11">
        <v>15</v>
      </c>
      <c r="ER114" s="10" t="s">
        <v>61</v>
      </c>
      <c r="ES114" s="11">
        <v>15</v>
      </c>
      <c r="ET114" s="10" t="s">
        <v>61</v>
      </c>
      <c r="EU114" s="11"/>
      <c r="EV114" s="10"/>
      <c r="EW114" s="7">
        <v>2</v>
      </c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 t="shared" si="102"/>
        <v>2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 t="shared" si="103"/>
        <v>0</v>
      </c>
    </row>
    <row r="115" spans="1:188" x14ac:dyDescent="0.2">
      <c r="A115" s="12">
        <v>18</v>
      </c>
      <c r="B115" s="12">
        <v>1</v>
      </c>
      <c r="C115" s="12"/>
      <c r="D115" s="6" t="s">
        <v>232</v>
      </c>
      <c r="E115" s="3" t="s">
        <v>233</v>
      </c>
      <c r="F115" s="6">
        <f t="shared" si="82"/>
        <v>0</v>
      </c>
      <c r="G115" s="6">
        <f t="shared" si="83"/>
        <v>2</v>
      </c>
      <c r="H115" s="6">
        <f t="shared" si="84"/>
        <v>30</v>
      </c>
      <c r="I115" s="6">
        <f t="shared" si="85"/>
        <v>15</v>
      </c>
      <c r="J115" s="6">
        <f t="shared" si="86"/>
        <v>15</v>
      </c>
      <c r="K115" s="6">
        <f t="shared" si="87"/>
        <v>0</v>
      </c>
      <c r="L115" s="6">
        <f t="shared" si="88"/>
        <v>0</v>
      </c>
      <c r="M115" s="6">
        <f t="shared" si="89"/>
        <v>0</v>
      </c>
      <c r="N115" s="6">
        <f t="shared" si="90"/>
        <v>0</v>
      </c>
      <c r="O115" s="6">
        <f t="shared" si="91"/>
        <v>0</v>
      </c>
      <c r="P115" s="6">
        <f t="shared" si="92"/>
        <v>0</v>
      </c>
      <c r="Q115" s="6">
        <f t="shared" si="93"/>
        <v>0</v>
      </c>
      <c r="R115" s="7">
        <f t="shared" si="94"/>
        <v>2</v>
      </c>
      <c r="S115" s="7">
        <f t="shared" si="95"/>
        <v>0</v>
      </c>
      <c r="T115" s="7">
        <v>1.2</v>
      </c>
      <c r="U115" s="11"/>
      <c r="V115" s="10"/>
      <c r="W115" s="11"/>
      <c r="X115" s="10"/>
      <c r="Y115" s="11"/>
      <c r="Z115" s="10"/>
      <c r="AA115" s="7"/>
      <c r="AB115" s="11"/>
      <c r="AC115" s="10"/>
      <c r="AD115" s="11"/>
      <c r="AE115" s="10"/>
      <c r="AF115" s="11"/>
      <c r="AG115" s="10"/>
      <c r="AH115" s="11"/>
      <c r="AI115" s="10"/>
      <c r="AJ115" s="11"/>
      <c r="AK115" s="10"/>
      <c r="AL115" s="11"/>
      <c r="AM115" s="10"/>
      <c r="AN115" s="7"/>
      <c r="AO115" s="7">
        <f t="shared" si="96"/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 t="shared" si="97"/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 t="shared" si="98"/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 t="shared" si="99"/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 t="shared" si="100"/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 t="shared" si="101"/>
        <v>0</v>
      </c>
      <c r="EQ115" s="11">
        <v>15</v>
      </c>
      <c r="ER115" s="10" t="s">
        <v>61</v>
      </c>
      <c r="ES115" s="11">
        <v>15</v>
      </c>
      <c r="ET115" s="10" t="s">
        <v>61</v>
      </c>
      <c r="EU115" s="11"/>
      <c r="EV115" s="10"/>
      <c r="EW115" s="7">
        <v>2</v>
      </c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 t="shared" si="102"/>
        <v>2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 t="shared" si="103"/>
        <v>0</v>
      </c>
    </row>
    <row r="116" spans="1:188" x14ac:dyDescent="0.2">
      <c r="A116" s="12">
        <v>4</v>
      </c>
      <c r="B116" s="12">
        <v>1</v>
      </c>
      <c r="C116" s="12"/>
      <c r="D116" s="6" t="s">
        <v>234</v>
      </c>
      <c r="E116" s="3" t="s">
        <v>235</v>
      </c>
      <c r="F116" s="6">
        <f t="shared" si="82"/>
        <v>0</v>
      </c>
      <c r="G116" s="6">
        <f t="shared" si="83"/>
        <v>2</v>
      </c>
      <c r="H116" s="6">
        <f t="shared" si="84"/>
        <v>30</v>
      </c>
      <c r="I116" s="6">
        <f t="shared" si="85"/>
        <v>15</v>
      </c>
      <c r="J116" s="6">
        <f t="shared" si="86"/>
        <v>15</v>
      </c>
      <c r="K116" s="6">
        <f t="shared" si="87"/>
        <v>0</v>
      </c>
      <c r="L116" s="6">
        <f t="shared" si="88"/>
        <v>0</v>
      </c>
      <c r="M116" s="6">
        <f t="shared" si="89"/>
        <v>0</v>
      </c>
      <c r="N116" s="6">
        <f t="shared" si="90"/>
        <v>0</v>
      </c>
      <c r="O116" s="6">
        <f t="shared" si="91"/>
        <v>0</v>
      </c>
      <c r="P116" s="6">
        <f t="shared" si="92"/>
        <v>0</v>
      </c>
      <c r="Q116" s="6">
        <f t="shared" si="93"/>
        <v>0</v>
      </c>
      <c r="R116" s="7">
        <f t="shared" si="94"/>
        <v>2</v>
      </c>
      <c r="S116" s="7">
        <f t="shared" si="95"/>
        <v>0</v>
      </c>
      <c r="T116" s="7">
        <v>1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/>
      <c r="AE116" s="10"/>
      <c r="AF116" s="11"/>
      <c r="AG116" s="10"/>
      <c r="AH116" s="11"/>
      <c r="AI116" s="10"/>
      <c r="AJ116" s="11"/>
      <c r="AK116" s="10"/>
      <c r="AL116" s="11"/>
      <c r="AM116" s="10"/>
      <c r="AN116" s="7"/>
      <c r="AO116" s="7">
        <f t="shared" si="96"/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 t="shared" si="97"/>
        <v>0</v>
      </c>
      <c r="BK116" s="11">
        <v>15</v>
      </c>
      <c r="BL116" s="10" t="s">
        <v>61</v>
      </c>
      <c r="BM116" s="11">
        <v>15</v>
      </c>
      <c r="BN116" s="10" t="s">
        <v>61</v>
      </c>
      <c r="BO116" s="11"/>
      <c r="BP116" s="10"/>
      <c r="BQ116" s="7">
        <v>2</v>
      </c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 t="shared" si="98"/>
        <v>2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 t="shared" si="99"/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 t="shared" si="100"/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 t="shared" si="101"/>
        <v>0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 t="shared" si="102"/>
        <v>0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 t="shared" si="103"/>
        <v>0</v>
      </c>
    </row>
    <row r="117" spans="1:188" x14ac:dyDescent="0.2">
      <c r="A117" s="12">
        <v>4</v>
      </c>
      <c r="B117" s="12">
        <v>1</v>
      </c>
      <c r="C117" s="12"/>
      <c r="D117" s="6" t="s">
        <v>236</v>
      </c>
      <c r="E117" s="3" t="s">
        <v>237</v>
      </c>
      <c r="F117" s="6">
        <f t="shared" si="82"/>
        <v>0</v>
      </c>
      <c r="G117" s="6">
        <f t="shared" si="83"/>
        <v>2</v>
      </c>
      <c r="H117" s="6">
        <f t="shared" si="84"/>
        <v>30</v>
      </c>
      <c r="I117" s="6">
        <f t="shared" si="85"/>
        <v>15</v>
      </c>
      <c r="J117" s="6">
        <f t="shared" si="86"/>
        <v>15</v>
      </c>
      <c r="K117" s="6">
        <f t="shared" si="87"/>
        <v>0</v>
      </c>
      <c r="L117" s="6">
        <f t="shared" si="88"/>
        <v>0</v>
      </c>
      <c r="M117" s="6">
        <f t="shared" si="89"/>
        <v>0</v>
      </c>
      <c r="N117" s="6">
        <f t="shared" si="90"/>
        <v>0</v>
      </c>
      <c r="O117" s="6">
        <f t="shared" si="91"/>
        <v>0</v>
      </c>
      <c r="P117" s="6">
        <f t="shared" si="92"/>
        <v>0</v>
      </c>
      <c r="Q117" s="6">
        <f t="shared" si="93"/>
        <v>0</v>
      </c>
      <c r="R117" s="7">
        <f t="shared" si="94"/>
        <v>2</v>
      </c>
      <c r="S117" s="7">
        <f t="shared" si="95"/>
        <v>0</v>
      </c>
      <c r="T117" s="7">
        <v>1</v>
      </c>
      <c r="U117" s="11"/>
      <c r="V117" s="10"/>
      <c r="W117" s="11"/>
      <c r="X117" s="10"/>
      <c r="Y117" s="11"/>
      <c r="Z117" s="10"/>
      <c r="AA117" s="7"/>
      <c r="AB117" s="11"/>
      <c r="AC117" s="10"/>
      <c r="AD117" s="11"/>
      <c r="AE117" s="10"/>
      <c r="AF117" s="11"/>
      <c r="AG117" s="10"/>
      <c r="AH117" s="11"/>
      <c r="AI117" s="10"/>
      <c r="AJ117" s="11"/>
      <c r="AK117" s="10"/>
      <c r="AL117" s="11"/>
      <c r="AM117" s="10"/>
      <c r="AN117" s="7"/>
      <c r="AO117" s="7">
        <f t="shared" si="96"/>
        <v>0</v>
      </c>
      <c r="AP117" s="11"/>
      <c r="AQ117" s="10"/>
      <c r="AR117" s="11"/>
      <c r="AS117" s="10"/>
      <c r="AT117" s="11"/>
      <c r="AU117" s="10"/>
      <c r="AV117" s="7"/>
      <c r="AW117" s="11"/>
      <c r="AX117" s="10"/>
      <c r="AY117" s="11"/>
      <c r="AZ117" s="10"/>
      <c r="BA117" s="11"/>
      <c r="BB117" s="10"/>
      <c r="BC117" s="11"/>
      <c r="BD117" s="10"/>
      <c r="BE117" s="11"/>
      <c r="BF117" s="10"/>
      <c r="BG117" s="11"/>
      <c r="BH117" s="10"/>
      <c r="BI117" s="7"/>
      <c r="BJ117" s="7">
        <f t="shared" si="97"/>
        <v>0</v>
      </c>
      <c r="BK117" s="11">
        <v>15</v>
      </c>
      <c r="BL117" s="10" t="s">
        <v>61</v>
      </c>
      <c r="BM117" s="11">
        <v>15</v>
      </c>
      <c r="BN117" s="10" t="s">
        <v>61</v>
      </c>
      <c r="BO117" s="11"/>
      <c r="BP117" s="10"/>
      <c r="BQ117" s="7">
        <v>2</v>
      </c>
      <c r="BR117" s="11"/>
      <c r="BS117" s="10"/>
      <c r="BT117" s="11"/>
      <c r="BU117" s="10"/>
      <c r="BV117" s="11"/>
      <c r="BW117" s="10"/>
      <c r="BX117" s="11"/>
      <c r="BY117" s="10"/>
      <c r="BZ117" s="11"/>
      <c r="CA117" s="10"/>
      <c r="CB117" s="11"/>
      <c r="CC117" s="10"/>
      <c r="CD117" s="7"/>
      <c r="CE117" s="7">
        <f t="shared" si="98"/>
        <v>2</v>
      </c>
      <c r="CF117" s="11"/>
      <c r="CG117" s="10"/>
      <c r="CH117" s="11"/>
      <c r="CI117" s="10"/>
      <c r="CJ117" s="11"/>
      <c r="CK117" s="10"/>
      <c r="CL117" s="7"/>
      <c r="CM117" s="11"/>
      <c r="CN117" s="10"/>
      <c r="CO117" s="11"/>
      <c r="CP117" s="10"/>
      <c r="CQ117" s="11"/>
      <c r="CR117" s="10"/>
      <c r="CS117" s="11"/>
      <c r="CT117" s="10"/>
      <c r="CU117" s="11"/>
      <c r="CV117" s="10"/>
      <c r="CW117" s="11"/>
      <c r="CX117" s="10"/>
      <c r="CY117" s="7"/>
      <c r="CZ117" s="7">
        <f t="shared" si="99"/>
        <v>0</v>
      </c>
      <c r="DA117" s="11"/>
      <c r="DB117" s="10"/>
      <c r="DC117" s="11"/>
      <c r="DD117" s="10"/>
      <c r="DE117" s="11"/>
      <c r="DF117" s="10"/>
      <c r="DG117" s="7"/>
      <c r="DH117" s="11"/>
      <c r="DI117" s="10"/>
      <c r="DJ117" s="11"/>
      <c r="DK117" s="10"/>
      <c r="DL117" s="11"/>
      <c r="DM117" s="10"/>
      <c r="DN117" s="11"/>
      <c r="DO117" s="10"/>
      <c r="DP117" s="11"/>
      <c r="DQ117" s="10"/>
      <c r="DR117" s="11"/>
      <c r="DS117" s="10"/>
      <c r="DT117" s="7"/>
      <c r="DU117" s="7">
        <f t="shared" si="100"/>
        <v>0</v>
      </c>
      <c r="DV117" s="11"/>
      <c r="DW117" s="10"/>
      <c r="DX117" s="11"/>
      <c r="DY117" s="10"/>
      <c r="DZ117" s="11"/>
      <c r="EA117" s="10"/>
      <c r="EB117" s="7"/>
      <c r="EC117" s="11"/>
      <c r="ED117" s="10"/>
      <c r="EE117" s="11"/>
      <c r="EF117" s="10"/>
      <c r="EG117" s="11"/>
      <c r="EH117" s="10"/>
      <c r="EI117" s="11"/>
      <c r="EJ117" s="10"/>
      <c r="EK117" s="11"/>
      <c r="EL117" s="10"/>
      <c r="EM117" s="11"/>
      <c r="EN117" s="10"/>
      <c r="EO117" s="7"/>
      <c r="EP117" s="7">
        <f t="shared" si="101"/>
        <v>0</v>
      </c>
      <c r="EQ117" s="11"/>
      <c r="ER117" s="10"/>
      <c r="ES117" s="11"/>
      <c r="ET117" s="10"/>
      <c r="EU117" s="11"/>
      <c r="EV117" s="10"/>
      <c r="EW117" s="7"/>
      <c r="EX117" s="11"/>
      <c r="EY117" s="10"/>
      <c r="EZ117" s="11"/>
      <c r="FA117" s="10"/>
      <c r="FB117" s="11"/>
      <c r="FC117" s="10"/>
      <c r="FD117" s="11"/>
      <c r="FE117" s="10"/>
      <c r="FF117" s="11"/>
      <c r="FG117" s="10"/>
      <c r="FH117" s="11"/>
      <c r="FI117" s="10"/>
      <c r="FJ117" s="7"/>
      <c r="FK117" s="7">
        <f t="shared" si="102"/>
        <v>0</v>
      </c>
      <c r="FL117" s="11"/>
      <c r="FM117" s="10"/>
      <c r="FN117" s="11"/>
      <c r="FO117" s="10"/>
      <c r="FP117" s="11"/>
      <c r="FQ117" s="10"/>
      <c r="FR117" s="7"/>
      <c r="FS117" s="11"/>
      <c r="FT117" s="10"/>
      <c r="FU117" s="11"/>
      <c r="FV117" s="10"/>
      <c r="FW117" s="11"/>
      <c r="FX117" s="10"/>
      <c r="FY117" s="11"/>
      <c r="FZ117" s="10"/>
      <c r="GA117" s="11"/>
      <c r="GB117" s="10"/>
      <c r="GC117" s="11"/>
      <c r="GD117" s="10"/>
      <c r="GE117" s="7"/>
      <c r="GF117" s="7">
        <f t="shared" si="103"/>
        <v>0</v>
      </c>
    </row>
    <row r="118" spans="1:188" x14ac:dyDescent="0.2">
      <c r="A118" s="12">
        <v>4</v>
      </c>
      <c r="B118" s="12">
        <v>1</v>
      </c>
      <c r="C118" s="12"/>
      <c r="D118" s="6" t="s">
        <v>238</v>
      </c>
      <c r="E118" s="3" t="s">
        <v>239</v>
      </c>
      <c r="F118" s="6">
        <f t="shared" si="82"/>
        <v>0</v>
      </c>
      <c r="G118" s="6">
        <f t="shared" si="83"/>
        <v>2</v>
      </c>
      <c r="H118" s="6">
        <f t="shared" si="84"/>
        <v>30</v>
      </c>
      <c r="I118" s="6">
        <f t="shared" si="85"/>
        <v>15</v>
      </c>
      <c r="J118" s="6">
        <f t="shared" si="86"/>
        <v>15</v>
      </c>
      <c r="K118" s="6">
        <f t="shared" si="87"/>
        <v>0</v>
      </c>
      <c r="L118" s="6">
        <f t="shared" si="88"/>
        <v>0</v>
      </c>
      <c r="M118" s="6">
        <f t="shared" si="89"/>
        <v>0</v>
      </c>
      <c r="N118" s="6">
        <f t="shared" si="90"/>
        <v>0</v>
      </c>
      <c r="O118" s="6">
        <f t="shared" si="91"/>
        <v>0</v>
      </c>
      <c r="P118" s="6">
        <f t="shared" si="92"/>
        <v>0</v>
      </c>
      <c r="Q118" s="6">
        <f t="shared" si="93"/>
        <v>0</v>
      </c>
      <c r="R118" s="7">
        <f t="shared" si="94"/>
        <v>2</v>
      </c>
      <c r="S118" s="7">
        <f t="shared" si="95"/>
        <v>0</v>
      </c>
      <c r="T118" s="7">
        <v>1</v>
      </c>
      <c r="U118" s="11"/>
      <c r="V118" s="10"/>
      <c r="W118" s="11"/>
      <c r="X118" s="10"/>
      <c r="Y118" s="11"/>
      <c r="Z118" s="10"/>
      <c r="AA118" s="7"/>
      <c r="AB118" s="11"/>
      <c r="AC118" s="10"/>
      <c r="AD118" s="11"/>
      <c r="AE118" s="10"/>
      <c r="AF118" s="11"/>
      <c r="AG118" s="10"/>
      <c r="AH118" s="11"/>
      <c r="AI118" s="10"/>
      <c r="AJ118" s="11"/>
      <c r="AK118" s="10"/>
      <c r="AL118" s="11"/>
      <c r="AM118" s="10"/>
      <c r="AN118" s="7"/>
      <c r="AO118" s="7">
        <f t="shared" si="96"/>
        <v>0</v>
      </c>
      <c r="AP118" s="11"/>
      <c r="AQ118" s="10"/>
      <c r="AR118" s="11"/>
      <c r="AS118" s="10"/>
      <c r="AT118" s="11"/>
      <c r="AU118" s="10"/>
      <c r="AV118" s="7"/>
      <c r="AW118" s="11"/>
      <c r="AX118" s="10"/>
      <c r="AY118" s="11"/>
      <c r="AZ118" s="10"/>
      <c r="BA118" s="11"/>
      <c r="BB118" s="10"/>
      <c r="BC118" s="11"/>
      <c r="BD118" s="10"/>
      <c r="BE118" s="11"/>
      <c r="BF118" s="10"/>
      <c r="BG118" s="11"/>
      <c r="BH118" s="10"/>
      <c r="BI118" s="7"/>
      <c r="BJ118" s="7">
        <f t="shared" si="97"/>
        <v>0</v>
      </c>
      <c r="BK118" s="11">
        <v>15</v>
      </c>
      <c r="BL118" s="10" t="s">
        <v>61</v>
      </c>
      <c r="BM118" s="11">
        <v>15</v>
      </c>
      <c r="BN118" s="10" t="s">
        <v>61</v>
      </c>
      <c r="BO118" s="11"/>
      <c r="BP118" s="10"/>
      <c r="BQ118" s="7">
        <v>2</v>
      </c>
      <c r="BR118" s="11"/>
      <c r="BS118" s="10"/>
      <c r="BT118" s="11"/>
      <c r="BU118" s="10"/>
      <c r="BV118" s="11"/>
      <c r="BW118" s="10"/>
      <c r="BX118" s="11"/>
      <c r="BY118" s="10"/>
      <c r="BZ118" s="11"/>
      <c r="CA118" s="10"/>
      <c r="CB118" s="11"/>
      <c r="CC118" s="10"/>
      <c r="CD118" s="7"/>
      <c r="CE118" s="7">
        <f t="shared" si="98"/>
        <v>2</v>
      </c>
      <c r="CF118" s="11"/>
      <c r="CG118" s="10"/>
      <c r="CH118" s="11"/>
      <c r="CI118" s="10"/>
      <c r="CJ118" s="11"/>
      <c r="CK118" s="10"/>
      <c r="CL118" s="7"/>
      <c r="CM118" s="11"/>
      <c r="CN118" s="10"/>
      <c r="CO118" s="11"/>
      <c r="CP118" s="10"/>
      <c r="CQ118" s="11"/>
      <c r="CR118" s="10"/>
      <c r="CS118" s="11"/>
      <c r="CT118" s="10"/>
      <c r="CU118" s="11"/>
      <c r="CV118" s="10"/>
      <c r="CW118" s="11"/>
      <c r="CX118" s="10"/>
      <c r="CY118" s="7"/>
      <c r="CZ118" s="7">
        <f t="shared" si="99"/>
        <v>0</v>
      </c>
      <c r="DA118" s="11"/>
      <c r="DB118" s="10"/>
      <c r="DC118" s="11"/>
      <c r="DD118" s="10"/>
      <c r="DE118" s="11"/>
      <c r="DF118" s="10"/>
      <c r="DG118" s="7"/>
      <c r="DH118" s="11"/>
      <c r="DI118" s="10"/>
      <c r="DJ118" s="11"/>
      <c r="DK118" s="10"/>
      <c r="DL118" s="11"/>
      <c r="DM118" s="10"/>
      <c r="DN118" s="11"/>
      <c r="DO118" s="10"/>
      <c r="DP118" s="11"/>
      <c r="DQ118" s="10"/>
      <c r="DR118" s="11"/>
      <c r="DS118" s="10"/>
      <c r="DT118" s="7"/>
      <c r="DU118" s="7">
        <f t="shared" si="100"/>
        <v>0</v>
      </c>
      <c r="DV118" s="11"/>
      <c r="DW118" s="10"/>
      <c r="DX118" s="11"/>
      <c r="DY118" s="10"/>
      <c r="DZ118" s="11"/>
      <c r="EA118" s="10"/>
      <c r="EB118" s="7"/>
      <c r="EC118" s="11"/>
      <c r="ED118" s="10"/>
      <c r="EE118" s="11"/>
      <c r="EF118" s="10"/>
      <c r="EG118" s="11"/>
      <c r="EH118" s="10"/>
      <c r="EI118" s="11"/>
      <c r="EJ118" s="10"/>
      <c r="EK118" s="11"/>
      <c r="EL118" s="10"/>
      <c r="EM118" s="11"/>
      <c r="EN118" s="10"/>
      <c r="EO118" s="7"/>
      <c r="EP118" s="7">
        <f t="shared" si="101"/>
        <v>0</v>
      </c>
      <c r="EQ118" s="11"/>
      <c r="ER118" s="10"/>
      <c r="ES118" s="11"/>
      <c r="ET118" s="10"/>
      <c r="EU118" s="11"/>
      <c r="EV118" s="10"/>
      <c r="EW118" s="7"/>
      <c r="EX118" s="11"/>
      <c r="EY118" s="10"/>
      <c r="EZ118" s="11"/>
      <c r="FA118" s="10"/>
      <c r="FB118" s="11"/>
      <c r="FC118" s="10"/>
      <c r="FD118" s="11"/>
      <c r="FE118" s="10"/>
      <c r="FF118" s="11"/>
      <c r="FG118" s="10"/>
      <c r="FH118" s="11"/>
      <c r="FI118" s="10"/>
      <c r="FJ118" s="7"/>
      <c r="FK118" s="7">
        <f t="shared" si="102"/>
        <v>0</v>
      </c>
      <c r="FL118" s="11"/>
      <c r="FM118" s="10"/>
      <c r="FN118" s="11"/>
      <c r="FO118" s="10"/>
      <c r="FP118" s="11"/>
      <c r="FQ118" s="10"/>
      <c r="FR118" s="7"/>
      <c r="FS118" s="11"/>
      <c r="FT118" s="10"/>
      <c r="FU118" s="11"/>
      <c r="FV118" s="10"/>
      <c r="FW118" s="11"/>
      <c r="FX118" s="10"/>
      <c r="FY118" s="11"/>
      <c r="FZ118" s="10"/>
      <c r="GA118" s="11"/>
      <c r="GB118" s="10"/>
      <c r="GC118" s="11"/>
      <c r="GD118" s="10"/>
      <c r="GE118" s="7"/>
      <c r="GF118" s="7">
        <f t="shared" si="103"/>
        <v>0</v>
      </c>
    </row>
    <row r="119" spans="1:188" x14ac:dyDescent="0.2">
      <c r="A119" s="12">
        <v>5</v>
      </c>
      <c r="B119" s="12">
        <v>1</v>
      </c>
      <c r="C119" s="12"/>
      <c r="D119" s="6" t="s">
        <v>240</v>
      </c>
      <c r="E119" s="3" t="s">
        <v>241</v>
      </c>
      <c r="F119" s="6">
        <f t="shared" si="82"/>
        <v>0</v>
      </c>
      <c r="G119" s="6">
        <f t="shared" si="83"/>
        <v>2</v>
      </c>
      <c r="H119" s="6">
        <f t="shared" si="84"/>
        <v>30</v>
      </c>
      <c r="I119" s="6">
        <f t="shared" si="85"/>
        <v>15</v>
      </c>
      <c r="J119" s="6">
        <f t="shared" si="86"/>
        <v>15</v>
      </c>
      <c r="K119" s="6">
        <f t="shared" si="87"/>
        <v>0</v>
      </c>
      <c r="L119" s="6">
        <f t="shared" si="88"/>
        <v>0</v>
      </c>
      <c r="M119" s="6">
        <f t="shared" si="89"/>
        <v>0</v>
      </c>
      <c r="N119" s="6">
        <f t="shared" si="90"/>
        <v>0</v>
      </c>
      <c r="O119" s="6">
        <f t="shared" si="91"/>
        <v>0</v>
      </c>
      <c r="P119" s="6">
        <f t="shared" si="92"/>
        <v>0</v>
      </c>
      <c r="Q119" s="6">
        <f t="shared" si="93"/>
        <v>0</v>
      </c>
      <c r="R119" s="7">
        <f t="shared" si="94"/>
        <v>2</v>
      </c>
      <c r="S119" s="7">
        <f t="shared" si="95"/>
        <v>0</v>
      </c>
      <c r="T119" s="7">
        <v>1</v>
      </c>
      <c r="U119" s="11"/>
      <c r="V119" s="10"/>
      <c r="W119" s="11"/>
      <c r="X119" s="10"/>
      <c r="Y119" s="11"/>
      <c r="Z119" s="10"/>
      <c r="AA119" s="7"/>
      <c r="AB119" s="11"/>
      <c r="AC119" s="10"/>
      <c r="AD119" s="11"/>
      <c r="AE119" s="10"/>
      <c r="AF119" s="11"/>
      <c r="AG119" s="10"/>
      <c r="AH119" s="11"/>
      <c r="AI119" s="10"/>
      <c r="AJ119" s="11"/>
      <c r="AK119" s="10"/>
      <c r="AL119" s="11"/>
      <c r="AM119" s="10"/>
      <c r="AN119" s="7"/>
      <c r="AO119" s="7">
        <f t="shared" si="96"/>
        <v>0</v>
      </c>
      <c r="AP119" s="11"/>
      <c r="AQ119" s="10"/>
      <c r="AR119" s="11"/>
      <c r="AS119" s="10"/>
      <c r="AT119" s="11"/>
      <c r="AU119" s="10"/>
      <c r="AV119" s="7"/>
      <c r="AW119" s="11"/>
      <c r="AX119" s="10"/>
      <c r="AY119" s="11"/>
      <c r="AZ119" s="10"/>
      <c r="BA119" s="11"/>
      <c r="BB119" s="10"/>
      <c r="BC119" s="11"/>
      <c r="BD119" s="10"/>
      <c r="BE119" s="11"/>
      <c r="BF119" s="10"/>
      <c r="BG119" s="11"/>
      <c r="BH119" s="10"/>
      <c r="BI119" s="7"/>
      <c r="BJ119" s="7">
        <f t="shared" si="97"/>
        <v>0</v>
      </c>
      <c r="BK119" s="11"/>
      <c r="BL119" s="10"/>
      <c r="BM119" s="11"/>
      <c r="BN119" s="10"/>
      <c r="BO119" s="11"/>
      <c r="BP119" s="10"/>
      <c r="BQ119" s="7"/>
      <c r="BR119" s="11"/>
      <c r="BS119" s="10"/>
      <c r="BT119" s="11"/>
      <c r="BU119" s="10"/>
      <c r="BV119" s="11"/>
      <c r="BW119" s="10"/>
      <c r="BX119" s="11"/>
      <c r="BY119" s="10"/>
      <c r="BZ119" s="11"/>
      <c r="CA119" s="10"/>
      <c r="CB119" s="11"/>
      <c r="CC119" s="10"/>
      <c r="CD119" s="7"/>
      <c r="CE119" s="7">
        <f t="shared" si="98"/>
        <v>0</v>
      </c>
      <c r="CF119" s="11">
        <v>15</v>
      </c>
      <c r="CG119" s="10" t="s">
        <v>61</v>
      </c>
      <c r="CH119" s="11">
        <v>15</v>
      </c>
      <c r="CI119" s="10" t="s">
        <v>61</v>
      </c>
      <c r="CJ119" s="11"/>
      <c r="CK119" s="10"/>
      <c r="CL119" s="7">
        <v>2</v>
      </c>
      <c r="CM119" s="11"/>
      <c r="CN119" s="10"/>
      <c r="CO119" s="11"/>
      <c r="CP119" s="10"/>
      <c r="CQ119" s="11"/>
      <c r="CR119" s="10"/>
      <c r="CS119" s="11"/>
      <c r="CT119" s="10"/>
      <c r="CU119" s="11"/>
      <c r="CV119" s="10"/>
      <c r="CW119" s="11"/>
      <c r="CX119" s="10"/>
      <c r="CY119" s="7"/>
      <c r="CZ119" s="7">
        <f t="shared" si="99"/>
        <v>2</v>
      </c>
      <c r="DA119" s="11"/>
      <c r="DB119" s="10"/>
      <c r="DC119" s="11"/>
      <c r="DD119" s="10"/>
      <c r="DE119" s="11"/>
      <c r="DF119" s="10"/>
      <c r="DG119" s="7"/>
      <c r="DH119" s="11"/>
      <c r="DI119" s="10"/>
      <c r="DJ119" s="11"/>
      <c r="DK119" s="10"/>
      <c r="DL119" s="11"/>
      <c r="DM119" s="10"/>
      <c r="DN119" s="11"/>
      <c r="DO119" s="10"/>
      <c r="DP119" s="11"/>
      <c r="DQ119" s="10"/>
      <c r="DR119" s="11"/>
      <c r="DS119" s="10"/>
      <c r="DT119" s="7"/>
      <c r="DU119" s="7">
        <f t="shared" si="100"/>
        <v>0</v>
      </c>
      <c r="DV119" s="11"/>
      <c r="DW119" s="10"/>
      <c r="DX119" s="11"/>
      <c r="DY119" s="10"/>
      <c r="DZ119" s="11"/>
      <c r="EA119" s="10"/>
      <c r="EB119" s="7"/>
      <c r="EC119" s="11"/>
      <c r="ED119" s="10"/>
      <c r="EE119" s="11"/>
      <c r="EF119" s="10"/>
      <c r="EG119" s="11"/>
      <c r="EH119" s="10"/>
      <c r="EI119" s="11"/>
      <c r="EJ119" s="10"/>
      <c r="EK119" s="11"/>
      <c r="EL119" s="10"/>
      <c r="EM119" s="11"/>
      <c r="EN119" s="10"/>
      <c r="EO119" s="7"/>
      <c r="EP119" s="7">
        <f t="shared" si="101"/>
        <v>0</v>
      </c>
      <c r="EQ119" s="11"/>
      <c r="ER119" s="10"/>
      <c r="ES119" s="11"/>
      <c r="ET119" s="10"/>
      <c r="EU119" s="11"/>
      <c r="EV119" s="10"/>
      <c r="EW119" s="7"/>
      <c r="EX119" s="11"/>
      <c r="EY119" s="10"/>
      <c r="EZ119" s="11"/>
      <c r="FA119" s="10"/>
      <c r="FB119" s="11"/>
      <c r="FC119" s="10"/>
      <c r="FD119" s="11"/>
      <c r="FE119" s="10"/>
      <c r="FF119" s="11"/>
      <c r="FG119" s="10"/>
      <c r="FH119" s="11"/>
      <c r="FI119" s="10"/>
      <c r="FJ119" s="7"/>
      <c r="FK119" s="7">
        <f t="shared" si="102"/>
        <v>0</v>
      </c>
      <c r="FL119" s="11"/>
      <c r="FM119" s="10"/>
      <c r="FN119" s="11"/>
      <c r="FO119" s="10"/>
      <c r="FP119" s="11"/>
      <c r="FQ119" s="10"/>
      <c r="FR119" s="7"/>
      <c r="FS119" s="11"/>
      <c r="FT119" s="10"/>
      <c r="FU119" s="11"/>
      <c r="FV119" s="10"/>
      <c r="FW119" s="11"/>
      <c r="FX119" s="10"/>
      <c r="FY119" s="11"/>
      <c r="FZ119" s="10"/>
      <c r="GA119" s="11"/>
      <c r="GB119" s="10"/>
      <c r="GC119" s="11"/>
      <c r="GD119" s="10"/>
      <c r="GE119" s="7"/>
      <c r="GF119" s="7">
        <f t="shared" si="103"/>
        <v>0</v>
      </c>
    </row>
    <row r="120" spans="1:188" x14ac:dyDescent="0.2">
      <c r="A120" s="12">
        <v>5</v>
      </c>
      <c r="B120" s="12">
        <v>1</v>
      </c>
      <c r="C120" s="12"/>
      <c r="D120" s="6" t="s">
        <v>242</v>
      </c>
      <c r="E120" s="3" t="s">
        <v>243</v>
      </c>
      <c r="F120" s="6">
        <f t="shared" si="82"/>
        <v>0</v>
      </c>
      <c r="G120" s="6">
        <f t="shared" si="83"/>
        <v>2</v>
      </c>
      <c r="H120" s="6">
        <f t="shared" si="84"/>
        <v>30</v>
      </c>
      <c r="I120" s="6">
        <f t="shared" si="85"/>
        <v>15</v>
      </c>
      <c r="J120" s="6">
        <f t="shared" si="86"/>
        <v>15</v>
      </c>
      <c r="K120" s="6">
        <f t="shared" si="87"/>
        <v>0</v>
      </c>
      <c r="L120" s="6">
        <f t="shared" si="88"/>
        <v>0</v>
      </c>
      <c r="M120" s="6">
        <f t="shared" si="89"/>
        <v>0</v>
      </c>
      <c r="N120" s="6">
        <f t="shared" si="90"/>
        <v>0</v>
      </c>
      <c r="O120" s="6">
        <f t="shared" si="91"/>
        <v>0</v>
      </c>
      <c r="P120" s="6">
        <f t="shared" si="92"/>
        <v>0</v>
      </c>
      <c r="Q120" s="6">
        <f t="shared" si="93"/>
        <v>0</v>
      </c>
      <c r="R120" s="7">
        <f t="shared" si="94"/>
        <v>2</v>
      </c>
      <c r="S120" s="7">
        <f t="shared" si="95"/>
        <v>0</v>
      </c>
      <c r="T120" s="7">
        <v>1</v>
      </c>
      <c r="U120" s="11"/>
      <c r="V120" s="10"/>
      <c r="W120" s="11"/>
      <c r="X120" s="10"/>
      <c r="Y120" s="11"/>
      <c r="Z120" s="10"/>
      <c r="AA120" s="7"/>
      <c r="AB120" s="11"/>
      <c r="AC120" s="10"/>
      <c r="AD120" s="11"/>
      <c r="AE120" s="10"/>
      <c r="AF120" s="11"/>
      <c r="AG120" s="10"/>
      <c r="AH120" s="11"/>
      <c r="AI120" s="10"/>
      <c r="AJ120" s="11"/>
      <c r="AK120" s="10"/>
      <c r="AL120" s="11"/>
      <c r="AM120" s="10"/>
      <c r="AN120" s="7"/>
      <c r="AO120" s="7">
        <f t="shared" si="96"/>
        <v>0</v>
      </c>
      <c r="AP120" s="11"/>
      <c r="AQ120" s="10"/>
      <c r="AR120" s="11"/>
      <c r="AS120" s="10"/>
      <c r="AT120" s="11"/>
      <c r="AU120" s="10"/>
      <c r="AV120" s="7"/>
      <c r="AW120" s="11"/>
      <c r="AX120" s="10"/>
      <c r="AY120" s="11"/>
      <c r="AZ120" s="10"/>
      <c r="BA120" s="11"/>
      <c r="BB120" s="10"/>
      <c r="BC120" s="11"/>
      <c r="BD120" s="10"/>
      <c r="BE120" s="11"/>
      <c r="BF120" s="10"/>
      <c r="BG120" s="11"/>
      <c r="BH120" s="10"/>
      <c r="BI120" s="7"/>
      <c r="BJ120" s="7">
        <f t="shared" si="97"/>
        <v>0</v>
      </c>
      <c r="BK120" s="11"/>
      <c r="BL120" s="10"/>
      <c r="BM120" s="11"/>
      <c r="BN120" s="10"/>
      <c r="BO120" s="11"/>
      <c r="BP120" s="10"/>
      <c r="BQ120" s="7"/>
      <c r="BR120" s="11"/>
      <c r="BS120" s="10"/>
      <c r="BT120" s="11"/>
      <c r="BU120" s="10"/>
      <c r="BV120" s="11"/>
      <c r="BW120" s="10"/>
      <c r="BX120" s="11"/>
      <c r="BY120" s="10"/>
      <c r="BZ120" s="11"/>
      <c r="CA120" s="10"/>
      <c r="CB120" s="11"/>
      <c r="CC120" s="10"/>
      <c r="CD120" s="7"/>
      <c r="CE120" s="7">
        <f t="shared" si="98"/>
        <v>0</v>
      </c>
      <c r="CF120" s="11">
        <v>15</v>
      </c>
      <c r="CG120" s="10" t="s">
        <v>61</v>
      </c>
      <c r="CH120" s="11">
        <v>15</v>
      </c>
      <c r="CI120" s="10" t="s">
        <v>61</v>
      </c>
      <c r="CJ120" s="11"/>
      <c r="CK120" s="10"/>
      <c r="CL120" s="7">
        <v>2</v>
      </c>
      <c r="CM120" s="11"/>
      <c r="CN120" s="10"/>
      <c r="CO120" s="11"/>
      <c r="CP120" s="10"/>
      <c r="CQ120" s="11"/>
      <c r="CR120" s="10"/>
      <c r="CS120" s="11"/>
      <c r="CT120" s="10"/>
      <c r="CU120" s="11"/>
      <c r="CV120" s="10"/>
      <c r="CW120" s="11"/>
      <c r="CX120" s="10"/>
      <c r="CY120" s="7"/>
      <c r="CZ120" s="7">
        <f t="shared" si="99"/>
        <v>2</v>
      </c>
      <c r="DA120" s="11"/>
      <c r="DB120" s="10"/>
      <c r="DC120" s="11"/>
      <c r="DD120" s="10"/>
      <c r="DE120" s="11"/>
      <c r="DF120" s="10"/>
      <c r="DG120" s="7"/>
      <c r="DH120" s="11"/>
      <c r="DI120" s="10"/>
      <c r="DJ120" s="11"/>
      <c r="DK120" s="10"/>
      <c r="DL120" s="11"/>
      <c r="DM120" s="10"/>
      <c r="DN120" s="11"/>
      <c r="DO120" s="10"/>
      <c r="DP120" s="11"/>
      <c r="DQ120" s="10"/>
      <c r="DR120" s="11"/>
      <c r="DS120" s="10"/>
      <c r="DT120" s="7"/>
      <c r="DU120" s="7">
        <f t="shared" si="100"/>
        <v>0</v>
      </c>
      <c r="DV120" s="11"/>
      <c r="DW120" s="10"/>
      <c r="DX120" s="11"/>
      <c r="DY120" s="10"/>
      <c r="DZ120" s="11"/>
      <c r="EA120" s="10"/>
      <c r="EB120" s="7"/>
      <c r="EC120" s="11"/>
      <c r="ED120" s="10"/>
      <c r="EE120" s="11"/>
      <c r="EF120" s="10"/>
      <c r="EG120" s="11"/>
      <c r="EH120" s="10"/>
      <c r="EI120" s="11"/>
      <c r="EJ120" s="10"/>
      <c r="EK120" s="11"/>
      <c r="EL120" s="10"/>
      <c r="EM120" s="11"/>
      <c r="EN120" s="10"/>
      <c r="EO120" s="7"/>
      <c r="EP120" s="7">
        <f t="shared" si="101"/>
        <v>0</v>
      </c>
      <c r="EQ120" s="11"/>
      <c r="ER120" s="10"/>
      <c r="ES120" s="11"/>
      <c r="ET120" s="10"/>
      <c r="EU120" s="11"/>
      <c r="EV120" s="10"/>
      <c r="EW120" s="7"/>
      <c r="EX120" s="11"/>
      <c r="EY120" s="10"/>
      <c r="EZ120" s="11"/>
      <c r="FA120" s="10"/>
      <c r="FB120" s="11"/>
      <c r="FC120" s="10"/>
      <c r="FD120" s="11"/>
      <c r="FE120" s="10"/>
      <c r="FF120" s="11"/>
      <c r="FG120" s="10"/>
      <c r="FH120" s="11"/>
      <c r="FI120" s="10"/>
      <c r="FJ120" s="7"/>
      <c r="FK120" s="7">
        <f t="shared" si="102"/>
        <v>0</v>
      </c>
      <c r="FL120" s="11"/>
      <c r="FM120" s="10"/>
      <c r="FN120" s="11"/>
      <c r="FO120" s="10"/>
      <c r="FP120" s="11"/>
      <c r="FQ120" s="10"/>
      <c r="FR120" s="7"/>
      <c r="FS120" s="11"/>
      <c r="FT120" s="10"/>
      <c r="FU120" s="11"/>
      <c r="FV120" s="10"/>
      <c r="FW120" s="11"/>
      <c r="FX120" s="10"/>
      <c r="FY120" s="11"/>
      <c r="FZ120" s="10"/>
      <c r="GA120" s="11"/>
      <c r="GB120" s="10"/>
      <c r="GC120" s="11"/>
      <c r="GD120" s="10"/>
      <c r="GE120" s="7"/>
      <c r="GF120" s="7">
        <f t="shared" si="103"/>
        <v>0</v>
      </c>
    </row>
    <row r="121" spans="1:188" x14ac:dyDescent="0.2">
      <c r="A121" s="12">
        <v>5</v>
      </c>
      <c r="B121" s="12">
        <v>1</v>
      </c>
      <c r="C121" s="12"/>
      <c r="D121" s="6" t="s">
        <v>244</v>
      </c>
      <c r="E121" s="3" t="s">
        <v>245</v>
      </c>
      <c r="F121" s="6">
        <f t="shared" ref="F121:F140" si="104">COUNTIF(U121:GD121,"e")</f>
        <v>0</v>
      </c>
      <c r="G121" s="6">
        <f t="shared" ref="G121:G140" si="105">COUNTIF(U121:GD121,"z")</f>
        <v>2</v>
      </c>
      <c r="H121" s="6">
        <f t="shared" ref="H121:H140" si="106">SUM(I121:Q121)</f>
        <v>30</v>
      </c>
      <c r="I121" s="6">
        <f t="shared" ref="I121:I140" si="107">U121+AP121+BK121+CF121+DA121+DV121+EQ121+FL121</f>
        <v>15</v>
      </c>
      <c r="J121" s="6">
        <f t="shared" ref="J121:J140" si="108">W121+AR121+BM121+CH121+DC121+DX121+ES121+FN121</f>
        <v>15</v>
      </c>
      <c r="K121" s="6">
        <f t="shared" ref="K121:K140" si="109">Y121+AT121+BO121+CJ121+DE121+DZ121+EU121+FP121</f>
        <v>0</v>
      </c>
      <c r="L121" s="6">
        <f t="shared" ref="L121:L140" si="110">AB121+AW121+BR121+CM121+DH121+EC121+EX121+FS121</f>
        <v>0</v>
      </c>
      <c r="M121" s="6">
        <f t="shared" ref="M121:M140" si="111">AD121+AY121+BT121+CO121+DJ121+EE121+EZ121+FU121</f>
        <v>0</v>
      </c>
      <c r="N121" s="6">
        <f t="shared" ref="N121:N140" si="112">AF121+BA121+BV121+CQ121+DL121+EG121+FB121+FW121</f>
        <v>0</v>
      </c>
      <c r="O121" s="6">
        <f t="shared" ref="O121:O140" si="113">AH121+BC121+BX121+CS121+DN121+EI121+FD121+FY121</f>
        <v>0</v>
      </c>
      <c r="P121" s="6">
        <f t="shared" ref="P121:P140" si="114">AJ121+BE121+BZ121+CU121+DP121+EK121+FF121+GA121</f>
        <v>0</v>
      </c>
      <c r="Q121" s="6">
        <f t="shared" ref="Q121:Q140" si="115">AL121+BG121+CB121+CW121+DR121+EM121+FH121+GC121</f>
        <v>0</v>
      </c>
      <c r="R121" s="7">
        <f t="shared" ref="R121:R140" si="116">AO121+BJ121+CE121+CZ121+DU121+EP121+FK121+GF121</f>
        <v>2</v>
      </c>
      <c r="S121" s="7">
        <f t="shared" ref="S121:S140" si="117">AN121+BI121+CD121+CY121+DT121+EO121+FJ121+GE121</f>
        <v>0</v>
      </c>
      <c r="T121" s="7">
        <v>1</v>
      </c>
      <c r="U121" s="11"/>
      <c r="V121" s="10"/>
      <c r="W121" s="11"/>
      <c r="X121" s="10"/>
      <c r="Y121" s="11"/>
      <c r="Z121" s="10"/>
      <c r="AA121" s="7"/>
      <c r="AB121" s="11"/>
      <c r="AC121" s="10"/>
      <c r="AD121" s="11"/>
      <c r="AE121" s="10"/>
      <c r="AF121" s="11"/>
      <c r="AG121" s="10"/>
      <c r="AH121" s="11"/>
      <c r="AI121" s="10"/>
      <c r="AJ121" s="11"/>
      <c r="AK121" s="10"/>
      <c r="AL121" s="11"/>
      <c r="AM121" s="10"/>
      <c r="AN121" s="7"/>
      <c r="AO121" s="7">
        <f t="shared" ref="AO121:AO140" si="118">AA121+AN121</f>
        <v>0</v>
      </c>
      <c r="AP121" s="11"/>
      <c r="AQ121" s="10"/>
      <c r="AR121" s="11"/>
      <c r="AS121" s="10"/>
      <c r="AT121" s="11"/>
      <c r="AU121" s="10"/>
      <c r="AV121" s="7"/>
      <c r="AW121" s="11"/>
      <c r="AX121" s="10"/>
      <c r="AY121" s="11"/>
      <c r="AZ121" s="10"/>
      <c r="BA121" s="11"/>
      <c r="BB121" s="10"/>
      <c r="BC121" s="11"/>
      <c r="BD121" s="10"/>
      <c r="BE121" s="11"/>
      <c r="BF121" s="10"/>
      <c r="BG121" s="11"/>
      <c r="BH121" s="10"/>
      <c r="BI121" s="7"/>
      <c r="BJ121" s="7">
        <f t="shared" ref="BJ121:BJ140" si="119">AV121+BI121</f>
        <v>0</v>
      </c>
      <c r="BK121" s="11"/>
      <c r="BL121" s="10"/>
      <c r="BM121" s="11"/>
      <c r="BN121" s="10"/>
      <c r="BO121" s="11"/>
      <c r="BP121" s="10"/>
      <c r="BQ121" s="7"/>
      <c r="BR121" s="11"/>
      <c r="BS121" s="10"/>
      <c r="BT121" s="11"/>
      <c r="BU121" s="10"/>
      <c r="BV121" s="11"/>
      <c r="BW121" s="10"/>
      <c r="BX121" s="11"/>
      <c r="BY121" s="10"/>
      <c r="BZ121" s="11"/>
      <c r="CA121" s="10"/>
      <c r="CB121" s="11"/>
      <c r="CC121" s="10"/>
      <c r="CD121" s="7"/>
      <c r="CE121" s="7">
        <f t="shared" ref="CE121:CE140" si="120">BQ121+CD121</f>
        <v>0</v>
      </c>
      <c r="CF121" s="11">
        <v>15</v>
      </c>
      <c r="CG121" s="10" t="s">
        <v>61</v>
      </c>
      <c r="CH121" s="11">
        <v>15</v>
      </c>
      <c r="CI121" s="10" t="s">
        <v>61</v>
      </c>
      <c r="CJ121" s="11"/>
      <c r="CK121" s="10"/>
      <c r="CL121" s="7">
        <v>2</v>
      </c>
      <c r="CM121" s="11"/>
      <c r="CN121" s="10"/>
      <c r="CO121" s="11"/>
      <c r="CP121" s="10"/>
      <c r="CQ121" s="11"/>
      <c r="CR121" s="10"/>
      <c r="CS121" s="11"/>
      <c r="CT121" s="10"/>
      <c r="CU121" s="11"/>
      <c r="CV121" s="10"/>
      <c r="CW121" s="11"/>
      <c r="CX121" s="10"/>
      <c r="CY121" s="7"/>
      <c r="CZ121" s="7">
        <f t="shared" ref="CZ121:CZ140" si="121">CL121+CY121</f>
        <v>2</v>
      </c>
      <c r="DA121" s="11"/>
      <c r="DB121" s="10"/>
      <c r="DC121" s="11"/>
      <c r="DD121" s="10"/>
      <c r="DE121" s="11"/>
      <c r="DF121" s="10"/>
      <c r="DG121" s="7"/>
      <c r="DH121" s="11"/>
      <c r="DI121" s="10"/>
      <c r="DJ121" s="11"/>
      <c r="DK121" s="10"/>
      <c r="DL121" s="11"/>
      <c r="DM121" s="10"/>
      <c r="DN121" s="11"/>
      <c r="DO121" s="10"/>
      <c r="DP121" s="11"/>
      <c r="DQ121" s="10"/>
      <c r="DR121" s="11"/>
      <c r="DS121" s="10"/>
      <c r="DT121" s="7"/>
      <c r="DU121" s="7">
        <f t="shared" ref="DU121:DU140" si="122">DG121+DT121</f>
        <v>0</v>
      </c>
      <c r="DV121" s="11"/>
      <c r="DW121" s="10"/>
      <c r="DX121" s="11"/>
      <c r="DY121" s="10"/>
      <c r="DZ121" s="11"/>
      <c r="EA121" s="10"/>
      <c r="EB121" s="7"/>
      <c r="EC121" s="11"/>
      <c r="ED121" s="10"/>
      <c r="EE121" s="11"/>
      <c r="EF121" s="10"/>
      <c r="EG121" s="11"/>
      <c r="EH121" s="10"/>
      <c r="EI121" s="11"/>
      <c r="EJ121" s="10"/>
      <c r="EK121" s="11"/>
      <c r="EL121" s="10"/>
      <c r="EM121" s="11"/>
      <c r="EN121" s="10"/>
      <c r="EO121" s="7"/>
      <c r="EP121" s="7">
        <f t="shared" ref="EP121:EP140" si="123">EB121+EO121</f>
        <v>0</v>
      </c>
      <c r="EQ121" s="11"/>
      <c r="ER121" s="10"/>
      <c r="ES121" s="11"/>
      <c r="ET121" s="10"/>
      <c r="EU121" s="11"/>
      <c r="EV121" s="10"/>
      <c r="EW121" s="7"/>
      <c r="EX121" s="11"/>
      <c r="EY121" s="10"/>
      <c r="EZ121" s="11"/>
      <c r="FA121" s="10"/>
      <c r="FB121" s="11"/>
      <c r="FC121" s="10"/>
      <c r="FD121" s="11"/>
      <c r="FE121" s="10"/>
      <c r="FF121" s="11"/>
      <c r="FG121" s="10"/>
      <c r="FH121" s="11"/>
      <c r="FI121" s="10"/>
      <c r="FJ121" s="7"/>
      <c r="FK121" s="7">
        <f t="shared" ref="FK121:FK140" si="124">EW121+FJ121</f>
        <v>0</v>
      </c>
      <c r="FL121" s="11"/>
      <c r="FM121" s="10"/>
      <c r="FN121" s="11"/>
      <c r="FO121" s="10"/>
      <c r="FP121" s="11"/>
      <c r="FQ121" s="10"/>
      <c r="FR121" s="7"/>
      <c r="FS121" s="11"/>
      <c r="FT121" s="10"/>
      <c r="FU121" s="11"/>
      <c r="FV121" s="10"/>
      <c r="FW121" s="11"/>
      <c r="FX121" s="10"/>
      <c r="FY121" s="11"/>
      <c r="FZ121" s="10"/>
      <c r="GA121" s="11"/>
      <c r="GB121" s="10"/>
      <c r="GC121" s="11"/>
      <c r="GD121" s="10"/>
      <c r="GE121" s="7"/>
      <c r="GF121" s="7">
        <f t="shared" ref="GF121:GF140" si="125">FR121+GE121</f>
        <v>0</v>
      </c>
    </row>
    <row r="122" spans="1:188" x14ac:dyDescent="0.2">
      <c r="A122" s="12">
        <v>7</v>
      </c>
      <c r="B122" s="12">
        <v>1</v>
      </c>
      <c r="C122" s="12"/>
      <c r="D122" s="6" t="s">
        <v>246</v>
      </c>
      <c r="E122" s="3" t="s">
        <v>247</v>
      </c>
      <c r="F122" s="6">
        <f t="shared" si="104"/>
        <v>0</v>
      </c>
      <c r="G122" s="6">
        <f t="shared" si="105"/>
        <v>3</v>
      </c>
      <c r="H122" s="6">
        <f t="shared" si="106"/>
        <v>30</v>
      </c>
      <c r="I122" s="6">
        <f t="shared" si="107"/>
        <v>15</v>
      </c>
      <c r="J122" s="6">
        <f t="shared" si="108"/>
        <v>10</v>
      </c>
      <c r="K122" s="6">
        <f t="shared" si="109"/>
        <v>0</v>
      </c>
      <c r="L122" s="6">
        <f t="shared" si="110"/>
        <v>0</v>
      </c>
      <c r="M122" s="6">
        <f t="shared" si="111"/>
        <v>5</v>
      </c>
      <c r="N122" s="6">
        <f t="shared" si="112"/>
        <v>0</v>
      </c>
      <c r="O122" s="6">
        <f t="shared" si="113"/>
        <v>0</v>
      </c>
      <c r="P122" s="6">
        <f t="shared" si="114"/>
        <v>0</v>
      </c>
      <c r="Q122" s="6">
        <f t="shared" si="115"/>
        <v>0</v>
      </c>
      <c r="R122" s="7">
        <f t="shared" si="116"/>
        <v>3</v>
      </c>
      <c r="S122" s="7">
        <f t="shared" si="117"/>
        <v>0.5</v>
      </c>
      <c r="T122" s="7">
        <v>1.83</v>
      </c>
      <c r="U122" s="11"/>
      <c r="V122" s="10"/>
      <c r="W122" s="11"/>
      <c r="X122" s="10"/>
      <c r="Y122" s="11"/>
      <c r="Z122" s="10"/>
      <c r="AA122" s="7"/>
      <c r="AB122" s="11"/>
      <c r="AC122" s="10"/>
      <c r="AD122" s="11"/>
      <c r="AE122" s="10"/>
      <c r="AF122" s="11"/>
      <c r="AG122" s="10"/>
      <c r="AH122" s="11"/>
      <c r="AI122" s="10"/>
      <c r="AJ122" s="11"/>
      <c r="AK122" s="10"/>
      <c r="AL122" s="11"/>
      <c r="AM122" s="10"/>
      <c r="AN122" s="7"/>
      <c r="AO122" s="7">
        <f t="shared" si="118"/>
        <v>0</v>
      </c>
      <c r="AP122" s="11"/>
      <c r="AQ122" s="10"/>
      <c r="AR122" s="11"/>
      <c r="AS122" s="10"/>
      <c r="AT122" s="11"/>
      <c r="AU122" s="10"/>
      <c r="AV122" s="7"/>
      <c r="AW122" s="11"/>
      <c r="AX122" s="10"/>
      <c r="AY122" s="11"/>
      <c r="AZ122" s="10"/>
      <c r="BA122" s="11"/>
      <c r="BB122" s="10"/>
      <c r="BC122" s="11"/>
      <c r="BD122" s="10"/>
      <c r="BE122" s="11"/>
      <c r="BF122" s="10"/>
      <c r="BG122" s="11"/>
      <c r="BH122" s="10"/>
      <c r="BI122" s="7"/>
      <c r="BJ122" s="7">
        <f t="shared" si="119"/>
        <v>0</v>
      </c>
      <c r="BK122" s="11"/>
      <c r="BL122" s="10"/>
      <c r="BM122" s="11"/>
      <c r="BN122" s="10"/>
      <c r="BO122" s="11"/>
      <c r="BP122" s="10"/>
      <c r="BQ122" s="7"/>
      <c r="BR122" s="11"/>
      <c r="BS122" s="10"/>
      <c r="BT122" s="11"/>
      <c r="BU122" s="10"/>
      <c r="BV122" s="11"/>
      <c r="BW122" s="10"/>
      <c r="BX122" s="11"/>
      <c r="BY122" s="10"/>
      <c r="BZ122" s="11"/>
      <c r="CA122" s="10"/>
      <c r="CB122" s="11"/>
      <c r="CC122" s="10"/>
      <c r="CD122" s="7"/>
      <c r="CE122" s="7">
        <f t="shared" si="120"/>
        <v>0</v>
      </c>
      <c r="CF122" s="11">
        <v>15</v>
      </c>
      <c r="CG122" s="10" t="s">
        <v>61</v>
      </c>
      <c r="CH122" s="11">
        <v>10</v>
      </c>
      <c r="CI122" s="10" t="s">
        <v>61</v>
      </c>
      <c r="CJ122" s="11"/>
      <c r="CK122" s="10"/>
      <c r="CL122" s="7">
        <v>2.5</v>
      </c>
      <c r="CM122" s="11"/>
      <c r="CN122" s="10"/>
      <c r="CO122" s="11">
        <v>5</v>
      </c>
      <c r="CP122" s="10" t="s">
        <v>61</v>
      </c>
      <c r="CQ122" s="11"/>
      <c r="CR122" s="10"/>
      <c r="CS122" s="11"/>
      <c r="CT122" s="10"/>
      <c r="CU122" s="11"/>
      <c r="CV122" s="10"/>
      <c r="CW122" s="11"/>
      <c r="CX122" s="10"/>
      <c r="CY122" s="7">
        <v>0.5</v>
      </c>
      <c r="CZ122" s="7">
        <f t="shared" si="121"/>
        <v>3</v>
      </c>
      <c r="DA122" s="11"/>
      <c r="DB122" s="10"/>
      <c r="DC122" s="11"/>
      <c r="DD122" s="10"/>
      <c r="DE122" s="11"/>
      <c r="DF122" s="10"/>
      <c r="DG122" s="7"/>
      <c r="DH122" s="11"/>
      <c r="DI122" s="10"/>
      <c r="DJ122" s="11"/>
      <c r="DK122" s="10"/>
      <c r="DL122" s="11"/>
      <c r="DM122" s="10"/>
      <c r="DN122" s="11"/>
      <c r="DO122" s="10"/>
      <c r="DP122" s="11"/>
      <c r="DQ122" s="10"/>
      <c r="DR122" s="11"/>
      <c r="DS122" s="10"/>
      <c r="DT122" s="7"/>
      <c r="DU122" s="7">
        <f t="shared" si="122"/>
        <v>0</v>
      </c>
      <c r="DV122" s="11"/>
      <c r="DW122" s="10"/>
      <c r="DX122" s="11"/>
      <c r="DY122" s="10"/>
      <c r="DZ122" s="11"/>
      <c r="EA122" s="10"/>
      <c r="EB122" s="7"/>
      <c r="EC122" s="11"/>
      <c r="ED122" s="10"/>
      <c r="EE122" s="11"/>
      <c r="EF122" s="10"/>
      <c r="EG122" s="11"/>
      <c r="EH122" s="10"/>
      <c r="EI122" s="11"/>
      <c r="EJ122" s="10"/>
      <c r="EK122" s="11"/>
      <c r="EL122" s="10"/>
      <c r="EM122" s="11"/>
      <c r="EN122" s="10"/>
      <c r="EO122" s="7"/>
      <c r="EP122" s="7">
        <f t="shared" si="123"/>
        <v>0</v>
      </c>
      <c r="EQ122" s="11"/>
      <c r="ER122" s="10"/>
      <c r="ES122" s="11"/>
      <c r="ET122" s="10"/>
      <c r="EU122" s="11"/>
      <c r="EV122" s="10"/>
      <c r="EW122" s="7"/>
      <c r="EX122" s="11"/>
      <c r="EY122" s="10"/>
      <c r="EZ122" s="11"/>
      <c r="FA122" s="10"/>
      <c r="FB122" s="11"/>
      <c r="FC122" s="10"/>
      <c r="FD122" s="11"/>
      <c r="FE122" s="10"/>
      <c r="FF122" s="11"/>
      <c r="FG122" s="10"/>
      <c r="FH122" s="11"/>
      <c r="FI122" s="10"/>
      <c r="FJ122" s="7"/>
      <c r="FK122" s="7">
        <f t="shared" si="124"/>
        <v>0</v>
      </c>
      <c r="FL122" s="11"/>
      <c r="FM122" s="10"/>
      <c r="FN122" s="11"/>
      <c r="FO122" s="10"/>
      <c r="FP122" s="11"/>
      <c r="FQ122" s="10"/>
      <c r="FR122" s="7"/>
      <c r="FS122" s="11"/>
      <c r="FT122" s="10"/>
      <c r="FU122" s="11"/>
      <c r="FV122" s="10"/>
      <c r="FW122" s="11"/>
      <c r="FX122" s="10"/>
      <c r="FY122" s="11"/>
      <c r="FZ122" s="10"/>
      <c r="GA122" s="11"/>
      <c r="GB122" s="10"/>
      <c r="GC122" s="11"/>
      <c r="GD122" s="10"/>
      <c r="GE122" s="7"/>
      <c r="GF122" s="7">
        <f t="shared" si="125"/>
        <v>0</v>
      </c>
    </row>
    <row r="123" spans="1:188" x14ac:dyDescent="0.2">
      <c r="A123" s="12">
        <v>7</v>
      </c>
      <c r="B123" s="12">
        <v>1</v>
      </c>
      <c r="C123" s="12"/>
      <c r="D123" s="6" t="s">
        <v>248</v>
      </c>
      <c r="E123" s="3" t="s">
        <v>249</v>
      </c>
      <c r="F123" s="6">
        <f t="shared" si="104"/>
        <v>0</v>
      </c>
      <c r="G123" s="6">
        <f t="shared" si="105"/>
        <v>3</v>
      </c>
      <c r="H123" s="6">
        <f t="shared" si="106"/>
        <v>30</v>
      </c>
      <c r="I123" s="6">
        <f t="shared" si="107"/>
        <v>15</v>
      </c>
      <c r="J123" s="6">
        <f t="shared" si="108"/>
        <v>10</v>
      </c>
      <c r="K123" s="6">
        <f t="shared" si="109"/>
        <v>0</v>
      </c>
      <c r="L123" s="6">
        <f t="shared" si="110"/>
        <v>0</v>
      </c>
      <c r="M123" s="6">
        <f t="shared" si="111"/>
        <v>5</v>
      </c>
      <c r="N123" s="6">
        <f t="shared" si="112"/>
        <v>0</v>
      </c>
      <c r="O123" s="6">
        <f t="shared" si="113"/>
        <v>0</v>
      </c>
      <c r="P123" s="6">
        <f t="shared" si="114"/>
        <v>0</v>
      </c>
      <c r="Q123" s="6">
        <f t="shared" si="115"/>
        <v>0</v>
      </c>
      <c r="R123" s="7">
        <f t="shared" si="116"/>
        <v>3</v>
      </c>
      <c r="S123" s="7">
        <f t="shared" si="117"/>
        <v>0.5</v>
      </c>
      <c r="T123" s="7">
        <v>1</v>
      </c>
      <c r="U123" s="11"/>
      <c r="V123" s="10"/>
      <c r="W123" s="11"/>
      <c r="X123" s="10"/>
      <c r="Y123" s="11"/>
      <c r="Z123" s="10"/>
      <c r="AA123" s="7"/>
      <c r="AB123" s="11"/>
      <c r="AC123" s="10"/>
      <c r="AD123" s="11"/>
      <c r="AE123" s="10"/>
      <c r="AF123" s="11"/>
      <c r="AG123" s="10"/>
      <c r="AH123" s="11"/>
      <c r="AI123" s="10"/>
      <c r="AJ123" s="11"/>
      <c r="AK123" s="10"/>
      <c r="AL123" s="11"/>
      <c r="AM123" s="10"/>
      <c r="AN123" s="7"/>
      <c r="AO123" s="7">
        <f t="shared" si="118"/>
        <v>0</v>
      </c>
      <c r="AP123" s="11"/>
      <c r="AQ123" s="10"/>
      <c r="AR123" s="11"/>
      <c r="AS123" s="10"/>
      <c r="AT123" s="11"/>
      <c r="AU123" s="10"/>
      <c r="AV123" s="7"/>
      <c r="AW123" s="11"/>
      <c r="AX123" s="10"/>
      <c r="AY123" s="11"/>
      <c r="AZ123" s="10"/>
      <c r="BA123" s="11"/>
      <c r="BB123" s="10"/>
      <c r="BC123" s="11"/>
      <c r="BD123" s="10"/>
      <c r="BE123" s="11"/>
      <c r="BF123" s="10"/>
      <c r="BG123" s="11"/>
      <c r="BH123" s="10"/>
      <c r="BI123" s="7"/>
      <c r="BJ123" s="7">
        <f t="shared" si="119"/>
        <v>0</v>
      </c>
      <c r="BK123" s="11"/>
      <c r="BL123" s="10"/>
      <c r="BM123" s="11"/>
      <c r="BN123" s="10"/>
      <c r="BO123" s="11"/>
      <c r="BP123" s="10"/>
      <c r="BQ123" s="7"/>
      <c r="BR123" s="11"/>
      <c r="BS123" s="10"/>
      <c r="BT123" s="11"/>
      <c r="BU123" s="10"/>
      <c r="BV123" s="11"/>
      <c r="BW123" s="10"/>
      <c r="BX123" s="11"/>
      <c r="BY123" s="10"/>
      <c r="BZ123" s="11"/>
      <c r="CA123" s="10"/>
      <c r="CB123" s="11"/>
      <c r="CC123" s="10"/>
      <c r="CD123" s="7"/>
      <c r="CE123" s="7">
        <f t="shared" si="120"/>
        <v>0</v>
      </c>
      <c r="CF123" s="11">
        <v>15</v>
      </c>
      <c r="CG123" s="10" t="s">
        <v>61</v>
      </c>
      <c r="CH123" s="11">
        <v>10</v>
      </c>
      <c r="CI123" s="10" t="s">
        <v>61</v>
      </c>
      <c r="CJ123" s="11"/>
      <c r="CK123" s="10"/>
      <c r="CL123" s="7">
        <v>2.5</v>
      </c>
      <c r="CM123" s="11"/>
      <c r="CN123" s="10"/>
      <c r="CO123" s="11">
        <v>5</v>
      </c>
      <c r="CP123" s="10" t="s">
        <v>61</v>
      </c>
      <c r="CQ123" s="11"/>
      <c r="CR123" s="10"/>
      <c r="CS123" s="11"/>
      <c r="CT123" s="10"/>
      <c r="CU123" s="11"/>
      <c r="CV123" s="10"/>
      <c r="CW123" s="11"/>
      <c r="CX123" s="10"/>
      <c r="CY123" s="7">
        <v>0.5</v>
      </c>
      <c r="CZ123" s="7">
        <f t="shared" si="121"/>
        <v>3</v>
      </c>
      <c r="DA123" s="11"/>
      <c r="DB123" s="10"/>
      <c r="DC123" s="11"/>
      <c r="DD123" s="10"/>
      <c r="DE123" s="11"/>
      <c r="DF123" s="10"/>
      <c r="DG123" s="7"/>
      <c r="DH123" s="11"/>
      <c r="DI123" s="10"/>
      <c r="DJ123" s="11"/>
      <c r="DK123" s="10"/>
      <c r="DL123" s="11"/>
      <c r="DM123" s="10"/>
      <c r="DN123" s="11"/>
      <c r="DO123" s="10"/>
      <c r="DP123" s="11"/>
      <c r="DQ123" s="10"/>
      <c r="DR123" s="11"/>
      <c r="DS123" s="10"/>
      <c r="DT123" s="7"/>
      <c r="DU123" s="7">
        <f t="shared" si="122"/>
        <v>0</v>
      </c>
      <c r="DV123" s="11"/>
      <c r="DW123" s="10"/>
      <c r="DX123" s="11"/>
      <c r="DY123" s="10"/>
      <c r="DZ123" s="11"/>
      <c r="EA123" s="10"/>
      <c r="EB123" s="7"/>
      <c r="EC123" s="11"/>
      <c r="ED123" s="10"/>
      <c r="EE123" s="11"/>
      <c r="EF123" s="10"/>
      <c r="EG123" s="11"/>
      <c r="EH123" s="10"/>
      <c r="EI123" s="11"/>
      <c r="EJ123" s="10"/>
      <c r="EK123" s="11"/>
      <c r="EL123" s="10"/>
      <c r="EM123" s="11"/>
      <c r="EN123" s="10"/>
      <c r="EO123" s="7"/>
      <c r="EP123" s="7">
        <f t="shared" si="123"/>
        <v>0</v>
      </c>
      <c r="EQ123" s="11"/>
      <c r="ER123" s="10"/>
      <c r="ES123" s="11"/>
      <c r="ET123" s="10"/>
      <c r="EU123" s="11"/>
      <c r="EV123" s="10"/>
      <c r="EW123" s="7"/>
      <c r="EX123" s="11"/>
      <c r="EY123" s="10"/>
      <c r="EZ123" s="11"/>
      <c r="FA123" s="10"/>
      <c r="FB123" s="11"/>
      <c r="FC123" s="10"/>
      <c r="FD123" s="11"/>
      <c r="FE123" s="10"/>
      <c r="FF123" s="11"/>
      <c r="FG123" s="10"/>
      <c r="FH123" s="11"/>
      <c r="FI123" s="10"/>
      <c r="FJ123" s="7"/>
      <c r="FK123" s="7">
        <f t="shared" si="124"/>
        <v>0</v>
      </c>
      <c r="FL123" s="11"/>
      <c r="FM123" s="10"/>
      <c r="FN123" s="11"/>
      <c r="FO123" s="10"/>
      <c r="FP123" s="11"/>
      <c r="FQ123" s="10"/>
      <c r="FR123" s="7"/>
      <c r="FS123" s="11"/>
      <c r="FT123" s="10"/>
      <c r="FU123" s="11"/>
      <c r="FV123" s="10"/>
      <c r="FW123" s="11"/>
      <c r="FX123" s="10"/>
      <c r="FY123" s="11"/>
      <c r="FZ123" s="10"/>
      <c r="GA123" s="11"/>
      <c r="GB123" s="10"/>
      <c r="GC123" s="11"/>
      <c r="GD123" s="10"/>
      <c r="GE123" s="7"/>
      <c r="GF123" s="7">
        <f t="shared" si="125"/>
        <v>0</v>
      </c>
    </row>
    <row r="124" spans="1:188" x14ac:dyDescent="0.2">
      <c r="A124" s="12">
        <v>7</v>
      </c>
      <c r="B124" s="12">
        <v>1</v>
      </c>
      <c r="C124" s="12"/>
      <c r="D124" s="6" t="s">
        <v>250</v>
      </c>
      <c r="E124" s="3" t="s">
        <v>251</v>
      </c>
      <c r="F124" s="6">
        <f t="shared" si="104"/>
        <v>0</v>
      </c>
      <c r="G124" s="6">
        <f t="shared" si="105"/>
        <v>3</v>
      </c>
      <c r="H124" s="6">
        <f t="shared" si="106"/>
        <v>30</v>
      </c>
      <c r="I124" s="6">
        <f t="shared" si="107"/>
        <v>15</v>
      </c>
      <c r="J124" s="6">
        <f t="shared" si="108"/>
        <v>10</v>
      </c>
      <c r="K124" s="6">
        <f t="shared" si="109"/>
        <v>0</v>
      </c>
      <c r="L124" s="6">
        <f t="shared" si="110"/>
        <v>0</v>
      </c>
      <c r="M124" s="6">
        <f t="shared" si="111"/>
        <v>5</v>
      </c>
      <c r="N124" s="6">
        <f t="shared" si="112"/>
        <v>0</v>
      </c>
      <c r="O124" s="6">
        <f t="shared" si="113"/>
        <v>0</v>
      </c>
      <c r="P124" s="6">
        <f t="shared" si="114"/>
        <v>0</v>
      </c>
      <c r="Q124" s="6">
        <f t="shared" si="115"/>
        <v>0</v>
      </c>
      <c r="R124" s="7">
        <f t="shared" si="116"/>
        <v>3</v>
      </c>
      <c r="S124" s="7">
        <f t="shared" si="117"/>
        <v>0.5</v>
      </c>
      <c r="T124" s="7">
        <v>1</v>
      </c>
      <c r="U124" s="11"/>
      <c r="V124" s="10"/>
      <c r="W124" s="11"/>
      <c r="X124" s="10"/>
      <c r="Y124" s="11"/>
      <c r="Z124" s="10"/>
      <c r="AA124" s="7"/>
      <c r="AB124" s="11"/>
      <c r="AC124" s="10"/>
      <c r="AD124" s="11"/>
      <c r="AE124" s="10"/>
      <c r="AF124" s="11"/>
      <c r="AG124" s="10"/>
      <c r="AH124" s="11"/>
      <c r="AI124" s="10"/>
      <c r="AJ124" s="11"/>
      <c r="AK124" s="10"/>
      <c r="AL124" s="11"/>
      <c r="AM124" s="10"/>
      <c r="AN124" s="7"/>
      <c r="AO124" s="7">
        <f t="shared" si="118"/>
        <v>0</v>
      </c>
      <c r="AP124" s="11"/>
      <c r="AQ124" s="10"/>
      <c r="AR124" s="11"/>
      <c r="AS124" s="10"/>
      <c r="AT124" s="11"/>
      <c r="AU124" s="10"/>
      <c r="AV124" s="7"/>
      <c r="AW124" s="11"/>
      <c r="AX124" s="10"/>
      <c r="AY124" s="11"/>
      <c r="AZ124" s="10"/>
      <c r="BA124" s="11"/>
      <c r="BB124" s="10"/>
      <c r="BC124" s="11"/>
      <c r="BD124" s="10"/>
      <c r="BE124" s="11"/>
      <c r="BF124" s="10"/>
      <c r="BG124" s="11"/>
      <c r="BH124" s="10"/>
      <c r="BI124" s="7"/>
      <c r="BJ124" s="7">
        <f t="shared" si="119"/>
        <v>0</v>
      </c>
      <c r="BK124" s="11"/>
      <c r="BL124" s="10"/>
      <c r="BM124" s="11"/>
      <c r="BN124" s="10"/>
      <c r="BO124" s="11"/>
      <c r="BP124" s="10"/>
      <c r="BQ124" s="7"/>
      <c r="BR124" s="11"/>
      <c r="BS124" s="10"/>
      <c r="BT124" s="11"/>
      <c r="BU124" s="10"/>
      <c r="BV124" s="11"/>
      <c r="BW124" s="10"/>
      <c r="BX124" s="11"/>
      <c r="BY124" s="10"/>
      <c r="BZ124" s="11"/>
      <c r="CA124" s="10"/>
      <c r="CB124" s="11"/>
      <c r="CC124" s="10"/>
      <c r="CD124" s="7"/>
      <c r="CE124" s="7">
        <f t="shared" si="120"/>
        <v>0</v>
      </c>
      <c r="CF124" s="11">
        <v>15</v>
      </c>
      <c r="CG124" s="10" t="s">
        <v>61</v>
      </c>
      <c r="CH124" s="11">
        <v>10</v>
      </c>
      <c r="CI124" s="10" t="s">
        <v>61</v>
      </c>
      <c r="CJ124" s="11"/>
      <c r="CK124" s="10"/>
      <c r="CL124" s="7">
        <v>2.5</v>
      </c>
      <c r="CM124" s="11"/>
      <c r="CN124" s="10"/>
      <c r="CO124" s="11">
        <v>5</v>
      </c>
      <c r="CP124" s="10" t="s">
        <v>61</v>
      </c>
      <c r="CQ124" s="11"/>
      <c r="CR124" s="10"/>
      <c r="CS124" s="11"/>
      <c r="CT124" s="10"/>
      <c r="CU124" s="11"/>
      <c r="CV124" s="10"/>
      <c r="CW124" s="11"/>
      <c r="CX124" s="10"/>
      <c r="CY124" s="7">
        <v>0.5</v>
      </c>
      <c r="CZ124" s="7">
        <f t="shared" si="121"/>
        <v>3</v>
      </c>
      <c r="DA124" s="11"/>
      <c r="DB124" s="10"/>
      <c r="DC124" s="11"/>
      <c r="DD124" s="10"/>
      <c r="DE124" s="11"/>
      <c r="DF124" s="10"/>
      <c r="DG124" s="7"/>
      <c r="DH124" s="11"/>
      <c r="DI124" s="10"/>
      <c r="DJ124" s="11"/>
      <c r="DK124" s="10"/>
      <c r="DL124" s="11"/>
      <c r="DM124" s="10"/>
      <c r="DN124" s="11"/>
      <c r="DO124" s="10"/>
      <c r="DP124" s="11"/>
      <c r="DQ124" s="10"/>
      <c r="DR124" s="11"/>
      <c r="DS124" s="10"/>
      <c r="DT124" s="7"/>
      <c r="DU124" s="7">
        <f t="shared" si="122"/>
        <v>0</v>
      </c>
      <c r="DV124" s="11"/>
      <c r="DW124" s="10"/>
      <c r="DX124" s="11"/>
      <c r="DY124" s="10"/>
      <c r="DZ124" s="11"/>
      <c r="EA124" s="10"/>
      <c r="EB124" s="7"/>
      <c r="EC124" s="11"/>
      <c r="ED124" s="10"/>
      <c r="EE124" s="11"/>
      <c r="EF124" s="10"/>
      <c r="EG124" s="11"/>
      <c r="EH124" s="10"/>
      <c r="EI124" s="11"/>
      <c r="EJ124" s="10"/>
      <c r="EK124" s="11"/>
      <c r="EL124" s="10"/>
      <c r="EM124" s="11"/>
      <c r="EN124" s="10"/>
      <c r="EO124" s="7"/>
      <c r="EP124" s="7">
        <f t="shared" si="123"/>
        <v>0</v>
      </c>
      <c r="EQ124" s="11"/>
      <c r="ER124" s="10"/>
      <c r="ES124" s="11"/>
      <c r="ET124" s="10"/>
      <c r="EU124" s="11"/>
      <c r="EV124" s="10"/>
      <c r="EW124" s="7"/>
      <c r="EX124" s="11"/>
      <c r="EY124" s="10"/>
      <c r="EZ124" s="11"/>
      <c r="FA124" s="10"/>
      <c r="FB124" s="11"/>
      <c r="FC124" s="10"/>
      <c r="FD124" s="11"/>
      <c r="FE124" s="10"/>
      <c r="FF124" s="11"/>
      <c r="FG124" s="10"/>
      <c r="FH124" s="11"/>
      <c r="FI124" s="10"/>
      <c r="FJ124" s="7"/>
      <c r="FK124" s="7">
        <f t="shared" si="124"/>
        <v>0</v>
      </c>
      <c r="FL124" s="11"/>
      <c r="FM124" s="10"/>
      <c r="FN124" s="11"/>
      <c r="FO124" s="10"/>
      <c r="FP124" s="11"/>
      <c r="FQ124" s="10"/>
      <c r="FR124" s="7"/>
      <c r="FS124" s="11"/>
      <c r="FT124" s="10"/>
      <c r="FU124" s="11"/>
      <c r="FV124" s="10"/>
      <c r="FW124" s="11"/>
      <c r="FX124" s="10"/>
      <c r="FY124" s="11"/>
      <c r="FZ124" s="10"/>
      <c r="GA124" s="11"/>
      <c r="GB124" s="10"/>
      <c r="GC124" s="11"/>
      <c r="GD124" s="10"/>
      <c r="GE124" s="7"/>
      <c r="GF124" s="7">
        <f t="shared" si="125"/>
        <v>0</v>
      </c>
    </row>
    <row r="125" spans="1:188" x14ac:dyDescent="0.2">
      <c r="A125" s="12">
        <v>8</v>
      </c>
      <c r="B125" s="12">
        <v>1</v>
      </c>
      <c r="C125" s="12"/>
      <c r="D125" s="6" t="s">
        <v>252</v>
      </c>
      <c r="E125" s="3" t="s">
        <v>253</v>
      </c>
      <c r="F125" s="6">
        <f t="shared" si="104"/>
        <v>0</v>
      </c>
      <c r="G125" s="6">
        <f t="shared" si="105"/>
        <v>2</v>
      </c>
      <c r="H125" s="6">
        <f t="shared" si="106"/>
        <v>30</v>
      </c>
      <c r="I125" s="6">
        <f t="shared" si="107"/>
        <v>10</v>
      </c>
      <c r="J125" s="6">
        <f t="shared" si="108"/>
        <v>20</v>
      </c>
      <c r="K125" s="6">
        <f t="shared" si="109"/>
        <v>0</v>
      </c>
      <c r="L125" s="6">
        <f t="shared" si="110"/>
        <v>0</v>
      </c>
      <c r="M125" s="6">
        <f t="shared" si="111"/>
        <v>0</v>
      </c>
      <c r="N125" s="6">
        <f t="shared" si="112"/>
        <v>0</v>
      </c>
      <c r="O125" s="6">
        <f t="shared" si="113"/>
        <v>0</v>
      </c>
      <c r="P125" s="6">
        <f t="shared" si="114"/>
        <v>0</v>
      </c>
      <c r="Q125" s="6">
        <f t="shared" si="115"/>
        <v>0</v>
      </c>
      <c r="R125" s="7">
        <f t="shared" si="116"/>
        <v>3</v>
      </c>
      <c r="S125" s="7">
        <f t="shared" si="117"/>
        <v>0</v>
      </c>
      <c r="T125" s="7">
        <v>1.2</v>
      </c>
      <c r="U125" s="11"/>
      <c r="V125" s="10"/>
      <c r="W125" s="11"/>
      <c r="X125" s="10"/>
      <c r="Y125" s="11"/>
      <c r="Z125" s="10"/>
      <c r="AA125" s="7"/>
      <c r="AB125" s="11"/>
      <c r="AC125" s="10"/>
      <c r="AD125" s="11"/>
      <c r="AE125" s="10"/>
      <c r="AF125" s="11"/>
      <c r="AG125" s="10"/>
      <c r="AH125" s="11"/>
      <c r="AI125" s="10"/>
      <c r="AJ125" s="11"/>
      <c r="AK125" s="10"/>
      <c r="AL125" s="11"/>
      <c r="AM125" s="10"/>
      <c r="AN125" s="7"/>
      <c r="AO125" s="7">
        <f t="shared" si="118"/>
        <v>0</v>
      </c>
      <c r="AP125" s="11"/>
      <c r="AQ125" s="10"/>
      <c r="AR125" s="11"/>
      <c r="AS125" s="10"/>
      <c r="AT125" s="11"/>
      <c r="AU125" s="10"/>
      <c r="AV125" s="7"/>
      <c r="AW125" s="11"/>
      <c r="AX125" s="10"/>
      <c r="AY125" s="11"/>
      <c r="AZ125" s="10"/>
      <c r="BA125" s="11"/>
      <c r="BB125" s="10"/>
      <c r="BC125" s="11"/>
      <c r="BD125" s="10"/>
      <c r="BE125" s="11"/>
      <c r="BF125" s="10"/>
      <c r="BG125" s="11"/>
      <c r="BH125" s="10"/>
      <c r="BI125" s="7"/>
      <c r="BJ125" s="7">
        <f t="shared" si="119"/>
        <v>0</v>
      </c>
      <c r="BK125" s="11"/>
      <c r="BL125" s="10"/>
      <c r="BM125" s="11"/>
      <c r="BN125" s="10"/>
      <c r="BO125" s="11"/>
      <c r="BP125" s="10"/>
      <c r="BQ125" s="7"/>
      <c r="BR125" s="11"/>
      <c r="BS125" s="10"/>
      <c r="BT125" s="11"/>
      <c r="BU125" s="10"/>
      <c r="BV125" s="11"/>
      <c r="BW125" s="10"/>
      <c r="BX125" s="11"/>
      <c r="BY125" s="10"/>
      <c r="BZ125" s="11"/>
      <c r="CA125" s="10"/>
      <c r="CB125" s="11"/>
      <c r="CC125" s="10"/>
      <c r="CD125" s="7"/>
      <c r="CE125" s="7">
        <f t="shared" si="120"/>
        <v>0</v>
      </c>
      <c r="CF125" s="11">
        <v>10</v>
      </c>
      <c r="CG125" s="10" t="s">
        <v>61</v>
      </c>
      <c r="CH125" s="11">
        <v>20</v>
      </c>
      <c r="CI125" s="10" t="s">
        <v>61</v>
      </c>
      <c r="CJ125" s="11"/>
      <c r="CK125" s="10"/>
      <c r="CL125" s="7">
        <v>3</v>
      </c>
      <c r="CM125" s="11"/>
      <c r="CN125" s="10"/>
      <c r="CO125" s="11"/>
      <c r="CP125" s="10"/>
      <c r="CQ125" s="11"/>
      <c r="CR125" s="10"/>
      <c r="CS125" s="11"/>
      <c r="CT125" s="10"/>
      <c r="CU125" s="11"/>
      <c r="CV125" s="10"/>
      <c r="CW125" s="11"/>
      <c r="CX125" s="10"/>
      <c r="CY125" s="7"/>
      <c r="CZ125" s="7">
        <f t="shared" si="121"/>
        <v>3</v>
      </c>
      <c r="DA125" s="11"/>
      <c r="DB125" s="10"/>
      <c r="DC125" s="11"/>
      <c r="DD125" s="10"/>
      <c r="DE125" s="11"/>
      <c r="DF125" s="10"/>
      <c r="DG125" s="7"/>
      <c r="DH125" s="11"/>
      <c r="DI125" s="10"/>
      <c r="DJ125" s="11"/>
      <c r="DK125" s="10"/>
      <c r="DL125" s="11"/>
      <c r="DM125" s="10"/>
      <c r="DN125" s="11"/>
      <c r="DO125" s="10"/>
      <c r="DP125" s="11"/>
      <c r="DQ125" s="10"/>
      <c r="DR125" s="11"/>
      <c r="DS125" s="10"/>
      <c r="DT125" s="7"/>
      <c r="DU125" s="7">
        <f t="shared" si="122"/>
        <v>0</v>
      </c>
      <c r="DV125" s="11"/>
      <c r="DW125" s="10"/>
      <c r="DX125" s="11"/>
      <c r="DY125" s="10"/>
      <c r="DZ125" s="11"/>
      <c r="EA125" s="10"/>
      <c r="EB125" s="7"/>
      <c r="EC125" s="11"/>
      <c r="ED125" s="10"/>
      <c r="EE125" s="11"/>
      <c r="EF125" s="10"/>
      <c r="EG125" s="11"/>
      <c r="EH125" s="10"/>
      <c r="EI125" s="11"/>
      <c r="EJ125" s="10"/>
      <c r="EK125" s="11"/>
      <c r="EL125" s="10"/>
      <c r="EM125" s="11"/>
      <c r="EN125" s="10"/>
      <c r="EO125" s="7"/>
      <c r="EP125" s="7">
        <f t="shared" si="123"/>
        <v>0</v>
      </c>
      <c r="EQ125" s="11"/>
      <c r="ER125" s="10"/>
      <c r="ES125" s="11"/>
      <c r="ET125" s="10"/>
      <c r="EU125" s="11"/>
      <c r="EV125" s="10"/>
      <c r="EW125" s="7"/>
      <c r="EX125" s="11"/>
      <c r="EY125" s="10"/>
      <c r="EZ125" s="11"/>
      <c r="FA125" s="10"/>
      <c r="FB125" s="11"/>
      <c r="FC125" s="10"/>
      <c r="FD125" s="11"/>
      <c r="FE125" s="10"/>
      <c r="FF125" s="11"/>
      <c r="FG125" s="10"/>
      <c r="FH125" s="11"/>
      <c r="FI125" s="10"/>
      <c r="FJ125" s="7"/>
      <c r="FK125" s="7">
        <f t="shared" si="124"/>
        <v>0</v>
      </c>
      <c r="FL125" s="11"/>
      <c r="FM125" s="10"/>
      <c r="FN125" s="11"/>
      <c r="FO125" s="10"/>
      <c r="FP125" s="11"/>
      <c r="FQ125" s="10"/>
      <c r="FR125" s="7"/>
      <c r="FS125" s="11"/>
      <c r="FT125" s="10"/>
      <c r="FU125" s="11"/>
      <c r="FV125" s="10"/>
      <c r="FW125" s="11"/>
      <c r="FX125" s="10"/>
      <c r="FY125" s="11"/>
      <c r="FZ125" s="10"/>
      <c r="GA125" s="11"/>
      <c r="GB125" s="10"/>
      <c r="GC125" s="11"/>
      <c r="GD125" s="10"/>
      <c r="GE125" s="7"/>
      <c r="GF125" s="7">
        <f t="shared" si="125"/>
        <v>0</v>
      </c>
    </row>
    <row r="126" spans="1:188" x14ac:dyDescent="0.2">
      <c r="A126" s="12">
        <v>8</v>
      </c>
      <c r="B126" s="12">
        <v>1</v>
      </c>
      <c r="C126" s="12"/>
      <c r="D126" s="6" t="s">
        <v>254</v>
      </c>
      <c r="E126" s="3" t="s">
        <v>255</v>
      </c>
      <c r="F126" s="6">
        <f t="shared" si="104"/>
        <v>0</v>
      </c>
      <c r="G126" s="6">
        <f t="shared" si="105"/>
        <v>2</v>
      </c>
      <c r="H126" s="6">
        <f t="shared" si="106"/>
        <v>30</v>
      </c>
      <c r="I126" s="6">
        <f t="shared" si="107"/>
        <v>10</v>
      </c>
      <c r="J126" s="6">
        <f t="shared" si="108"/>
        <v>20</v>
      </c>
      <c r="K126" s="6">
        <f t="shared" si="109"/>
        <v>0</v>
      </c>
      <c r="L126" s="6">
        <f t="shared" si="110"/>
        <v>0</v>
      </c>
      <c r="M126" s="6">
        <f t="shared" si="111"/>
        <v>0</v>
      </c>
      <c r="N126" s="6">
        <f t="shared" si="112"/>
        <v>0</v>
      </c>
      <c r="O126" s="6">
        <f t="shared" si="113"/>
        <v>0</v>
      </c>
      <c r="P126" s="6">
        <f t="shared" si="114"/>
        <v>0</v>
      </c>
      <c r="Q126" s="6">
        <f t="shared" si="115"/>
        <v>0</v>
      </c>
      <c r="R126" s="7">
        <f t="shared" si="116"/>
        <v>3</v>
      </c>
      <c r="S126" s="7">
        <f t="shared" si="117"/>
        <v>0</v>
      </c>
      <c r="T126" s="7">
        <v>1</v>
      </c>
      <c r="U126" s="11"/>
      <c r="V126" s="10"/>
      <c r="W126" s="11"/>
      <c r="X126" s="10"/>
      <c r="Y126" s="11"/>
      <c r="Z126" s="10"/>
      <c r="AA126" s="7"/>
      <c r="AB126" s="11"/>
      <c r="AC126" s="10"/>
      <c r="AD126" s="11"/>
      <c r="AE126" s="10"/>
      <c r="AF126" s="11"/>
      <c r="AG126" s="10"/>
      <c r="AH126" s="11"/>
      <c r="AI126" s="10"/>
      <c r="AJ126" s="11"/>
      <c r="AK126" s="10"/>
      <c r="AL126" s="11"/>
      <c r="AM126" s="10"/>
      <c r="AN126" s="7"/>
      <c r="AO126" s="7">
        <f t="shared" si="118"/>
        <v>0</v>
      </c>
      <c r="AP126" s="11"/>
      <c r="AQ126" s="10"/>
      <c r="AR126" s="11"/>
      <c r="AS126" s="10"/>
      <c r="AT126" s="11"/>
      <c r="AU126" s="10"/>
      <c r="AV126" s="7"/>
      <c r="AW126" s="11"/>
      <c r="AX126" s="10"/>
      <c r="AY126" s="11"/>
      <c r="AZ126" s="10"/>
      <c r="BA126" s="11"/>
      <c r="BB126" s="10"/>
      <c r="BC126" s="11"/>
      <c r="BD126" s="10"/>
      <c r="BE126" s="11"/>
      <c r="BF126" s="10"/>
      <c r="BG126" s="11"/>
      <c r="BH126" s="10"/>
      <c r="BI126" s="7"/>
      <c r="BJ126" s="7">
        <f t="shared" si="119"/>
        <v>0</v>
      </c>
      <c r="BK126" s="11"/>
      <c r="BL126" s="10"/>
      <c r="BM126" s="11"/>
      <c r="BN126" s="10"/>
      <c r="BO126" s="11"/>
      <c r="BP126" s="10"/>
      <c r="BQ126" s="7"/>
      <c r="BR126" s="11"/>
      <c r="BS126" s="10"/>
      <c r="BT126" s="11"/>
      <c r="BU126" s="10"/>
      <c r="BV126" s="11"/>
      <c r="BW126" s="10"/>
      <c r="BX126" s="11"/>
      <c r="BY126" s="10"/>
      <c r="BZ126" s="11"/>
      <c r="CA126" s="10"/>
      <c r="CB126" s="11"/>
      <c r="CC126" s="10"/>
      <c r="CD126" s="7"/>
      <c r="CE126" s="7">
        <f t="shared" si="120"/>
        <v>0</v>
      </c>
      <c r="CF126" s="11">
        <v>10</v>
      </c>
      <c r="CG126" s="10" t="s">
        <v>61</v>
      </c>
      <c r="CH126" s="11">
        <v>20</v>
      </c>
      <c r="CI126" s="10" t="s">
        <v>61</v>
      </c>
      <c r="CJ126" s="11"/>
      <c r="CK126" s="10"/>
      <c r="CL126" s="7">
        <v>3</v>
      </c>
      <c r="CM126" s="11"/>
      <c r="CN126" s="10"/>
      <c r="CO126" s="11"/>
      <c r="CP126" s="10"/>
      <c r="CQ126" s="11"/>
      <c r="CR126" s="10"/>
      <c r="CS126" s="11"/>
      <c r="CT126" s="10"/>
      <c r="CU126" s="11"/>
      <c r="CV126" s="10"/>
      <c r="CW126" s="11"/>
      <c r="CX126" s="10"/>
      <c r="CY126" s="7"/>
      <c r="CZ126" s="7">
        <f t="shared" si="121"/>
        <v>3</v>
      </c>
      <c r="DA126" s="11"/>
      <c r="DB126" s="10"/>
      <c r="DC126" s="11"/>
      <c r="DD126" s="10"/>
      <c r="DE126" s="11"/>
      <c r="DF126" s="10"/>
      <c r="DG126" s="7"/>
      <c r="DH126" s="11"/>
      <c r="DI126" s="10"/>
      <c r="DJ126" s="11"/>
      <c r="DK126" s="10"/>
      <c r="DL126" s="11"/>
      <c r="DM126" s="10"/>
      <c r="DN126" s="11"/>
      <c r="DO126" s="10"/>
      <c r="DP126" s="11"/>
      <c r="DQ126" s="10"/>
      <c r="DR126" s="11"/>
      <c r="DS126" s="10"/>
      <c r="DT126" s="7"/>
      <c r="DU126" s="7">
        <f t="shared" si="122"/>
        <v>0</v>
      </c>
      <c r="DV126" s="11"/>
      <c r="DW126" s="10"/>
      <c r="DX126" s="11"/>
      <c r="DY126" s="10"/>
      <c r="DZ126" s="11"/>
      <c r="EA126" s="10"/>
      <c r="EB126" s="7"/>
      <c r="EC126" s="11"/>
      <c r="ED126" s="10"/>
      <c r="EE126" s="11"/>
      <c r="EF126" s="10"/>
      <c r="EG126" s="11"/>
      <c r="EH126" s="10"/>
      <c r="EI126" s="11"/>
      <c r="EJ126" s="10"/>
      <c r="EK126" s="11"/>
      <c r="EL126" s="10"/>
      <c r="EM126" s="11"/>
      <c r="EN126" s="10"/>
      <c r="EO126" s="7"/>
      <c r="EP126" s="7">
        <f t="shared" si="123"/>
        <v>0</v>
      </c>
      <c r="EQ126" s="11"/>
      <c r="ER126" s="10"/>
      <c r="ES126" s="11"/>
      <c r="ET126" s="10"/>
      <c r="EU126" s="11"/>
      <c r="EV126" s="10"/>
      <c r="EW126" s="7"/>
      <c r="EX126" s="11"/>
      <c r="EY126" s="10"/>
      <c r="EZ126" s="11"/>
      <c r="FA126" s="10"/>
      <c r="FB126" s="11"/>
      <c r="FC126" s="10"/>
      <c r="FD126" s="11"/>
      <c r="FE126" s="10"/>
      <c r="FF126" s="11"/>
      <c r="FG126" s="10"/>
      <c r="FH126" s="11"/>
      <c r="FI126" s="10"/>
      <c r="FJ126" s="7"/>
      <c r="FK126" s="7">
        <f t="shared" si="124"/>
        <v>0</v>
      </c>
      <c r="FL126" s="11"/>
      <c r="FM126" s="10"/>
      <c r="FN126" s="11"/>
      <c r="FO126" s="10"/>
      <c r="FP126" s="11"/>
      <c r="FQ126" s="10"/>
      <c r="FR126" s="7"/>
      <c r="FS126" s="11"/>
      <c r="FT126" s="10"/>
      <c r="FU126" s="11"/>
      <c r="FV126" s="10"/>
      <c r="FW126" s="11"/>
      <c r="FX126" s="10"/>
      <c r="FY126" s="11"/>
      <c r="FZ126" s="10"/>
      <c r="GA126" s="11"/>
      <c r="GB126" s="10"/>
      <c r="GC126" s="11"/>
      <c r="GD126" s="10"/>
      <c r="GE126" s="7"/>
      <c r="GF126" s="7">
        <f t="shared" si="125"/>
        <v>0</v>
      </c>
    </row>
    <row r="127" spans="1:188" x14ac:dyDescent="0.2">
      <c r="A127" s="12">
        <v>8</v>
      </c>
      <c r="B127" s="12">
        <v>1</v>
      </c>
      <c r="C127" s="12"/>
      <c r="D127" s="6" t="s">
        <v>256</v>
      </c>
      <c r="E127" s="3" t="s">
        <v>257</v>
      </c>
      <c r="F127" s="6">
        <f t="shared" si="104"/>
        <v>0</v>
      </c>
      <c r="G127" s="6">
        <f t="shared" si="105"/>
        <v>2</v>
      </c>
      <c r="H127" s="6">
        <f t="shared" si="106"/>
        <v>30</v>
      </c>
      <c r="I127" s="6">
        <f t="shared" si="107"/>
        <v>10</v>
      </c>
      <c r="J127" s="6">
        <f t="shared" si="108"/>
        <v>20</v>
      </c>
      <c r="K127" s="6">
        <f t="shared" si="109"/>
        <v>0</v>
      </c>
      <c r="L127" s="6">
        <f t="shared" si="110"/>
        <v>0</v>
      </c>
      <c r="M127" s="6">
        <f t="shared" si="111"/>
        <v>0</v>
      </c>
      <c r="N127" s="6">
        <f t="shared" si="112"/>
        <v>0</v>
      </c>
      <c r="O127" s="6">
        <f t="shared" si="113"/>
        <v>0</v>
      </c>
      <c r="P127" s="6">
        <f t="shared" si="114"/>
        <v>0</v>
      </c>
      <c r="Q127" s="6">
        <f t="shared" si="115"/>
        <v>0</v>
      </c>
      <c r="R127" s="7">
        <f t="shared" si="116"/>
        <v>3</v>
      </c>
      <c r="S127" s="7">
        <f t="shared" si="117"/>
        <v>0</v>
      </c>
      <c r="T127" s="7">
        <v>1.2</v>
      </c>
      <c r="U127" s="11"/>
      <c r="V127" s="10"/>
      <c r="W127" s="11"/>
      <c r="X127" s="10"/>
      <c r="Y127" s="11"/>
      <c r="Z127" s="10"/>
      <c r="AA127" s="7"/>
      <c r="AB127" s="11"/>
      <c r="AC127" s="10"/>
      <c r="AD127" s="11"/>
      <c r="AE127" s="10"/>
      <c r="AF127" s="11"/>
      <c r="AG127" s="10"/>
      <c r="AH127" s="11"/>
      <c r="AI127" s="10"/>
      <c r="AJ127" s="11"/>
      <c r="AK127" s="10"/>
      <c r="AL127" s="11"/>
      <c r="AM127" s="10"/>
      <c r="AN127" s="7"/>
      <c r="AO127" s="7">
        <f t="shared" si="118"/>
        <v>0</v>
      </c>
      <c r="AP127" s="11"/>
      <c r="AQ127" s="10"/>
      <c r="AR127" s="11"/>
      <c r="AS127" s="10"/>
      <c r="AT127" s="11"/>
      <c r="AU127" s="10"/>
      <c r="AV127" s="7"/>
      <c r="AW127" s="11"/>
      <c r="AX127" s="10"/>
      <c r="AY127" s="11"/>
      <c r="AZ127" s="10"/>
      <c r="BA127" s="11"/>
      <c r="BB127" s="10"/>
      <c r="BC127" s="11"/>
      <c r="BD127" s="10"/>
      <c r="BE127" s="11"/>
      <c r="BF127" s="10"/>
      <c r="BG127" s="11"/>
      <c r="BH127" s="10"/>
      <c r="BI127" s="7"/>
      <c r="BJ127" s="7">
        <f t="shared" si="119"/>
        <v>0</v>
      </c>
      <c r="BK127" s="11"/>
      <c r="BL127" s="10"/>
      <c r="BM127" s="11"/>
      <c r="BN127" s="10"/>
      <c r="BO127" s="11"/>
      <c r="BP127" s="10"/>
      <c r="BQ127" s="7"/>
      <c r="BR127" s="11"/>
      <c r="BS127" s="10"/>
      <c r="BT127" s="11"/>
      <c r="BU127" s="10"/>
      <c r="BV127" s="11"/>
      <c r="BW127" s="10"/>
      <c r="BX127" s="11"/>
      <c r="BY127" s="10"/>
      <c r="BZ127" s="11"/>
      <c r="CA127" s="10"/>
      <c r="CB127" s="11"/>
      <c r="CC127" s="10"/>
      <c r="CD127" s="7"/>
      <c r="CE127" s="7">
        <f t="shared" si="120"/>
        <v>0</v>
      </c>
      <c r="CF127" s="11">
        <v>10</v>
      </c>
      <c r="CG127" s="10" t="s">
        <v>61</v>
      </c>
      <c r="CH127" s="11">
        <v>20</v>
      </c>
      <c r="CI127" s="10" t="s">
        <v>61</v>
      </c>
      <c r="CJ127" s="11"/>
      <c r="CK127" s="10"/>
      <c r="CL127" s="7">
        <v>3</v>
      </c>
      <c r="CM127" s="11"/>
      <c r="CN127" s="10"/>
      <c r="CO127" s="11"/>
      <c r="CP127" s="10"/>
      <c r="CQ127" s="11"/>
      <c r="CR127" s="10"/>
      <c r="CS127" s="11"/>
      <c r="CT127" s="10"/>
      <c r="CU127" s="11"/>
      <c r="CV127" s="10"/>
      <c r="CW127" s="11"/>
      <c r="CX127" s="10"/>
      <c r="CY127" s="7"/>
      <c r="CZ127" s="7">
        <f t="shared" si="121"/>
        <v>3</v>
      </c>
      <c r="DA127" s="11"/>
      <c r="DB127" s="10"/>
      <c r="DC127" s="11"/>
      <c r="DD127" s="10"/>
      <c r="DE127" s="11"/>
      <c r="DF127" s="10"/>
      <c r="DG127" s="7"/>
      <c r="DH127" s="11"/>
      <c r="DI127" s="10"/>
      <c r="DJ127" s="11"/>
      <c r="DK127" s="10"/>
      <c r="DL127" s="11"/>
      <c r="DM127" s="10"/>
      <c r="DN127" s="11"/>
      <c r="DO127" s="10"/>
      <c r="DP127" s="11"/>
      <c r="DQ127" s="10"/>
      <c r="DR127" s="11"/>
      <c r="DS127" s="10"/>
      <c r="DT127" s="7"/>
      <c r="DU127" s="7">
        <f t="shared" si="122"/>
        <v>0</v>
      </c>
      <c r="DV127" s="11"/>
      <c r="DW127" s="10"/>
      <c r="DX127" s="11"/>
      <c r="DY127" s="10"/>
      <c r="DZ127" s="11"/>
      <c r="EA127" s="10"/>
      <c r="EB127" s="7"/>
      <c r="EC127" s="11"/>
      <c r="ED127" s="10"/>
      <c r="EE127" s="11"/>
      <c r="EF127" s="10"/>
      <c r="EG127" s="11"/>
      <c r="EH127" s="10"/>
      <c r="EI127" s="11"/>
      <c r="EJ127" s="10"/>
      <c r="EK127" s="11"/>
      <c r="EL127" s="10"/>
      <c r="EM127" s="11"/>
      <c r="EN127" s="10"/>
      <c r="EO127" s="7"/>
      <c r="EP127" s="7">
        <f t="shared" si="123"/>
        <v>0</v>
      </c>
      <c r="EQ127" s="11"/>
      <c r="ER127" s="10"/>
      <c r="ES127" s="11"/>
      <c r="ET127" s="10"/>
      <c r="EU127" s="11"/>
      <c r="EV127" s="10"/>
      <c r="EW127" s="7"/>
      <c r="EX127" s="11"/>
      <c r="EY127" s="10"/>
      <c r="EZ127" s="11"/>
      <c r="FA127" s="10"/>
      <c r="FB127" s="11"/>
      <c r="FC127" s="10"/>
      <c r="FD127" s="11"/>
      <c r="FE127" s="10"/>
      <c r="FF127" s="11"/>
      <c r="FG127" s="10"/>
      <c r="FH127" s="11"/>
      <c r="FI127" s="10"/>
      <c r="FJ127" s="7"/>
      <c r="FK127" s="7">
        <f t="shared" si="124"/>
        <v>0</v>
      </c>
      <c r="FL127" s="11"/>
      <c r="FM127" s="10"/>
      <c r="FN127" s="11"/>
      <c r="FO127" s="10"/>
      <c r="FP127" s="11"/>
      <c r="FQ127" s="10"/>
      <c r="FR127" s="7"/>
      <c r="FS127" s="11"/>
      <c r="FT127" s="10"/>
      <c r="FU127" s="11"/>
      <c r="FV127" s="10"/>
      <c r="FW127" s="11"/>
      <c r="FX127" s="10"/>
      <c r="FY127" s="11"/>
      <c r="FZ127" s="10"/>
      <c r="GA127" s="11"/>
      <c r="GB127" s="10"/>
      <c r="GC127" s="11"/>
      <c r="GD127" s="10"/>
      <c r="GE127" s="7"/>
      <c r="GF127" s="7">
        <f t="shared" si="125"/>
        <v>0</v>
      </c>
    </row>
    <row r="128" spans="1:188" x14ac:dyDescent="0.2">
      <c r="A128" s="12">
        <v>9</v>
      </c>
      <c r="B128" s="12">
        <v>1</v>
      </c>
      <c r="C128" s="12"/>
      <c r="D128" s="6" t="s">
        <v>258</v>
      </c>
      <c r="E128" s="3" t="s">
        <v>259</v>
      </c>
      <c r="F128" s="6">
        <f t="shared" si="104"/>
        <v>0</v>
      </c>
      <c r="G128" s="6">
        <f t="shared" si="105"/>
        <v>2</v>
      </c>
      <c r="H128" s="6">
        <f t="shared" si="106"/>
        <v>30</v>
      </c>
      <c r="I128" s="6">
        <f t="shared" si="107"/>
        <v>10</v>
      </c>
      <c r="J128" s="6">
        <f t="shared" si="108"/>
        <v>20</v>
      </c>
      <c r="K128" s="6">
        <f t="shared" si="109"/>
        <v>0</v>
      </c>
      <c r="L128" s="6">
        <f t="shared" si="110"/>
        <v>0</v>
      </c>
      <c r="M128" s="6">
        <f t="shared" si="111"/>
        <v>0</v>
      </c>
      <c r="N128" s="6">
        <f t="shared" si="112"/>
        <v>0</v>
      </c>
      <c r="O128" s="6">
        <f t="shared" si="113"/>
        <v>0</v>
      </c>
      <c r="P128" s="6">
        <f t="shared" si="114"/>
        <v>0</v>
      </c>
      <c r="Q128" s="6">
        <f t="shared" si="115"/>
        <v>0</v>
      </c>
      <c r="R128" s="7">
        <f t="shared" si="116"/>
        <v>3</v>
      </c>
      <c r="S128" s="7">
        <f t="shared" si="117"/>
        <v>0</v>
      </c>
      <c r="T128" s="7">
        <v>1</v>
      </c>
      <c r="U128" s="11"/>
      <c r="V128" s="10"/>
      <c r="W128" s="11"/>
      <c r="X128" s="10"/>
      <c r="Y128" s="11"/>
      <c r="Z128" s="10"/>
      <c r="AA128" s="7"/>
      <c r="AB128" s="11"/>
      <c r="AC128" s="10"/>
      <c r="AD128" s="11"/>
      <c r="AE128" s="10"/>
      <c r="AF128" s="11"/>
      <c r="AG128" s="10"/>
      <c r="AH128" s="11"/>
      <c r="AI128" s="10"/>
      <c r="AJ128" s="11"/>
      <c r="AK128" s="10"/>
      <c r="AL128" s="11"/>
      <c r="AM128" s="10"/>
      <c r="AN128" s="7"/>
      <c r="AO128" s="7">
        <f t="shared" si="118"/>
        <v>0</v>
      </c>
      <c r="AP128" s="11"/>
      <c r="AQ128" s="10"/>
      <c r="AR128" s="11"/>
      <c r="AS128" s="10"/>
      <c r="AT128" s="11"/>
      <c r="AU128" s="10"/>
      <c r="AV128" s="7"/>
      <c r="AW128" s="11"/>
      <c r="AX128" s="10"/>
      <c r="AY128" s="11"/>
      <c r="AZ128" s="10"/>
      <c r="BA128" s="11"/>
      <c r="BB128" s="10"/>
      <c r="BC128" s="11"/>
      <c r="BD128" s="10"/>
      <c r="BE128" s="11"/>
      <c r="BF128" s="10"/>
      <c r="BG128" s="11"/>
      <c r="BH128" s="10"/>
      <c r="BI128" s="7"/>
      <c r="BJ128" s="7">
        <f t="shared" si="119"/>
        <v>0</v>
      </c>
      <c r="BK128" s="11"/>
      <c r="BL128" s="10"/>
      <c r="BM128" s="11"/>
      <c r="BN128" s="10"/>
      <c r="BO128" s="11"/>
      <c r="BP128" s="10"/>
      <c r="BQ128" s="7"/>
      <c r="BR128" s="11"/>
      <c r="BS128" s="10"/>
      <c r="BT128" s="11"/>
      <c r="BU128" s="10"/>
      <c r="BV128" s="11"/>
      <c r="BW128" s="10"/>
      <c r="BX128" s="11"/>
      <c r="BY128" s="10"/>
      <c r="BZ128" s="11"/>
      <c r="CA128" s="10"/>
      <c r="CB128" s="11"/>
      <c r="CC128" s="10"/>
      <c r="CD128" s="7"/>
      <c r="CE128" s="7">
        <f t="shared" si="120"/>
        <v>0</v>
      </c>
      <c r="CF128" s="11">
        <v>10</v>
      </c>
      <c r="CG128" s="10" t="s">
        <v>61</v>
      </c>
      <c r="CH128" s="11">
        <v>20</v>
      </c>
      <c r="CI128" s="10" t="s">
        <v>61</v>
      </c>
      <c r="CJ128" s="11"/>
      <c r="CK128" s="10"/>
      <c r="CL128" s="7">
        <v>3</v>
      </c>
      <c r="CM128" s="11"/>
      <c r="CN128" s="10"/>
      <c r="CO128" s="11"/>
      <c r="CP128" s="10"/>
      <c r="CQ128" s="11"/>
      <c r="CR128" s="10"/>
      <c r="CS128" s="11"/>
      <c r="CT128" s="10"/>
      <c r="CU128" s="11"/>
      <c r="CV128" s="10"/>
      <c r="CW128" s="11"/>
      <c r="CX128" s="10"/>
      <c r="CY128" s="7"/>
      <c r="CZ128" s="7">
        <f t="shared" si="121"/>
        <v>3</v>
      </c>
      <c r="DA128" s="11"/>
      <c r="DB128" s="10"/>
      <c r="DC128" s="11"/>
      <c r="DD128" s="10"/>
      <c r="DE128" s="11"/>
      <c r="DF128" s="10"/>
      <c r="DG128" s="7"/>
      <c r="DH128" s="11"/>
      <c r="DI128" s="10"/>
      <c r="DJ128" s="11"/>
      <c r="DK128" s="10"/>
      <c r="DL128" s="11"/>
      <c r="DM128" s="10"/>
      <c r="DN128" s="11"/>
      <c r="DO128" s="10"/>
      <c r="DP128" s="11"/>
      <c r="DQ128" s="10"/>
      <c r="DR128" s="11"/>
      <c r="DS128" s="10"/>
      <c r="DT128" s="7"/>
      <c r="DU128" s="7">
        <f t="shared" si="122"/>
        <v>0</v>
      </c>
      <c r="DV128" s="11"/>
      <c r="DW128" s="10"/>
      <c r="DX128" s="11"/>
      <c r="DY128" s="10"/>
      <c r="DZ128" s="11"/>
      <c r="EA128" s="10"/>
      <c r="EB128" s="7"/>
      <c r="EC128" s="11"/>
      <c r="ED128" s="10"/>
      <c r="EE128" s="11"/>
      <c r="EF128" s="10"/>
      <c r="EG128" s="11"/>
      <c r="EH128" s="10"/>
      <c r="EI128" s="11"/>
      <c r="EJ128" s="10"/>
      <c r="EK128" s="11"/>
      <c r="EL128" s="10"/>
      <c r="EM128" s="11"/>
      <c r="EN128" s="10"/>
      <c r="EO128" s="7"/>
      <c r="EP128" s="7">
        <f t="shared" si="123"/>
        <v>0</v>
      </c>
      <c r="EQ128" s="11"/>
      <c r="ER128" s="10"/>
      <c r="ES128" s="11"/>
      <c r="ET128" s="10"/>
      <c r="EU128" s="11"/>
      <c r="EV128" s="10"/>
      <c r="EW128" s="7"/>
      <c r="EX128" s="11"/>
      <c r="EY128" s="10"/>
      <c r="EZ128" s="11"/>
      <c r="FA128" s="10"/>
      <c r="FB128" s="11"/>
      <c r="FC128" s="10"/>
      <c r="FD128" s="11"/>
      <c r="FE128" s="10"/>
      <c r="FF128" s="11"/>
      <c r="FG128" s="10"/>
      <c r="FH128" s="11"/>
      <c r="FI128" s="10"/>
      <c r="FJ128" s="7"/>
      <c r="FK128" s="7">
        <f t="shared" si="124"/>
        <v>0</v>
      </c>
      <c r="FL128" s="11"/>
      <c r="FM128" s="10"/>
      <c r="FN128" s="11"/>
      <c r="FO128" s="10"/>
      <c r="FP128" s="11"/>
      <c r="FQ128" s="10"/>
      <c r="FR128" s="7"/>
      <c r="FS128" s="11"/>
      <c r="FT128" s="10"/>
      <c r="FU128" s="11"/>
      <c r="FV128" s="10"/>
      <c r="FW128" s="11"/>
      <c r="FX128" s="10"/>
      <c r="FY128" s="11"/>
      <c r="FZ128" s="10"/>
      <c r="GA128" s="11"/>
      <c r="GB128" s="10"/>
      <c r="GC128" s="11"/>
      <c r="GD128" s="10"/>
      <c r="GE128" s="7"/>
      <c r="GF128" s="7">
        <f t="shared" si="125"/>
        <v>0</v>
      </c>
    </row>
    <row r="129" spans="1:188" x14ac:dyDescent="0.2">
      <c r="A129" s="12">
        <v>9</v>
      </c>
      <c r="B129" s="12">
        <v>1</v>
      </c>
      <c r="C129" s="12"/>
      <c r="D129" s="6" t="s">
        <v>260</v>
      </c>
      <c r="E129" s="3" t="s">
        <v>261</v>
      </c>
      <c r="F129" s="6">
        <f t="shared" si="104"/>
        <v>0</v>
      </c>
      <c r="G129" s="6">
        <f t="shared" si="105"/>
        <v>2</v>
      </c>
      <c r="H129" s="6">
        <f t="shared" si="106"/>
        <v>30</v>
      </c>
      <c r="I129" s="6">
        <f t="shared" si="107"/>
        <v>10</v>
      </c>
      <c r="J129" s="6">
        <f t="shared" si="108"/>
        <v>20</v>
      </c>
      <c r="K129" s="6">
        <f t="shared" si="109"/>
        <v>0</v>
      </c>
      <c r="L129" s="6">
        <f t="shared" si="110"/>
        <v>0</v>
      </c>
      <c r="M129" s="6">
        <f t="shared" si="111"/>
        <v>0</v>
      </c>
      <c r="N129" s="6">
        <f t="shared" si="112"/>
        <v>0</v>
      </c>
      <c r="O129" s="6">
        <f t="shared" si="113"/>
        <v>0</v>
      </c>
      <c r="P129" s="6">
        <f t="shared" si="114"/>
        <v>0</v>
      </c>
      <c r="Q129" s="6">
        <f t="shared" si="115"/>
        <v>0</v>
      </c>
      <c r="R129" s="7">
        <f t="shared" si="116"/>
        <v>3</v>
      </c>
      <c r="S129" s="7">
        <f t="shared" si="117"/>
        <v>0</v>
      </c>
      <c r="T129" s="7">
        <v>1.17</v>
      </c>
      <c r="U129" s="11"/>
      <c r="V129" s="10"/>
      <c r="W129" s="11"/>
      <c r="X129" s="10"/>
      <c r="Y129" s="11"/>
      <c r="Z129" s="10"/>
      <c r="AA129" s="7"/>
      <c r="AB129" s="11"/>
      <c r="AC129" s="10"/>
      <c r="AD129" s="11"/>
      <c r="AE129" s="10"/>
      <c r="AF129" s="11"/>
      <c r="AG129" s="10"/>
      <c r="AH129" s="11"/>
      <c r="AI129" s="10"/>
      <c r="AJ129" s="11"/>
      <c r="AK129" s="10"/>
      <c r="AL129" s="11"/>
      <c r="AM129" s="10"/>
      <c r="AN129" s="7"/>
      <c r="AO129" s="7">
        <f t="shared" si="118"/>
        <v>0</v>
      </c>
      <c r="AP129" s="11"/>
      <c r="AQ129" s="10"/>
      <c r="AR129" s="11"/>
      <c r="AS129" s="10"/>
      <c r="AT129" s="11"/>
      <c r="AU129" s="10"/>
      <c r="AV129" s="7"/>
      <c r="AW129" s="11"/>
      <c r="AX129" s="10"/>
      <c r="AY129" s="11"/>
      <c r="AZ129" s="10"/>
      <c r="BA129" s="11"/>
      <c r="BB129" s="10"/>
      <c r="BC129" s="11"/>
      <c r="BD129" s="10"/>
      <c r="BE129" s="11"/>
      <c r="BF129" s="10"/>
      <c r="BG129" s="11"/>
      <c r="BH129" s="10"/>
      <c r="BI129" s="7"/>
      <c r="BJ129" s="7">
        <f t="shared" si="119"/>
        <v>0</v>
      </c>
      <c r="BK129" s="11"/>
      <c r="BL129" s="10"/>
      <c r="BM129" s="11"/>
      <c r="BN129" s="10"/>
      <c r="BO129" s="11"/>
      <c r="BP129" s="10"/>
      <c r="BQ129" s="7"/>
      <c r="BR129" s="11"/>
      <c r="BS129" s="10"/>
      <c r="BT129" s="11"/>
      <c r="BU129" s="10"/>
      <c r="BV129" s="11"/>
      <c r="BW129" s="10"/>
      <c r="BX129" s="11"/>
      <c r="BY129" s="10"/>
      <c r="BZ129" s="11"/>
      <c r="CA129" s="10"/>
      <c r="CB129" s="11"/>
      <c r="CC129" s="10"/>
      <c r="CD129" s="7"/>
      <c r="CE129" s="7">
        <f t="shared" si="120"/>
        <v>0</v>
      </c>
      <c r="CF129" s="11">
        <v>10</v>
      </c>
      <c r="CG129" s="10" t="s">
        <v>61</v>
      </c>
      <c r="CH129" s="11">
        <v>20</v>
      </c>
      <c r="CI129" s="10" t="s">
        <v>61</v>
      </c>
      <c r="CJ129" s="11"/>
      <c r="CK129" s="10"/>
      <c r="CL129" s="7">
        <v>3</v>
      </c>
      <c r="CM129" s="11"/>
      <c r="CN129" s="10"/>
      <c r="CO129" s="11"/>
      <c r="CP129" s="10"/>
      <c r="CQ129" s="11"/>
      <c r="CR129" s="10"/>
      <c r="CS129" s="11"/>
      <c r="CT129" s="10"/>
      <c r="CU129" s="11"/>
      <c r="CV129" s="10"/>
      <c r="CW129" s="11"/>
      <c r="CX129" s="10"/>
      <c r="CY129" s="7"/>
      <c r="CZ129" s="7">
        <f t="shared" si="121"/>
        <v>3</v>
      </c>
      <c r="DA129" s="11"/>
      <c r="DB129" s="10"/>
      <c r="DC129" s="11"/>
      <c r="DD129" s="10"/>
      <c r="DE129" s="11"/>
      <c r="DF129" s="10"/>
      <c r="DG129" s="7"/>
      <c r="DH129" s="11"/>
      <c r="DI129" s="10"/>
      <c r="DJ129" s="11"/>
      <c r="DK129" s="10"/>
      <c r="DL129" s="11"/>
      <c r="DM129" s="10"/>
      <c r="DN129" s="11"/>
      <c r="DO129" s="10"/>
      <c r="DP129" s="11"/>
      <c r="DQ129" s="10"/>
      <c r="DR129" s="11"/>
      <c r="DS129" s="10"/>
      <c r="DT129" s="7"/>
      <c r="DU129" s="7">
        <f t="shared" si="122"/>
        <v>0</v>
      </c>
      <c r="DV129" s="11"/>
      <c r="DW129" s="10"/>
      <c r="DX129" s="11"/>
      <c r="DY129" s="10"/>
      <c r="DZ129" s="11"/>
      <c r="EA129" s="10"/>
      <c r="EB129" s="7"/>
      <c r="EC129" s="11"/>
      <c r="ED129" s="10"/>
      <c r="EE129" s="11"/>
      <c r="EF129" s="10"/>
      <c r="EG129" s="11"/>
      <c r="EH129" s="10"/>
      <c r="EI129" s="11"/>
      <c r="EJ129" s="10"/>
      <c r="EK129" s="11"/>
      <c r="EL129" s="10"/>
      <c r="EM129" s="11"/>
      <c r="EN129" s="10"/>
      <c r="EO129" s="7"/>
      <c r="EP129" s="7">
        <f t="shared" si="123"/>
        <v>0</v>
      </c>
      <c r="EQ129" s="11"/>
      <c r="ER129" s="10"/>
      <c r="ES129" s="11"/>
      <c r="ET129" s="10"/>
      <c r="EU129" s="11"/>
      <c r="EV129" s="10"/>
      <c r="EW129" s="7"/>
      <c r="EX129" s="11"/>
      <c r="EY129" s="10"/>
      <c r="EZ129" s="11"/>
      <c r="FA129" s="10"/>
      <c r="FB129" s="11"/>
      <c r="FC129" s="10"/>
      <c r="FD129" s="11"/>
      <c r="FE129" s="10"/>
      <c r="FF129" s="11"/>
      <c r="FG129" s="10"/>
      <c r="FH129" s="11"/>
      <c r="FI129" s="10"/>
      <c r="FJ129" s="7"/>
      <c r="FK129" s="7">
        <f t="shared" si="124"/>
        <v>0</v>
      </c>
      <c r="FL129" s="11"/>
      <c r="FM129" s="10"/>
      <c r="FN129" s="11"/>
      <c r="FO129" s="10"/>
      <c r="FP129" s="11"/>
      <c r="FQ129" s="10"/>
      <c r="FR129" s="7"/>
      <c r="FS129" s="11"/>
      <c r="FT129" s="10"/>
      <c r="FU129" s="11"/>
      <c r="FV129" s="10"/>
      <c r="FW129" s="11"/>
      <c r="FX129" s="10"/>
      <c r="FY129" s="11"/>
      <c r="FZ129" s="10"/>
      <c r="GA129" s="11"/>
      <c r="GB129" s="10"/>
      <c r="GC129" s="11"/>
      <c r="GD129" s="10"/>
      <c r="GE129" s="7"/>
      <c r="GF129" s="7">
        <f t="shared" si="125"/>
        <v>0</v>
      </c>
    </row>
    <row r="130" spans="1:188" x14ac:dyDescent="0.2">
      <c r="A130" s="12">
        <v>9</v>
      </c>
      <c r="B130" s="12">
        <v>1</v>
      </c>
      <c r="C130" s="12"/>
      <c r="D130" s="6" t="s">
        <v>262</v>
      </c>
      <c r="E130" s="3" t="s">
        <v>263</v>
      </c>
      <c r="F130" s="6">
        <f t="shared" si="104"/>
        <v>0</v>
      </c>
      <c r="G130" s="6">
        <f t="shared" si="105"/>
        <v>2</v>
      </c>
      <c r="H130" s="6">
        <f t="shared" si="106"/>
        <v>30</v>
      </c>
      <c r="I130" s="6">
        <f t="shared" si="107"/>
        <v>10</v>
      </c>
      <c r="J130" s="6">
        <f t="shared" si="108"/>
        <v>20</v>
      </c>
      <c r="K130" s="6">
        <f t="shared" si="109"/>
        <v>0</v>
      </c>
      <c r="L130" s="6">
        <f t="shared" si="110"/>
        <v>0</v>
      </c>
      <c r="M130" s="6">
        <f t="shared" si="111"/>
        <v>0</v>
      </c>
      <c r="N130" s="6">
        <f t="shared" si="112"/>
        <v>0</v>
      </c>
      <c r="O130" s="6">
        <f t="shared" si="113"/>
        <v>0</v>
      </c>
      <c r="P130" s="6">
        <f t="shared" si="114"/>
        <v>0</v>
      </c>
      <c r="Q130" s="6">
        <f t="shared" si="115"/>
        <v>0</v>
      </c>
      <c r="R130" s="7">
        <f t="shared" si="116"/>
        <v>3</v>
      </c>
      <c r="S130" s="7">
        <f t="shared" si="117"/>
        <v>0</v>
      </c>
      <c r="T130" s="7">
        <v>1</v>
      </c>
      <c r="U130" s="11"/>
      <c r="V130" s="10"/>
      <c r="W130" s="11"/>
      <c r="X130" s="10"/>
      <c r="Y130" s="11"/>
      <c r="Z130" s="10"/>
      <c r="AA130" s="7"/>
      <c r="AB130" s="11"/>
      <c r="AC130" s="10"/>
      <c r="AD130" s="11"/>
      <c r="AE130" s="10"/>
      <c r="AF130" s="11"/>
      <c r="AG130" s="10"/>
      <c r="AH130" s="11"/>
      <c r="AI130" s="10"/>
      <c r="AJ130" s="11"/>
      <c r="AK130" s="10"/>
      <c r="AL130" s="11"/>
      <c r="AM130" s="10"/>
      <c r="AN130" s="7"/>
      <c r="AO130" s="7">
        <f t="shared" si="118"/>
        <v>0</v>
      </c>
      <c r="AP130" s="11"/>
      <c r="AQ130" s="10"/>
      <c r="AR130" s="11"/>
      <c r="AS130" s="10"/>
      <c r="AT130" s="11"/>
      <c r="AU130" s="10"/>
      <c r="AV130" s="7"/>
      <c r="AW130" s="11"/>
      <c r="AX130" s="10"/>
      <c r="AY130" s="11"/>
      <c r="AZ130" s="10"/>
      <c r="BA130" s="11"/>
      <c r="BB130" s="10"/>
      <c r="BC130" s="11"/>
      <c r="BD130" s="10"/>
      <c r="BE130" s="11"/>
      <c r="BF130" s="10"/>
      <c r="BG130" s="11"/>
      <c r="BH130" s="10"/>
      <c r="BI130" s="7"/>
      <c r="BJ130" s="7">
        <f t="shared" si="119"/>
        <v>0</v>
      </c>
      <c r="BK130" s="11"/>
      <c r="BL130" s="10"/>
      <c r="BM130" s="11"/>
      <c r="BN130" s="10"/>
      <c r="BO130" s="11"/>
      <c r="BP130" s="10"/>
      <c r="BQ130" s="7"/>
      <c r="BR130" s="11"/>
      <c r="BS130" s="10"/>
      <c r="BT130" s="11"/>
      <c r="BU130" s="10"/>
      <c r="BV130" s="11"/>
      <c r="BW130" s="10"/>
      <c r="BX130" s="11"/>
      <c r="BY130" s="10"/>
      <c r="BZ130" s="11"/>
      <c r="CA130" s="10"/>
      <c r="CB130" s="11"/>
      <c r="CC130" s="10"/>
      <c r="CD130" s="7"/>
      <c r="CE130" s="7">
        <f t="shared" si="120"/>
        <v>0</v>
      </c>
      <c r="CF130" s="11">
        <v>10</v>
      </c>
      <c r="CG130" s="10" t="s">
        <v>61</v>
      </c>
      <c r="CH130" s="11">
        <v>20</v>
      </c>
      <c r="CI130" s="10" t="s">
        <v>61</v>
      </c>
      <c r="CJ130" s="11"/>
      <c r="CK130" s="10"/>
      <c r="CL130" s="7">
        <v>3</v>
      </c>
      <c r="CM130" s="11"/>
      <c r="CN130" s="10"/>
      <c r="CO130" s="11"/>
      <c r="CP130" s="10"/>
      <c r="CQ130" s="11"/>
      <c r="CR130" s="10"/>
      <c r="CS130" s="11"/>
      <c r="CT130" s="10"/>
      <c r="CU130" s="11"/>
      <c r="CV130" s="10"/>
      <c r="CW130" s="11"/>
      <c r="CX130" s="10"/>
      <c r="CY130" s="7"/>
      <c r="CZ130" s="7">
        <f t="shared" si="121"/>
        <v>3</v>
      </c>
      <c r="DA130" s="11"/>
      <c r="DB130" s="10"/>
      <c r="DC130" s="11"/>
      <c r="DD130" s="10"/>
      <c r="DE130" s="11"/>
      <c r="DF130" s="10"/>
      <c r="DG130" s="7"/>
      <c r="DH130" s="11"/>
      <c r="DI130" s="10"/>
      <c r="DJ130" s="11"/>
      <c r="DK130" s="10"/>
      <c r="DL130" s="11"/>
      <c r="DM130" s="10"/>
      <c r="DN130" s="11"/>
      <c r="DO130" s="10"/>
      <c r="DP130" s="11"/>
      <c r="DQ130" s="10"/>
      <c r="DR130" s="11"/>
      <c r="DS130" s="10"/>
      <c r="DT130" s="7"/>
      <c r="DU130" s="7">
        <f t="shared" si="122"/>
        <v>0</v>
      </c>
      <c r="DV130" s="11"/>
      <c r="DW130" s="10"/>
      <c r="DX130" s="11"/>
      <c r="DY130" s="10"/>
      <c r="DZ130" s="11"/>
      <c r="EA130" s="10"/>
      <c r="EB130" s="7"/>
      <c r="EC130" s="11"/>
      <c r="ED130" s="10"/>
      <c r="EE130" s="11"/>
      <c r="EF130" s="10"/>
      <c r="EG130" s="11"/>
      <c r="EH130" s="10"/>
      <c r="EI130" s="11"/>
      <c r="EJ130" s="10"/>
      <c r="EK130" s="11"/>
      <c r="EL130" s="10"/>
      <c r="EM130" s="11"/>
      <c r="EN130" s="10"/>
      <c r="EO130" s="7"/>
      <c r="EP130" s="7">
        <f t="shared" si="123"/>
        <v>0</v>
      </c>
      <c r="EQ130" s="11"/>
      <c r="ER130" s="10"/>
      <c r="ES130" s="11"/>
      <c r="ET130" s="10"/>
      <c r="EU130" s="11"/>
      <c r="EV130" s="10"/>
      <c r="EW130" s="7"/>
      <c r="EX130" s="11"/>
      <c r="EY130" s="10"/>
      <c r="EZ130" s="11"/>
      <c r="FA130" s="10"/>
      <c r="FB130" s="11"/>
      <c r="FC130" s="10"/>
      <c r="FD130" s="11"/>
      <c r="FE130" s="10"/>
      <c r="FF130" s="11"/>
      <c r="FG130" s="10"/>
      <c r="FH130" s="11"/>
      <c r="FI130" s="10"/>
      <c r="FJ130" s="7"/>
      <c r="FK130" s="7">
        <f t="shared" si="124"/>
        <v>0</v>
      </c>
      <c r="FL130" s="11"/>
      <c r="FM130" s="10"/>
      <c r="FN130" s="11"/>
      <c r="FO130" s="10"/>
      <c r="FP130" s="11"/>
      <c r="FQ130" s="10"/>
      <c r="FR130" s="7"/>
      <c r="FS130" s="11"/>
      <c r="FT130" s="10"/>
      <c r="FU130" s="11"/>
      <c r="FV130" s="10"/>
      <c r="FW130" s="11"/>
      <c r="FX130" s="10"/>
      <c r="FY130" s="11"/>
      <c r="FZ130" s="10"/>
      <c r="GA130" s="11"/>
      <c r="GB130" s="10"/>
      <c r="GC130" s="11"/>
      <c r="GD130" s="10"/>
      <c r="GE130" s="7"/>
      <c r="GF130" s="7">
        <f t="shared" si="125"/>
        <v>0</v>
      </c>
    </row>
    <row r="131" spans="1:188" x14ac:dyDescent="0.2">
      <c r="A131" s="12">
        <v>9</v>
      </c>
      <c r="B131" s="12">
        <v>1</v>
      </c>
      <c r="C131" s="12"/>
      <c r="D131" s="6" t="s">
        <v>264</v>
      </c>
      <c r="E131" s="3" t="s">
        <v>265</v>
      </c>
      <c r="F131" s="6">
        <f t="shared" si="104"/>
        <v>0</v>
      </c>
      <c r="G131" s="6">
        <f t="shared" si="105"/>
        <v>2</v>
      </c>
      <c r="H131" s="6">
        <f t="shared" si="106"/>
        <v>30</v>
      </c>
      <c r="I131" s="6">
        <f t="shared" si="107"/>
        <v>10</v>
      </c>
      <c r="J131" s="6">
        <f t="shared" si="108"/>
        <v>20</v>
      </c>
      <c r="K131" s="6">
        <f t="shared" si="109"/>
        <v>0</v>
      </c>
      <c r="L131" s="6">
        <f t="shared" si="110"/>
        <v>0</v>
      </c>
      <c r="M131" s="6">
        <f t="shared" si="111"/>
        <v>0</v>
      </c>
      <c r="N131" s="6">
        <f t="shared" si="112"/>
        <v>0</v>
      </c>
      <c r="O131" s="6">
        <f t="shared" si="113"/>
        <v>0</v>
      </c>
      <c r="P131" s="6">
        <f t="shared" si="114"/>
        <v>0</v>
      </c>
      <c r="Q131" s="6">
        <f t="shared" si="115"/>
        <v>0</v>
      </c>
      <c r="R131" s="7">
        <f t="shared" si="116"/>
        <v>3</v>
      </c>
      <c r="S131" s="7">
        <f t="shared" si="117"/>
        <v>0</v>
      </c>
      <c r="T131" s="7">
        <v>1.53</v>
      </c>
      <c r="U131" s="11"/>
      <c r="V131" s="10"/>
      <c r="W131" s="11"/>
      <c r="X131" s="10"/>
      <c r="Y131" s="11"/>
      <c r="Z131" s="10"/>
      <c r="AA131" s="7"/>
      <c r="AB131" s="11"/>
      <c r="AC131" s="10"/>
      <c r="AD131" s="11"/>
      <c r="AE131" s="10"/>
      <c r="AF131" s="11"/>
      <c r="AG131" s="10"/>
      <c r="AH131" s="11"/>
      <c r="AI131" s="10"/>
      <c r="AJ131" s="11"/>
      <c r="AK131" s="10"/>
      <c r="AL131" s="11"/>
      <c r="AM131" s="10"/>
      <c r="AN131" s="7"/>
      <c r="AO131" s="7">
        <f t="shared" si="118"/>
        <v>0</v>
      </c>
      <c r="AP131" s="11"/>
      <c r="AQ131" s="10"/>
      <c r="AR131" s="11"/>
      <c r="AS131" s="10"/>
      <c r="AT131" s="11"/>
      <c r="AU131" s="10"/>
      <c r="AV131" s="7"/>
      <c r="AW131" s="11"/>
      <c r="AX131" s="10"/>
      <c r="AY131" s="11"/>
      <c r="AZ131" s="10"/>
      <c r="BA131" s="11"/>
      <c r="BB131" s="10"/>
      <c r="BC131" s="11"/>
      <c r="BD131" s="10"/>
      <c r="BE131" s="11"/>
      <c r="BF131" s="10"/>
      <c r="BG131" s="11"/>
      <c r="BH131" s="10"/>
      <c r="BI131" s="7"/>
      <c r="BJ131" s="7">
        <f t="shared" si="119"/>
        <v>0</v>
      </c>
      <c r="BK131" s="11"/>
      <c r="BL131" s="10"/>
      <c r="BM131" s="11"/>
      <c r="BN131" s="10"/>
      <c r="BO131" s="11"/>
      <c r="BP131" s="10"/>
      <c r="BQ131" s="7"/>
      <c r="BR131" s="11"/>
      <c r="BS131" s="10"/>
      <c r="BT131" s="11"/>
      <c r="BU131" s="10"/>
      <c r="BV131" s="11"/>
      <c r="BW131" s="10"/>
      <c r="BX131" s="11"/>
      <c r="BY131" s="10"/>
      <c r="BZ131" s="11"/>
      <c r="CA131" s="10"/>
      <c r="CB131" s="11"/>
      <c r="CC131" s="10"/>
      <c r="CD131" s="7"/>
      <c r="CE131" s="7">
        <f t="shared" si="120"/>
        <v>0</v>
      </c>
      <c r="CF131" s="11">
        <v>10</v>
      </c>
      <c r="CG131" s="10" t="s">
        <v>61</v>
      </c>
      <c r="CH131" s="11">
        <v>20</v>
      </c>
      <c r="CI131" s="10" t="s">
        <v>61</v>
      </c>
      <c r="CJ131" s="11"/>
      <c r="CK131" s="10"/>
      <c r="CL131" s="7">
        <v>3</v>
      </c>
      <c r="CM131" s="11"/>
      <c r="CN131" s="10"/>
      <c r="CO131" s="11"/>
      <c r="CP131" s="10"/>
      <c r="CQ131" s="11"/>
      <c r="CR131" s="10"/>
      <c r="CS131" s="11"/>
      <c r="CT131" s="10"/>
      <c r="CU131" s="11"/>
      <c r="CV131" s="10"/>
      <c r="CW131" s="11"/>
      <c r="CX131" s="10"/>
      <c r="CY131" s="7"/>
      <c r="CZ131" s="7">
        <f t="shared" si="121"/>
        <v>3</v>
      </c>
      <c r="DA131" s="11"/>
      <c r="DB131" s="10"/>
      <c r="DC131" s="11"/>
      <c r="DD131" s="10"/>
      <c r="DE131" s="11"/>
      <c r="DF131" s="10"/>
      <c r="DG131" s="7"/>
      <c r="DH131" s="11"/>
      <c r="DI131" s="10"/>
      <c r="DJ131" s="11"/>
      <c r="DK131" s="10"/>
      <c r="DL131" s="11"/>
      <c r="DM131" s="10"/>
      <c r="DN131" s="11"/>
      <c r="DO131" s="10"/>
      <c r="DP131" s="11"/>
      <c r="DQ131" s="10"/>
      <c r="DR131" s="11"/>
      <c r="DS131" s="10"/>
      <c r="DT131" s="7"/>
      <c r="DU131" s="7">
        <f t="shared" si="122"/>
        <v>0</v>
      </c>
      <c r="DV131" s="11"/>
      <c r="DW131" s="10"/>
      <c r="DX131" s="11"/>
      <c r="DY131" s="10"/>
      <c r="DZ131" s="11"/>
      <c r="EA131" s="10"/>
      <c r="EB131" s="7"/>
      <c r="EC131" s="11"/>
      <c r="ED131" s="10"/>
      <c r="EE131" s="11"/>
      <c r="EF131" s="10"/>
      <c r="EG131" s="11"/>
      <c r="EH131" s="10"/>
      <c r="EI131" s="11"/>
      <c r="EJ131" s="10"/>
      <c r="EK131" s="11"/>
      <c r="EL131" s="10"/>
      <c r="EM131" s="11"/>
      <c r="EN131" s="10"/>
      <c r="EO131" s="7"/>
      <c r="EP131" s="7">
        <f t="shared" si="123"/>
        <v>0</v>
      </c>
      <c r="EQ131" s="11"/>
      <c r="ER131" s="10"/>
      <c r="ES131" s="11"/>
      <c r="ET131" s="10"/>
      <c r="EU131" s="11"/>
      <c r="EV131" s="10"/>
      <c r="EW131" s="7"/>
      <c r="EX131" s="11"/>
      <c r="EY131" s="10"/>
      <c r="EZ131" s="11"/>
      <c r="FA131" s="10"/>
      <c r="FB131" s="11"/>
      <c r="FC131" s="10"/>
      <c r="FD131" s="11"/>
      <c r="FE131" s="10"/>
      <c r="FF131" s="11"/>
      <c r="FG131" s="10"/>
      <c r="FH131" s="11"/>
      <c r="FI131" s="10"/>
      <c r="FJ131" s="7"/>
      <c r="FK131" s="7">
        <f t="shared" si="124"/>
        <v>0</v>
      </c>
      <c r="FL131" s="11"/>
      <c r="FM131" s="10"/>
      <c r="FN131" s="11"/>
      <c r="FO131" s="10"/>
      <c r="FP131" s="11"/>
      <c r="FQ131" s="10"/>
      <c r="FR131" s="7"/>
      <c r="FS131" s="11"/>
      <c r="FT131" s="10"/>
      <c r="FU131" s="11"/>
      <c r="FV131" s="10"/>
      <c r="FW131" s="11"/>
      <c r="FX131" s="10"/>
      <c r="FY131" s="11"/>
      <c r="FZ131" s="10"/>
      <c r="GA131" s="11"/>
      <c r="GB131" s="10"/>
      <c r="GC131" s="11"/>
      <c r="GD131" s="10"/>
      <c r="GE131" s="7"/>
      <c r="GF131" s="7">
        <f t="shared" si="125"/>
        <v>0</v>
      </c>
    </row>
    <row r="132" spans="1:188" x14ac:dyDescent="0.2">
      <c r="A132" s="12">
        <v>10</v>
      </c>
      <c r="B132" s="12">
        <v>1</v>
      </c>
      <c r="C132" s="12"/>
      <c r="D132" s="6" t="s">
        <v>266</v>
      </c>
      <c r="E132" s="3" t="s">
        <v>267</v>
      </c>
      <c r="F132" s="6">
        <f t="shared" si="104"/>
        <v>0</v>
      </c>
      <c r="G132" s="6">
        <f t="shared" si="105"/>
        <v>2</v>
      </c>
      <c r="H132" s="6">
        <f t="shared" si="106"/>
        <v>30</v>
      </c>
      <c r="I132" s="6">
        <f t="shared" si="107"/>
        <v>10</v>
      </c>
      <c r="J132" s="6">
        <f t="shared" si="108"/>
        <v>0</v>
      </c>
      <c r="K132" s="6">
        <f t="shared" si="109"/>
        <v>0</v>
      </c>
      <c r="L132" s="6">
        <f t="shared" si="110"/>
        <v>0</v>
      </c>
      <c r="M132" s="6">
        <f t="shared" si="111"/>
        <v>20</v>
      </c>
      <c r="N132" s="6">
        <f t="shared" si="112"/>
        <v>0</v>
      </c>
      <c r="O132" s="6">
        <f t="shared" si="113"/>
        <v>0</v>
      </c>
      <c r="P132" s="6">
        <f t="shared" si="114"/>
        <v>0</v>
      </c>
      <c r="Q132" s="6">
        <f t="shared" si="115"/>
        <v>0</v>
      </c>
      <c r="R132" s="7">
        <f t="shared" si="116"/>
        <v>3</v>
      </c>
      <c r="S132" s="7">
        <f t="shared" si="117"/>
        <v>2</v>
      </c>
      <c r="T132" s="7">
        <v>1.07</v>
      </c>
      <c r="U132" s="11"/>
      <c r="V132" s="10"/>
      <c r="W132" s="11"/>
      <c r="X132" s="10"/>
      <c r="Y132" s="11"/>
      <c r="Z132" s="10"/>
      <c r="AA132" s="7"/>
      <c r="AB132" s="11"/>
      <c r="AC132" s="10"/>
      <c r="AD132" s="11"/>
      <c r="AE132" s="10"/>
      <c r="AF132" s="11"/>
      <c r="AG132" s="10"/>
      <c r="AH132" s="11"/>
      <c r="AI132" s="10"/>
      <c r="AJ132" s="11"/>
      <c r="AK132" s="10"/>
      <c r="AL132" s="11"/>
      <c r="AM132" s="10"/>
      <c r="AN132" s="7"/>
      <c r="AO132" s="7">
        <f t="shared" si="118"/>
        <v>0</v>
      </c>
      <c r="AP132" s="11"/>
      <c r="AQ132" s="10"/>
      <c r="AR132" s="11"/>
      <c r="AS132" s="10"/>
      <c r="AT132" s="11"/>
      <c r="AU132" s="10"/>
      <c r="AV132" s="7"/>
      <c r="AW132" s="11"/>
      <c r="AX132" s="10"/>
      <c r="AY132" s="11"/>
      <c r="AZ132" s="10"/>
      <c r="BA132" s="11"/>
      <c r="BB132" s="10"/>
      <c r="BC132" s="11"/>
      <c r="BD132" s="10"/>
      <c r="BE132" s="11"/>
      <c r="BF132" s="10"/>
      <c r="BG132" s="11"/>
      <c r="BH132" s="10"/>
      <c r="BI132" s="7"/>
      <c r="BJ132" s="7">
        <f t="shared" si="119"/>
        <v>0</v>
      </c>
      <c r="BK132" s="11"/>
      <c r="BL132" s="10"/>
      <c r="BM132" s="11"/>
      <c r="BN132" s="10"/>
      <c r="BO132" s="11"/>
      <c r="BP132" s="10"/>
      <c r="BQ132" s="7"/>
      <c r="BR132" s="11"/>
      <c r="BS132" s="10"/>
      <c r="BT132" s="11"/>
      <c r="BU132" s="10"/>
      <c r="BV132" s="11"/>
      <c r="BW132" s="10"/>
      <c r="BX132" s="11"/>
      <c r="BY132" s="10"/>
      <c r="BZ132" s="11"/>
      <c r="CA132" s="10"/>
      <c r="CB132" s="11"/>
      <c r="CC132" s="10"/>
      <c r="CD132" s="7"/>
      <c r="CE132" s="7">
        <f t="shared" si="120"/>
        <v>0</v>
      </c>
      <c r="CF132" s="11">
        <v>10</v>
      </c>
      <c r="CG132" s="10" t="s">
        <v>61</v>
      </c>
      <c r="CH132" s="11"/>
      <c r="CI132" s="10"/>
      <c r="CJ132" s="11"/>
      <c r="CK132" s="10"/>
      <c r="CL132" s="7">
        <v>1</v>
      </c>
      <c r="CM132" s="11"/>
      <c r="CN132" s="10"/>
      <c r="CO132" s="11">
        <v>20</v>
      </c>
      <c r="CP132" s="10" t="s">
        <v>61</v>
      </c>
      <c r="CQ132" s="11"/>
      <c r="CR132" s="10"/>
      <c r="CS132" s="11"/>
      <c r="CT132" s="10"/>
      <c r="CU132" s="11"/>
      <c r="CV132" s="10"/>
      <c r="CW132" s="11"/>
      <c r="CX132" s="10"/>
      <c r="CY132" s="7">
        <v>2</v>
      </c>
      <c r="CZ132" s="7">
        <f t="shared" si="121"/>
        <v>3</v>
      </c>
      <c r="DA132" s="11"/>
      <c r="DB132" s="10"/>
      <c r="DC132" s="11"/>
      <c r="DD132" s="10"/>
      <c r="DE132" s="11"/>
      <c r="DF132" s="10"/>
      <c r="DG132" s="7"/>
      <c r="DH132" s="11"/>
      <c r="DI132" s="10"/>
      <c r="DJ132" s="11"/>
      <c r="DK132" s="10"/>
      <c r="DL132" s="11"/>
      <c r="DM132" s="10"/>
      <c r="DN132" s="11"/>
      <c r="DO132" s="10"/>
      <c r="DP132" s="11"/>
      <c r="DQ132" s="10"/>
      <c r="DR132" s="11"/>
      <c r="DS132" s="10"/>
      <c r="DT132" s="7"/>
      <c r="DU132" s="7">
        <f t="shared" si="122"/>
        <v>0</v>
      </c>
      <c r="DV132" s="11"/>
      <c r="DW132" s="10"/>
      <c r="DX132" s="11"/>
      <c r="DY132" s="10"/>
      <c r="DZ132" s="11"/>
      <c r="EA132" s="10"/>
      <c r="EB132" s="7"/>
      <c r="EC132" s="11"/>
      <c r="ED132" s="10"/>
      <c r="EE132" s="11"/>
      <c r="EF132" s="10"/>
      <c r="EG132" s="11"/>
      <c r="EH132" s="10"/>
      <c r="EI132" s="11"/>
      <c r="EJ132" s="10"/>
      <c r="EK132" s="11"/>
      <c r="EL132" s="10"/>
      <c r="EM132" s="11"/>
      <c r="EN132" s="10"/>
      <c r="EO132" s="7"/>
      <c r="EP132" s="7">
        <f t="shared" si="123"/>
        <v>0</v>
      </c>
      <c r="EQ132" s="11"/>
      <c r="ER132" s="10"/>
      <c r="ES132" s="11"/>
      <c r="ET132" s="10"/>
      <c r="EU132" s="11"/>
      <c r="EV132" s="10"/>
      <c r="EW132" s="7"/>
      <c r="EX132" s="11"/>
      <c r="EY132" s="10"/>
      <c r="EZ132" s="11"/>
      <c r="FA132" s="10"/>
      <c r="FB132" s="11"/>
      <c r="FC132" s="10"/>
      <c r="FD132" s="11"/>
      <c r="FE132" s="10"/>
      <c r="FF132" s="11"/>
      <c r="FG132" s="10"/>
      <c r="FH132" s="11"/>
      <c r="FI132" s="10"/>
      <c r="FJ132" s="7"/>
      <c r="FK132" s="7">
        <f t="shared" si="124"/>
        <v>0</v>
      </c>
      <c r="FL132" s="11"/>
      <c r="FM132" s="10"/>
      <c r="FN132" s="11"/>
      <c r="FO132" s="10"/>
      <c r="FP132" s="11"/>
      <c r="FQ132" s="10"/>
      <c r="FR132" s="7"/>
      <c r="FS132" s="11"/>
      <c r="FT132" s="10"/>
      <c r="FU132" s="11"/>
      <c r="FV132" s="10"/>
      <c r="FW132" s="11"/>
      <c r="FX132" s="10"/>
      <c r="FY132" s="11"/>
      <c r="FZ132" s="10"/>
      <c r="GA132" s="11"/>
      <c r="GB132" s="10"/>
      <c r="GC132" s="11"/>
      <c r="GD132" s="10"/>
      <c r="GE132" s="7"/>
      <c r="GF132" s="7">
        <f t="shared" si="125"/>
        <v>0</v>
      </c>
    </row>
    <row r="133" spans="1:188" x14ac:dyDescent="0.2">
      <c r="A133" s="12">
        <v>10</v>
      </c>
      <c r="B133" s="12">
        <v>1</v>
      </c>
      <c r="C133" s="12"/>
      <c r="D133" s="6" t="s">
        <v>268</v>
      </c>
      <c r="E133" s="3" t="s">
        <v>269</v>
      </c>
      <c r="F133" s="6">
        <f t="shared" si="104"/>
        <v>0</v>
      </c>
      <c r="G133" s="6">
        <f t="shared" si="105"/>
        <v>2</v>
      </c>
      <c r="H133" s="6">
        <f t="shared" si="106"/>
        <v>30</v>
      </c>
      <c r="I133" s="6">
        <f t="shared" si="107"/>
        <v>10</v>
      </c>
      <c r="J133" s="6">
        <f t="shared" si="108"/>
        <v>0</v>
      </c>
      <c r="K133" s="6">
        <f t="shared" si="109"/>
        <v>0</v>
      </c>
      <c r="L133" s="6">
        <f t="shared" si="110"/>
        <v>0</v>
      </c>
      <c r="M133" s="6">
        <f t="shared" si="111"/>
        <v>20</v>
      </c>
      <c r="N133" s="6">
        <f t="shared" si="112"/>
        <v>0</v>
      </c>
      <c r="O133" s="6">
        <f t="shared" si="113"/>
        <v>0</v>
      </c>
      <c r="P133" s="6">
        <f t="shared" si="114"/>
        <v>0</v>
      </c>
      <c r="Q133" s="6">
        <f t="shared" si="115"/>
        <v>0</v>
      </c>
      <c r="R133" s="7">
        <f t="shared" si="116"/>
        <v>3</v>
      </c>
      <c r="S133" s="7">
        <f t="shared" si="117"/>
        <v>2</v>
      </c>
      <c r="T133" s="7">
        <v>1.17</v>
      </c>
      <c r="U133" s="11"/>
      <c r="V133" s="10"/>
      <c r="W133" s="11"/>
      <c r="X133" s="10"/>
      <c r="Y133" s="11"/>
      <c r="Z133" s="10"/>
      <c r="AA133" s="7"/>
      <c r="AB133" s="11"/>
      <c r="AC133" s="10"/>
      <c r="AD133" s="11"/>
      <c r="AE133" s="10"/>
      <c r="AF133" s="11"/>
      <c r="AG133" s="10"/>
      <c r="AH133" s="11"/>
      <c r="AI133" s="10"/>
      <c r="AJ133" s="11"/>
      <c r="AK133" s="10"/>
      <c r="AL133" s="11"/>
      <c r="AM133" s="10"/>
      <c r="AN133" s="7"/>
      <c r="AO133" s="7">
        <f t="shared" si="118"/>
        <v>0</v>
      </c>
      <c r="AP133" s="11"/>
      <c r="AQ133" s="10"/>
      <c r="AR133" s="11"/>
      <c r="AS133" s="10"/>
      <c r="AT133" s="11"/>
      <c r="AU133" s="10"/>
      <c r="AV133" s="7"/>
      <c r="AW133" s="11"/>
      <c r="AX133" s="10"/>
      <c r="AY133" s="11"/>
      <c r="AZ133" s="10"/>
      <c r="BA133" s="11"/>
      <c r="BB133" s="10"/>
      <c r="BC133" s="11"/>
      <c r="BD133" s="10"/>
      <c r="BE133" s="11"/>
      <c r="BF133" s="10"/>
      <c r="BG133" s="11"/>
      <c r="BH133" s="10"/>
      <c r="BI133" s="7"/>
      <c r="BJ133" s="7">
        <f t="shared" si="119"/>
        <v>0</v>
      </c>
      <c r="BK133" s="11"/>
      <c r="BL133" s="10"/>
      <c r="BM133" s="11"/>
      <c r="BN133" s="10"/>
      <c r="BO133" s="11"/>
      <c r="BP133" s="10"/>
      <c r="BQ133" s="7"/>
      <c r="BR133" s="11"/>
      <c r="BS133" s="10"/>
      <c r="BT133" s="11"/>
      <c r="BU133" s="10"/>
      <c r="BV133" s="11"/>
      <c r="BW133" s="10"/>
      <c r="BX133" s="11"/>
      <c r="BY133" s="10"/>
      <c r="BZ133" s="11"/>
      <c r="CA133" s="10"/>
      <c r="CB133" s="11"/>
      <c r="CC133" s="10"/>
      <c r="CD133" s="7"/>
      <c r="CE133" s="7">
        <f t="shared" si="120"/>
        <v>0</v>
      </c>
      <c r="CF133" s="11">
        <v>10</v>
      </c>
      <c r="CG133" s="10" t="s">
        <v>61</v>
      </c>
      <c r="CH133" s="11"/>
      <c r="CI133" s="10"/>
      <c r="CJ133" s="11"/>
      <c r="CK133" s="10"/>
      <c r="CL133" s="7">
        <v>1</v>
      </c>
      <c r="CM133" s="11"/>
      <c r="CN133" s="10"/>
      <c r="CO133" s="11">
        <v>20</v>
      </c>
      <c r="CP133" s="10" t="s">
        <v>61</v>
      </c>
      <c r="CQ133" s="11"/>
      <c r="CR133" s="10"/>
      <c r="CS133" s="11"/>
      <c r="CT133" s="10"/>
      <c r="CU133" s="11"/>
      <c r="CV133" s="10"/>
      <c r="CW133" s="11"/>
      <c r="CX133" s="10"/>
      <c r="CY133" s="7">
        <v>2</v>
      </c>
      <c r="CZ133" s="7">
        <f t="shared" si="121"/>
        <v>3</v>
      </c>
      <c r="DA133" s="11"/>
      <c r="DB133" s="10"/>
      <c r="DC133" s="11"/>
      <c r="DD133" s="10"/>
      <c r="DE133" s="11"/>
      <c r="DF133" s="10"/>
      <c r="DG133" s="7"/>
      <c r="DH133" s="11"/>
      <c r="DI133" s="10"/>
      <c r="DJ133" s="11"/>
      <c r="DK133" s="10"/>
      <c r="DL133" s="11"/>
      <c r="DM133" s="10"/>
      <c r="DN133" s="11"/>
      <c r="DO133" s="10"/>
      <c r="DP133" s="11"/>
      <c r="DQ133" s="10"/>
      <c r="DR133" s="11"/>
      <c r="DS133" s="10"/>
      <c r="DT133" s="7"/>
      <c r="DU133" s="7">
        <f t="shared" si="122"/>
        <v>0</v>
      </c>
      <c r="DV133" s="11"/>
      <c r="DW133" s="10"/>
      <c r="DX133" s="11"/>
      <c r="DY133" s="10"/>
      <c r="DZ133" s="11"/>
      <c r="EA133" s="10"/>
      <c r="EB133" s="7"/>
      <c r="EC133" s="11"/>
      <c r="ED133" s="10"/>
      <c r="EE133" s="11"/>
      <c r="EF133" s="10"/>
      <c r="EG133" s="11"/>
      <c r="EH133" s="10"/>
      <c r="EI133" s="11"/>
      <c r="EJ133" s="10"/>
      <c r="EK133" s="11"/>
      <c r="EL133" s="10"/>
      <c r="EM133" s="11"/>
      <c r="EN133" s="10"/>
      <c r="EO133" s="7"/>
      <c r="EP133" s="7">
        <f t="shared" si="123"/>
        <v>0</v>
      </c>
      <c r="EQ133" s="11"/>
      <c r="ER133" s="10"/>
      <c r="ES133" s="11"/>
      <c r="ET133" s="10"/>
      <c r="EU133" s="11"/>
      <c r="EV133" s="10"/>
      <c r="EW133" s="7"/>
      <c r="EX133" s="11"/>
      <c r="EY133" s="10"/>
      <c r="EZ133" s="11"/>
      <c r="FA133" s="10"/>
      <c r="FB133" s="11"/>
      <c r="FC133" s="10"/>
      <c r="FD133" s="11"/>
      <c r="FE133" s="10"/>
      <c r="FF133" s="11"/>
      <c r="FG133" s="10"/>
      <c r="FH133" s="11"/>
      <c r="FI133" s="10"/>
      <c r="FJ133" s="7"/>
      <c r="FK133" s="7">
        <f t="shared" si="124"/>
        <v>0</v>
      </c>
      <c r="FL133" s="11"/>
      <c r="FM133" s="10"/>
      <c r="FN133" s="11"/>
      <c r="FO133" s="10"/>
      <c r="FP133" s="11"/>
      <c r="FQ133" s="10"/>
      <c r="FR133" s="7"/>
      <c r="FS133" s="11"/>
      <c r="FT133" s="10"/>
      <c r="FU133" s="11"/>
      <c r="FV133" s="10"/>
      <c r="FW133" s="11"/>
      <c r="FX133" s="10"/>
      <c r="FY133" s="11"/>
      <c r="FZ133" s="10"/>
      <c r="GA133" s="11"/>
      <c r="GB133" s="10"/>
      <c r="GC133" s="11"/>
      <c r="GD133" s="10"/>
      <c r="GE133" s="7"/>
      <c r="GF133" s="7">
        <f t="shared" si="125"/>
        <v>0</v>
      </c>
    </row>
    <row r="134" spans="1:188" x14ac:dyDescent="0.2">
      <c r="A134" s="12">
        <v>10</v>
      </c>
      <c r="B134" s="12">
        <v>1</v>
      </c>
      <c r="C134" s="12"/>
      <c r="D134" s="6" t="s">
        <v>270</v>
      </c>
      <c r="E134" s="3" t="s">
        <v>271</v>
      </c>
      <c r="F134" s="6">
        <f t="shared" si="104"/>
        <v>0</v>
      </c>
      <c r="G134" s="6">
        <f t="shared" si="105"/>
        <v>2</v>
      </c>
      <c r="H134" s="6">
        <f t="shared" si="106"/>
        <v>30</v>
      </c>
      <c r="I134" s="6">
        <f t="shared" si="107"/>
        <v>10</v>
      </c>
      <c r="J134" s="6">
        <f t="shared" si="108"/>
        <v>0</v>
      </c>
      <c r="K134" s="6">
        <f t="shared" si="109"/>
        <v>0</v>
      </c>
      <c r="L134" s="6">
        <f t="shared" si="110"/>
        <v>0</v>
      </c>
      <c r="M134" s="6">
        <f t="shared" si="111"/>
        <v>20</v>
      </c>
      <c r="N134" s="6">
        <f t="shared" si="112"/>
        <v>0</v>
      </c>
      <c r="O134" s="6">
        <f t="shared" si="113"/>
        <v>0</v>
      </c>
      <c r="P134" s="6">
        <f t="shared" si="114"/>
        <v>0</v>
      </c>
      <c r="Q134" s="6">
        <f t="shared" si="115"/>
        <v>0</v>
      </c>
      <c r="R134" s="7">
        <f t="shared" si="116"/>
        <v>3</v>
      </c>
      <c r="S134" s="7">
        <f t="shared" si="117"/>
        <v>2</v>
      </c>
      <c r="T134" s="7">
        <v>1</v>
      </c>
      <c r="U134" s="11"/>
      <c r="V134" s="10"/>
      <c r="W134" s="11"/>
      <c r="X134" s="10"/>
      <c r="Y134" s="11"/>
      <c r="Z134" s="10"/>
      <c r="AA134" s="7"/>
      <c r="AB134" s="11"/>
      <c r="AC134" s="10"/>
      <c r="AD134" s="11"/>
      <c r="AE134" s="10"/>
      <c r="AF134" s="11"/>
      <c r="AG134" s="10"/>
      <c r="AH134" s="11"/>
      <c r="AI134" s="10"/>
      <c r="AJ134" s="11"/>
      <c r="AK134" s="10"/>
      <c r="AL134" s="11"/>
      <c r="AM134" s="10"/>
      <c r="AN134" s="7"/>
      <c r="AO134" s="7">
        <f t="shared" si="118"/>
        <v>0</v>
      </c>
      <c r="AP134" s="11"/>
      <c r="AQ134" s="10"/>
      <c r="AR134" s="11"/>
      <c r="AS134" s="10"/>
      <c r="AT134" s="11"/>
      <c r="AU134" s="10"/>
      <c r="AV134" s="7"/>
      <c r="AW134" s="11"/>
      <c r="AX134" s="10"/>
      <c r="AY134" s="11"/>
      <c r="AZ134" s="10"/>
      <c r="BA134" s="11"/>
      <c r="BB134" s="10"/>
      <c r="BC134" s="11"/>
      <c r="BD134" s="10"/>
      <c r="BE134" s="11"/>
      <c r="BF134" s="10"/>
      <c r="BG134" s="11"/>
      <c r="BH134" s="10"/>
      <c r="BI134" s="7"/>
      <c r="BJ134" s="7">
        <f t="shared" si="119"/>
        <v>0</v>
      </c>
      <c r="BK134" s="11"/>
      <c r="BL134" s="10"/>
      <c r="BM134" s="11"/>
      <c r="BN134" s="10"/>
      <c r="BO134" s="11"/>
      <c r="BP134" s="10"/>
      <c r="BQ134" s="7"/>
      <c r="BR134" s="11"/>
      <c r="BS134" s="10"/>
      <c r="BT134" s="11"/>
      <c r="BU134" s="10"/>
      <c r="BV134" s="11"/>
      <c r="BW134" s="10"/>
      <c r="BX134" s="11"/>
      <c r="BY134" s="10"/>
      <c r="BZ134" s="11"/>
      <c r="CA134" s="10"/>
      <c r="CB134" s="11"/>
      <c r="CC134" s="10"/>
      <c r="CD134" s="7"/>
      <c r="CE134" s="7">
        <f t="shared" si="120"/>
        <v>0</v>
      </c>
      <c r="CF134" s="11">
        <v>10</v>
      </c>
      <c r="CG134" s="10" t="s">
        <v>61</v>
      </c>
      <c r="CH134" s="11"/>
      <c r="CI134" s="10"/>
      <c r="CJ134" s="11"/>
      <c r="CK134" s="10"/>
      <c r="CL134" s="7">
        <v>1</v>
      </c>
      <c r="CM134" s="11"/>
      <c r="CN134" s="10"/>
      <c r="CO134" s="11">
        <v>20</v>
      </c>
      <c r="CP134" s="10" t="s">
        <v>61</v>
      </c>
      <c r="CQ134" s="11"/>
      <c r="CR134" s="10"/>
      <c r="CS134" s="11"/>
      <c r="CT134" s="10"/>
      <c r="CU134" s="11"/>
      <c r="CV134" s="10"/>
      <c r="CW134" s="11"/>
      <c r="CX134" s="10"/>
      <c r="CY134" s="7">
        <v>2</v>
      </c>
      <c r="CZ134" s="7">
        <f t="shared" si="121"/>
        <v>3</v>
      </c>
      <c r="DA134" s="11"/>
      <c r="DB134" s="10"/>
      <c r="DC134" s="11"/>
      <c r="DD134" s="10"/>
      <c r="DE134" s="11"/>
      <c r="DF134" s="10"/>
      <c r="DG134" s="7"/>
      <c r="DH134" s="11"/>
      <c r="DI134" s="10"/>
      <c r="DJ134" s="11"/>
      <c r="DK134" s="10"/>
      <c r="DL134" s="11"/>
      <c r="DM134" s="10"/>
      <c r="DN134" s="11"/>
      <c r="DO134" s="10"/>
      <c r="DP134" s="11"/>
      <c r="DQ134" s="10"/>
      <c r="DR134" s="11"/>
      <c r="DS134" s="10"/>
      <c r="DT134" s="7"/>
      <c r="DU134" s="7">
        <f t="shared" si="122"/>
        <v>0</v>
      </c>
      <c r="DV134" s="11"/>
      <c r="DW134" s="10"/>
      <c r="DX134" s="11"/>
      <c r="DY134" s="10"/>
      <c r="DZ134" s="11"/>
      <c r="EA134" s="10"/>
      <c r="EB134" s="7"/>
      <c r="EC134" s="11"/>
      <c r="ED134" s="10"/>
      <c r="EE134" s="11"/>
      <c r="EF134" s="10"/>
      <c r="EG134" s="11"/>
      <c r="EH134" s="10"/>
      <c r="EI134" s="11"/>
      <c r="EJ134" s="10"/>
      <c r="EK134" s="11"/>
      <c r="EL134" s="10"/>
      <c r="EM134" s="11"/>
      <c r="EN134" s="10"/>
      <c r="EO134" s="7"/>
      <c r="EP134" s="7">
        <f t="shared" si="123"/>
        <v>0</v>
      </c>
      <c r="EQ134" s="11"/>
      <c r="ER134" s="10"/>
      <c r="ES134" s="11"/>
      <c r="ET134" s="10"/>
      <c r="EU134" s="11"/>
      <c r="EV134" s="10"/>
      <c r="EW134" s="7"/>
      <c r="EX134" s="11"/>
      <c r="EY134" s="10"/>
      <c r="EZ134" s="11"/>
      <c r="FA134" s="10"/>
      <c r="FB134" s="11"/>
      <c r="FC134" s="10"/>
      <c r="FD134" s="11"/>
      <c r="FE134" s="10"/>
      <c r="FF134" s="11"/>
      <c r="FG134" s="10"/>
      <c r="FH134" s="11"/>
      <c r="FI134" s="10"/>
      <c r="FJ134" s="7"/>
      <c r="FK134" s="7">
        <f t="shared" si="124"/>
        <v>0</v>
      </c>
      <c r="FL134" s="11"/>
      <c r="FM134" s="10"/>
      <c r="FN134" s="11"/>
      <c r="FO134" s="10"/>
      <c r="FP134" s="11"/>
      <c r="FQ134" s="10"/>
      <c r="FR134" s="7"/>
      <c r="FS134" s="11"/>
      <c r="FT134" s="10"/>
      <c r="FU134" s="11"/>
      <c r="FV134" s="10"/>
      <c r="FW134" s="11"/>
      <c r="FX134" s="10"/>
      <c r="FY134" s="11"/>
      <c r="FZ134" s="10"/>
      <c r="GA134" s="11"/>
      <c r="GB134" s="10"/>
      <c r="GC134" s="11"/>
      <c r="GD134" s="10"/>
      <c r="GE134" s="7"/>
      <c r="GF134" s="7">
        <f t="shared" si="125"/>
        <v>0</v>
      </c>
    </row>
    <row r="135" spans="1:188" x14ac:dyDescent="0.2">
      <c r="A135" s="12">
        <v>11</v>
      </c>
      <c r="B135" s="12">
        <v>1</v>
      </c>
      <c r="C135" s="12"/>
      <c r="D135" s="6" t="s">
        <v>272</v>
      </c>
      <c r="E135" s="3" t="s">
        <v>273</v>
      </c>
      <c r="F135" s="6">
        <f t="shared" si="104"/>
        <v>0</v>
      </c>
      <c r="G135" s="6">
        <f t="shared" si="105"/>
        <v>3</v>
      </c>
      <c r="H135" s="6">
        <f t="shared" si="106"/>
        <v>30</v>
      </c>
      <c r="I135" s="6">
        <f t="shared" si="107"/>
        <v>15</v>
      </c>
      <c r="J135" s="6">
        <f t="shared" si="108"/>
        <v>10</v>
      </c>
      <c r="K135" s="6">
        <f t="shared" si="109"/>
        <v>0</v>
      </c>
      <c r="L135" s="6">
        <f t="shared" si="110"/>
        <v>0</v>
      </c>
      <c r="M135" s="6">
        <f t="shared" si="111"/>
        <v>5</v>
      </c>
      <c r="N135" s="6">
        <f t="shared" si="112"/>
        <v>0</v>
      </c>
      <c r="O135" s="6">
        <f t="shared" si="113"/>
        <v>0</v>
      </c>
      <c r="P135" s="6">
        <f t="shared" si="114"/>
        <v>0</v>
      </c>
      <c r="Q135" s="6">
        <f t="shared" si="115"/>
        <v>0</v>
      </c>
      <c r="R135" s="7">
        <f t="shared" si="116"/>
        <v>3</v>
      </c>
      <c r="S135" s="7">
        <f t="shared" si="117"/>
        <v>0.5</v>
      </c>
      <c r="T135" s="7">
        <v>1.2</v>
      </c>
      <c r="U135" s="11"/>
      <c r="V135" s="10"/>
      <c r="W135" s="11"/>
      <c r="X135" s="10"/>
      <c r="Y135" s="11"/>
      <c r="Z135" s="10"/>
      <c r="AA135" s="7"/>
      <c r="AB135" s="11"/>
      <c r="AC135" s="10"/>
      <c r="AD135" s="11"/>
      <c r="AE135" s="10"/>
      <c r="AF135" s="11"/>
      <c r="AG135" s="10"/>
      <c r="AH135" s="11"/>
      <c r="AI135" s="10"/>
      <c r="AJ135" s="11"/>
      <c r="AK135" s="10"/>
      <c r="AL135" s="11"/>
      <c r="AM135" s="10"/>
      <c r="AN135" s="7"/>
      <c r="AO135" s="7">
        <f t="shared" si="118"/>
        <v>0</v>
      </c>
      <c r="AP135" s="11"/>
      <c r="AQ135" s="10"/>
      <c r="AR135" s="11"/>
      <c r="AS135" s="10"/>
      <c r="AT135" s="11"/>
      <c r="AU135" s="10"/>
      <c r="AV135" s="7"/>
      <c r="AW135" s="11"/>
      <c r="AX135" s="10"/>
      <c r="AY135" s="11"/>
      <c r="AZ135" s="10"/>
      <c r="BA135" s="11"/>
      <c r="BB135" s="10"/>
      <c r="BC135" s="11"/>
      <c r="BD135" s="10"/>
      <c r="BE135" s="11"/>
      <c r="BF135" s="10"/>
      <c r="BG135" s="11"/>
      <c r="BH135" s="10"/>
      <c r="BI135" s="7"/>
      <c r="BJ135" s="7">
        <f t="shared" si="119"/>
        <v>0</v>
      </c>
      <c r="BK135" s="11"/>
      <c r="BL135" s="10"/>
      <c r="BM135" s="11"/>
      <c r="BN135" s="10"/>
      <c r="BO135" s="11"/>
      <c r="BP135" s="10"/>
      <c r="BQ135" s="7"/>
      <c r="BR135" s="11"/>
      <c r="BS135" s="10"/>
      <c r="BT135" s="11"/>
      <c r="BU135" s="10"/>
      <c r="BV135" s="11"/>
      <c r="BW135" s="10"/>
      <c r="BX135" s="11"/>
      <c r="BY135" s="10"/>
      <c r="BZ135" s="11"/>
      <c r="CA135" s="10"/>
      <c r="CB135" s="11"/>
      <c r="CC135" s="10"/>
      <c r="CD135" s="7"/>
      <c r="CE135" s="7">
        <f t="shared" si="120"/>
        <v>0</v>
      </c>
      <c r="CF135" s="11"/>
      <c r="CG135" s="10"/>
      <c r="CH135" s="11"/>
      <c r="CI135" s="10"/>
      <c r="CJ135" s="11"/>
      <c r="CK135" s="10"/>
      <c r="CL135" s="7"/>
      <c r="CM135" s="11"/>
      <c r="CN135" s="10"/>
      <c r="CO135" s="11"/>
      <c r="CP135" s="10"/>
      <c r="CQ135" s="11"/>
      <c r="CR135" s="10"/>
      <c r="CS135" s="11"/>
      <c r="CT135" s="10"/>
      <c r="CU135" s="11"/>
      <c r="CV135" s="10"/>
      <c r="CW135" s="11"/>
      <c r="CX135" s="10"/>
      <c r="CY135" s="7"/>
      <c r="CZ135" s="7">
        <f t="shared" si="121"/>
        <v>0</v>
      </c>
      <c r="DA135" s="11">
        <v>15</v>
      </c>
      <c r="DB135" s="10" t="s">
        <v>61</v>
      </c>
      <c r="DC135" s="11">
        <v>10</v>
      </c>
      <c r="DD135" s="10" t="s">
        <v>61</v>
      </c>
      <c r="DE135" s="11"/>
      <c r="DF135" s="10"/>
      <c r="DG135" s="7">
        <v>2.5</v>
      </c>
      <c r="DH135" s="11"/>
      <c r="DI135" s="10"/>
      <c r="DJ135" s="11">
        <v>5</v>
      </c>
      <c r="DK135" s="10" t="s">
        <v>61</v>
      </c>
      <c r="DL135" s="11"/>
      <c r="DM135" s="10"/>
      <c r="DN135" s="11"/>
      <c r="DO135" s="10"/>
      <c r="DP135" s="11"/>
      <c r="DQ135" s="10"/>
      <c r="DR135" s="11"/>
      <c r="DS135" s="10"/>
      <c r="DT135" s="7">
        <v>0.5</v>
      </c>
      <c r="DU135" s="7">
        <f t="shared" si="122"/>
        <v>3</v>
      </c>
      <c r="DV135" s="11"/>
      <c r="DW135" s="10"/>
      <c r="DX135" s="11"/>
      <c r="DY135" s="10"/>
      <c r="DZ135" s="11"/>
      <c r="EA135" s="10"/>
      <c r="EB135" s="7"/>
      <c r="EC135" s="11"/>
      <c r="ED135" s="10"/>
      <c r="EE135" s="11"/>
      <c r="EF135" s="10"/>
      <c r="EG135" s="11"/>
      <c r="EH135" s="10"/>
      <c r="EI135" s="11"/>
      <c r="EJ135" s="10"/>
      <c r="EK135" s="11"/>
      <c r="EL135" s="10"/>
      <c r="EM135" s="11"/>
      <c r="EN135" s="10"/>
      <c r="EO135" s="7"/>
      <c r="EP135" s="7">
        <f t="shared" si="123"/>
        <v>0</v>
      </c>
      <c r="EQ135" s="11"/>
      <c r="ER135" s="10"/>
      <c r="ES135" s="11"/>
      <c r="ET135" s="10"/>
      <c r="EU135" s="11"/>
      <c r="EV135" s="10"/>
      <c r="EW135" s="7"/>
      <c r="EX135" s="11"/>
      <c r="EY135" s="10"/>
      <c r="EZ135" s="11"/>
      <c r="FA135" s="10"/>
      <c r="FB135" s="11"/>
      <c r="FC135" s="10"/>
      <c r="FD135" s="11"/>
      <c r="FE135" s="10"/>
      <c r="FF135" s="11"/>
      <c r="FG135" s="10"/>
      <c r="FH135" s="11"/>
      <c r="FI135" s="10"/>
      <c r="FJ135" s="7"/>
      <c r="FK135" s="7">
        <f t="shared" si="124"/>
        <v>0</v>
      </c>
      <c r="FL135" s="11"/>
      <c r="FM135" s="10"/>
      <c r="FN135" s="11"/>
      <c r="FO135" s="10"/>
      <c r="FP135" s="11"/>
      <c r="FQ135" s="10"/>
      <c r="FR135" s="7"/>
      <c r="FS135" s="11"/>
      <c r="FT135" s="10"/>
      <c r="FU135" s="11"/>
      <c r="FV135" s="10"/>
      <c r="FW135" s="11"/>
      <c r="FX135" s="10"/>
      <c r="FY135" s="11"/>
      <c r="FZ135" s="10"/>
      <c r="GA135" s="11"/>
      <c r="GB135" s="10"/>
      <c r="GC135" s="11"/>
      <c r="GD135" s="10"/>
      <c r="GE135" s="7"/>
      <c r="GF135" s="7">
        <f t="shared" si="125"/>
        <v>0</v>
      </c>
    </row>
    <row r="136" spans="1:188" x14ac:dyDescent="0.2">
      <c r="A136" s="12">
        <v>11</v>
      </c>
      <c r="B136" s="12">
        <v>1</v>
      </c>
      <c r="C136" s="12"/>
      <c r="D136" s="6" t="s">
        <v>274</v>
      </c>
      <c r="E136" s="3" t="s">
        <v>275</v>
      </c>
      <c r="F136" s="6">
        <f t="shared" si="104"/>
        <v>0</v>
      </c>
      <c r="G136" s="6">
        <f t="shared" si="105"/>
        <v>3</v>
      </c>
      <c r="H136" s="6">
        <f t="shared" si="106"/>
        <v>30</v>
      </c>
      <c r="I136" s="6">
        <f t="shared" si="107"/>
        <v>15</v>
      </c>
      <c r="J136" s="6">
        <f t="shared" si="108"/>
        <v>10</v>
      </c>
      <c r="K136" s="6">
        <f t="shared" si="109"/>
        <v>0</v>
      </c>
      <c r="L136" s="6">
        <f t="shared" si="110"/>
        <v>0</v>
      </c>
      <c r="M136" s="6">
        <f t="shared" si="111"/>
        <v>5</v>
      </c>
      <c r="N136" s="6">
        <f t="shared" si="112"/>
        <v>0</v>
      </c>
      <c r="O136" s="6">
        <f t="shared" si="113"/>
        <v>0</v>
      </c>
      <c r="P136" s="6">
        <f t="shared" si="114"/>
        <v>0</v>
      </c>
      <c r="Q136" s="6">
        <f t="shared" si="115"/>
        <v>0</v>
      </c>
      <c r="R136" s="7">
        <f t="shared" si="116"/>
        <v>3</v>
      </c>
      <c r="S136" s="7">
        <f t="shared" si="117"/>
        <v>0.5</v>
      </c>
      <c r="T136" s="7">
        <v>1.47</v>
      </c>
      <c r="U136" s="11"/>
      <c r="V136" s="10"/>
      <c r="W136" s="11"/>
      <c r="X136" s="10"/>
      <c r="Y136" s="11"/>
      <c r="Z136" s="10"/>
      <c r="AA136" s="7"/>
      <c r="AB136" s="11"/>
      <c r="AC136" s="10"/>
      <c r="AD136" s="11"/>
      <c r="AE136" s="10"/>
      <c r="AF136" s="11"/>
      <c r="AG136" s="10"/>
      <c r="AH136" s="11"/>
      <c r="AI136" s="10"/>
      <c r="AJ136" s="11"/>
      <c r="AK136" s="10"/>
      <c r="AL136" s="11"/>
      <c r="AM136" s="10"/>
      <c r="AN136" s="7"/>
      <c r="AO136" s="7">
        <f t="shared" si="118"/>
        <v>0</v>
      </c>
      <c r="AP136" s="11"/>
      <c r="AQ136" s="10"/>
      <c r="AR136" s="11"/>
      <c r="AS136" s="10"/>
      <c r="AT136" s="11"/>
      <c r="AU136" s="10"/>
      <c r="AV136" s="7"/>
      <c r="AW136" s="11"/>
      <c r="AX136" s="10"/>
      <c r="AY136" s="11"/>
      <c r="AZ136" s="10"/>
      <c r="BA136" s="11"/>
      <c r="BB136" s="10"/>
      <c r="BC136" s="11"/>
      <c r="BD136" s="10"/>
      <c r="BE136" s="11"/>
      <c r="BF136" s="10"/>
      <c r="BG136" s="11"/>
      <c r="BH136" s="10"/>
      <c r="BI136" s="7"/>
      <c r="BJ136" s="7">
        <f t="shared" si="119"/>
        <v>0</v>
      </c>
      <c r="BK136" s="11"/>
      <c r="BL136" s="10"/>
      <c r="BM136" s="11"/>
      <c r="BN136" s="10"/>
      <c r="BO136" s="11"/>
      <c r="BP136" s="10"/>
      <c r="BQ136" s="7"/>
      <c r="BR136" s="11"/>
      <c r="BS136" s="10"/>
      <c r="BT136" s="11"/>
      <c r="BU136" s="10"/>
      <c r="BV136" s="11"/>
      <c r="BW136" s="10"/>
      <c r="BX136" s="11"/>
      <c r="BY136" s="10"/>
      <c r="BZ136" s="11"/>
      <c r="CA136" s="10"/>
      <c r="CB136" s="11"/>
      <c r="CC136" s="10"/>
      <c r="CD136" s="7"/>
      <c r="CE136" s="7">
        <f t="shared" si="120"/>
        <v>0</v>
      </c>
      <c r="CF136" s="11"/>
      <c r="CG136" s="10"/>
      <c r="CH136" s="11"/>
      <c r="CI136" s="10"/>
      <c r="CJ136" s="11"/>
      <c r="CK136" s="10"/>
      <c r="CL136" s="7"/>
      <c r="CM136" s="11"/>
      <c r="CN136" s="10"/>
      <c r="CO136" s="11"/>
      <c r="CP136" s="10"/>
      <c r="CQ136" s="11"/>
      <c r="CR136" s="10"/>
      <c r="CS136" s="11"/>
      <c r="CT136" s="10"/>
      <c r="CU136" s="11"/>
      <c r="CV136" s="10"/>
      <c r="CW136" s="11"/>
      <c r="CX136" s="10"/>
      <c r="CY136" s="7"/>
      <c r="CZ136" s="7">
        <f t="shared" si="121"/>
        <v>0</v>
      </c>
      <c r="DA136" s="11">
        <v>15</v>
      </c>
      <c r="DB136" s="10" t="s">
        <v>61</v>
      </c>
      <c r="DC136" s="11">
        <v>10</v>
      </c>
      <c r="DD136" s="10" t="s">
        <v>61</v>
      </c>
      <c r="DE136" s="11"/>
      <c r="DF136" s="10"/>
      <c r="DG136" s="7">
        <v>2.5</v>
      </c>
      <c r="DH136" s="11"/>
      <c r="DI136" s="10"/>
      <c r="DJ136" s="11">
        <v>5</v>
      </c>
      <c r="DK136" s="10" t="s">
        <v>61</v>
      </c>
      <c r="DL136" s="11"/>
      <c r="DM136" s="10"/>
      <c r="DN136" s="11"/>
      <c r="DO136" s="10"/>
      <c r="DP136" s="11"/>
      <c r="DQ136" s="10"/>
      <c r="DR136" s="11"/>
      <c r="DS136" s="10"/>
      <c r="DT136" s="7">
        <v>0.5</v>
      </c>
      <c r="DU136" s="7">
        <f t="shared" si="122"/>
        <v>3</v>
      </c>
      <c r="DV136" s="11"/>
      <c r="DW136" s="10"/>
      <c r="DX136" s="11"/>
      <c r="DY136" s="10"/>
      <c r="DZ136" s="11"/>
      <c r="EA136" s="10"/>
      <c r="EB136" s="7"/>
      <c r="EC136" s="11"/>
      <c r="ED136" s="10"/>
      <c r="EE136" s="11"/>
      <c r="EF136" s="10"/>
      <c r="EG136" s="11"/>
      <c r="EH136" s="10"/>
      <c r="EI136" s="11"/>
      <c r="EJ136" s="10"/>
      <c r="EK136" s="11"/>
      <c r="EL136" s="10"/>
      <c r="EM136" s="11"/>
      <c r="EN136" s="10"/>
      <c r="EO136" s="7"/>
      <c r="EP136" s="7">
        <f t="shared" si="123"/>
        <v>0</v>
      </c>
      <c r="EQ136" s="11"/>
      <c r="ER136" s="10"/>
      <c r="ES136" s="11"/>
      <c r="ET136" s="10"/>
      <c r="EU136" s="11"/>
      <c r="EV136" s="10"/>
      <c r="EW136" s="7"/>
      <c r="EX136" s="11"/>
      <c r="EY136" s="10"/>
      <c r="EZ136" s="11"/>
      <c r="FA136" s="10"/>
      <c r="FB136" s="11"/>
      <c r="FC136" s="10"/>
      <c r="FD136" s="11"/>
      <c r="FE136" s="10"/>
      <c r="FF136" s="11"/>
      <c r="FG136" s="10"/>
      <c r="FH136" s="11"/>
      <c r="FI136" s="10"/>
      <c r="FJ136" s="7"/>
      <c r="FK136" s="7">
        <f t="shared" si="124"/>
        <v>0</v>
      </c>
      <c r="FL136" s="11"/>
      <c r="FM136" s="10"/>
      <c r="FN136" s="11"/>
      <c r="FO136" s="10"/>
      <c r="FP136" s="11"/>
      <c r="FQ136" s="10"/>
      <c r="FR136" s="7"/>
      <c r="FS136" s="11"/>
      <c r="FT136" s="10"/>
      <c r="FU136" s="11"/>
      <c r="FV136" s="10"/>
      <c r="FW136" s="11"/>
      <c r="FX136" s="10"/>
      <c r="FY136" s="11"/>
      <c r="FZ136" s="10"/>
      <c r="GA136" s="11"/>
      <c r="GB136" s="10"/>
      <c r="GC136" s="11"/>
      <c r="GD136" s="10"/>
      <c r="GE136" s="7"/>
      <c r="GF136" s="7">
        <f t="shared" si="125"/>
        <v>0</v>
      </c>
    </row>
    <row r="137" spans="1:188" x14ac:dyDescent="0.2">
      <c r="A137" s="12">
        <v>11</v>
      </c>
      <c r="B137" s="12">
        <v>1</v>
      </c>
      <c r="C137" s="12"/>
      <c r="D137" s="6" t="s">
        <v>276</v>
      </c>
      <c r="E137" s="3" t="s">
        <v>277</v>
      </c>
      <c r="F137" s="6">
        <f t="shared" si="104"/>
        <v>0</v>
      </c>
      <c r="G137" s="6">
        <f t="shared" si="105"/>
        <v>3</v>
      </c>
      <c r="H137" s="6">
        <f t="shared" si="106"/>
        <v>30</v>
      </c>
      <c r="I137" s="6">
        <f t="shared" si="107"/>
        <v>15</v>
      </c>
      <c r="J137" s="6">
        <f t="shared" si="108"/>
        <v>10</v>
      </c>
      <c r="K137" s="6">
        <f t="shared" si="109"/>
        <v>0</v>
      </c>
      <c r="L137" s="6">
        <f t="shared" si="110"/>
        <v>0</v>
      </c>
      <c r="M137" s="6">
        <f t="shared" si="111"/>
        <v>5</v>
      </c>
      <c r="N137" s="6">
        <f t="shared" si="112"/>
        <v>0</v>
      </c>
      <c r="O137" s="6">
        <f t="shared" si="113"/>
        <v>0</v>
      </c>
      <c r="P137" s="6">
        <f t="shared" si="114"/>
        <v>0</v>
      </c>
      <c r="Q137" s="6">
        <f t="shared" si="115"/>
        <v>0</v>
      </c>
      <c r="R137" s="7">
        <f t="shared" si="116"/>
        <v>3</v>
      </c>
      <c r="S137" s="7">
        <f t="shared" si="117"/>
        <v>0.5</v>
      </c>
      <c r="T137" s="7">
        <v>1</v>
      </c>
      <c r="U137" s="11"/>
      <c r="V137" s="10"/>
      <c r="W137" s="11"/>
      <c r="X137" s="10"/>
      <c r="Y137" s="11"/>
      <c r="Z137" s="10"/>
      <c r="AA137" s="7"/>
      <c r="AB137" s="11"/>
      <c r="AC137" s="10"/>
      <c r="AD137" s="11"/>
      <c r="AE137" s="10"/>
      <c r="AF137" s="11"/>
      <c r="AG137" s="10"/>
      <c r="AH137" s="11"/>
      <c r="AI137" s="10"/>
      <c r="AJ137" s="11"/>
      <c r="AK137" s="10"/>
      <c r="AL137" s="11"/>
      <c r="AM137" s="10"/>
      <c r="AN137" s="7"/>
      <c r="AO137" s="7">
        <f t="shared" si="118"/>
        <v>0</v>
      </c>
      <c r="AP137" s="11"/>
      <c r="AQ137" s="10"/>
      <c r="AR137" s="11"/>
      <c r="AS137" s="10"/>
      <c r="AT137" s="11"/>
      <c r="AU137" s="10"/>
      <c r="AV137" s="7"/>
      <c r="AW137" s="11"/>
      <c r="AX137" s="10"/>
      <c r="AY137" s="11"/>
      <c r="AZ137" s="10"/>
      <c r="BA137" s="11"/>
      <c r="BB137" s="10"/>
      <c r="BC137" s="11"/>
      <c r="BD137" s="10"/>
      <c r="BE137" s="11"/>
      <c r="BF137" s="10"/>
      <c r="BG137" s="11"/>
      <c r="BH137" s="10"/>
      <c r="BI137" s="7"/>
      <c r="BJ137" s="7">
        <f t="shared" si="119"/>
        <v>0</v>
      </c>
      <c r="BK137" s="11"/>
      <c r="BL137" s="10"/>
      <c r="BM137" s="11"/>
      <c r="BN137" s="10"/>
      <c r="BO137" s="11"/>
      <c r="BP137" s="10"/>
      <c r="BQ137" s="7"/>
      <c r="BR137" s="11"/>
      <c r="BS137" s="10"/>
      <c r="BT137" s="11"/>
      <c r="BU137" s="10"/>
      <c r="BV137" s="11"/>
      <c r="BW137" s="10"/>
      <c r="BX137" s="11"/>
      <c r="BY137" s="10"/>
      <c r="BZ137" s="11"/>
      <c r="CA137" s="10"/>
      <c r="CB137" s="11"/>
      <c r="CC137" s="10"/>
      <c r="CD137" s="7"/>
      <c r="CE137" s="7">
        <f t="shared" si="120"/>
        <v>0</v>
      </c>
      <c r="CF137" s="11"/>
      <c r="CG137" s="10"/>
      <c r="CH137" s="11"/>
      <c r="CI137" s="10"/>
      <c r="CJ137" s="11"/>
      <c r="CK137" s="10"/>
      <c r="CL137" s="7"/>
      <c r="CM137" s="11"/>
      <c r="CN137" s="10"/>
      <c r="CO137" s="11"/>
      <c r="CP137" s="10"/>
      <c r="CQ137" s="11"/>
      <c r="CR137" s="10"/>
      <c r="CS137" s="11"/>
      <c r="CT137" s="10"/>
      <c r="CU137" s="11"/>
      <c r="CV137" s="10"/>
      <c r="CW137" s="11"/>
      <c r="CX137" s="10"/>
      <c r="CY137" s="7"/>
      <c r="CZ137" s="7">
        <f t="shared" si="121"/>
        <v>0</v>
      </c>
      <c r="DA137" s="11">
        <v>15</v>
      </c>
      <c r="DB137" s="10" t="s">
        <v>61</v>
      </c>
      <c r="DC137" s="11">
        <v>10</v>
      </c>
      <c r="DD137" s="10" t="s">
        <v>61</v>
      </c>
      <c r="DE137" s="11"/>
      <c r="DF137" s="10"/>
      <c r="DG137" s="7">
        <v>2.5</v>
      </c>
      <c r="DH137" s="11"/>
      <c r="DI137" s="10"/>
      <c r="DJ137" s="11">
        <v>5</v>
      </c>
      <c r="DK137" s="10" t="s">
        <v>61</v>
      </c>
      <c r="DL137" s="11"/>
      <c r="DM137" s="10"/>
      <c r="DN137" s="11"/>
      <c r="DO137" s="10"/>
      <c r="DP137" s="11"/>
      <c r="DQ137" s="10"/>
      <c r="DR137" s="11"/>
      <c r="DS137" s="10"/>
      <c r="DT137" s="7">
        <v>0.5</v>
      </c>
      <c r="DU137" s="7">
        <f t="shared" si="122"/>
        <v>3</v>
      </c>
      <c r="DV137" s="11"/>
      <c r="DW137" s="10"/>
      <c r="DX137" s="11"/>
      <c r="DY137" s="10"/>
      <c r="DZ137" s="11"/>
      <c r="EA137" s="10"/>
      <c r="EB137" s="7"/>
      <c r="EC137" s="11"/>
      <c r="ED137" s="10"/>
      <c r="EE137" s="11"/>
      <c r="EF137" s="10"/>
      <c r="EG137" s="11"/>
      <c r="EH137" s="10"/>
      <c r="EI137" s="11"/>
      <c r="EJ137" s="10"/>
      <c r="EK137" s="11"/>
      <c r="EL137" s="10"/>
      <c r="EM137" s="11"/>
      <c r="EN137" s="10"/>
      <c r="EO137" s="7"/>
      <c r="EP137" s="7">
        <f t="shared" si="123"/>
        <v>0</v>
      </c>
      <c r="EQ137" s="11"/>
      <c r="ER137" s="10"/>
      <c r="ES137" s="11"/>
      <c r="ET137" s="10"/>
      <c r="EU137" s="11"/>
      <c r="EV137" s="10"/>
      <c r="EW137" s="7"/>
      <c r="EX137" s="11"/>
      <c r="EY137" s="10"/>
      <c r="EZ137" s="11"/>
      <c r="FA137" s="10"/>
      <c r="FB137" s="11"/>
      <c r="FC137" s="10"/>
      <c r="FD137" s="11"/>
      <c r="FE137" s="10"/>
      <c r="FF137" s="11"/>
      <c r="FG137" s="10"/>
      <c r="FH137" s="11"/>
      <c r="FI137" s="10"/>
      <c r="FJ137" s="7"/>
      <c r="FK137" s="7">
        <f t="shared" si="124"/>
        <v>0</v>
      </c>
      <c r="FL137" s="11"/>
      <c r="FM137" s="10"/>
      <c r="FN137" s="11"/>
      <c r="FO137" s="10"/>
      <c r="FP137" s="11"/>
      <c r="FQ137" s="10"/>
      <c r="FR137" s="7"/>
      <c r="FS137" s="11"/>
      <c r="FT137" s="10"/>
      <c r="FU137" s="11"/>
      <c r="FV137" s="10"/>
      <c r="FW137" s="11"/>
      <c r="FX137" s="10"/>
      <c r="FY137" s="11"/>
      <c r="FZ137" s="10"/>
      <c r="GA137" s="11"/>
      <c r="GB137" s="10"/>
      <c r="GC137" s="11"/>
      <c r="GD137" s="10"/>
      <c r="GE137" s="7"/>
      <c r="GF137" s="7">
        <f t="shared" si="125"/>
        <v>0</v>
      </c>
    </row>
    <row r="138" spans="1:188" x14ac:dyDescent="0.2">
      <c r="A138" s="12">
        <v>12</v>
      </c>
      <c r="B138" s="12">
        <v>1</v>
      </c>
      <c r="C138" s="12"/>
      <c r="D138" s="6" t="s">
        <v>278</v>
      </c>
      <c r="E138" s="3" t="s">
        <v>279</v>
      </c>
      <c r="F138" s="6">
        <f t="shared" si="104"/>
        <v>0</v>
      </c>
      <c r="G138" s="6">
        <f t="shared" si="105"/>
        <v>2</v>
      </c>
      <c r="H138" s="6">
        <f t="shared" si="106"/>
        <v>30</v>
      </c>
      <c r="I138" s="6">
        <f t="shared" si="107"/>
        <v>10</v>
      </c>
      <c r="J138" s="6">
        <f t="shared" si="108"/>
        <v>20</v>
      </c>
      <c r="K138" s="6">
        <f t="shared" si="109"/>
        <v>0</v>
      </c>
      <c r="L138" s="6">
        <f t="shared" si="110"/>
        <v>0</v>
      </c>
      <c r="M138" s="6">
        <f t="shared" si="111"/>
        <v>0</v>
      </c>
      <c r="N138" s="6">
        <f t="shared" si="112"/>
        <v>0</v>
      </c>
      <c r="O138" s="6">
        <f t="shared" si="113"/>
        <v>0</v>
      </c>
      <c r="P138" s="6">
        <f t="shared" si="114"/>
        <v>0</v>
      </c>
      <c r="Q138" s="6">
        <f t="shared" si="115"/>
        <v>0</v>
      </c>
      <c r="R138" s="7">
        <f t="shared" si="116"/>
        <v>3</v>
      </c>
      <c r="S138" s="7">
        <f t="shared" si="117"/>
        <v>0</v>
      </c>
      <c r="T138" s="7">
        <v>1</v>
      </c>
      <c r="U138" s="11"/>
      <c r="V138" s="10"/>
      <c r="W138" s="11"/>
      <c r="X138" s="10"/>
      <c r="Y138" s="11"/>
      <c r="Z138" s="10"/>
      <c r="AA138" s="7"/>
      <c r="AB138" s="11"/>
      <c r="AC138" s="10"/>
      <c r="AD138" s="11"/>
      <c r="AE138" s="10"/>
      <c r="AF138" s="11"/>
      <c r="AG138" s="10"/>
      <c r="AH138" s="11"/>
      <c r="AI138" s="10"/>
      <c r="AJ138" s="11"/>
      <c r="AK138" s="10"/>
      <c r="AL138" s="11"/>
      <c r="AM138" s="10"/>
      <c r="AN138" s="7"/>
      <c r="AO138" s="7">
        <f t="shared" si="118"/>
        <v>0</v>
      </c>
      <c r="AP138" s="11"/>
      <c r="AQ138" s="10"/>
      <c r="AR138" s="11"/>
      <c r="AS138" s="10"/>
      <c r="AT138" s="11"/>
      <c r="AU138" s="10"/>
      <c r="AV138" s="7"/>
      <c r="AW138" s="11"/>
      <c r="AX138" s="10"/>
      <c r="AY138" s="11"/>
      <c r="AZ138" s="10"/>
      <c r="BA138" s="11"/>
      <c r="BB138" s="10"/>
      <c r="BC138" s="11"/>
      <c r="BD138" s="10"/>
      <c r="BE138" s="11"/>
      <c r="BF138" s="10"/>
      <c r="BG138" s="11"/>
      <c r="BH138" s="10"/>
      <c r="BI138" s="7"/>
      <c r="BJ138" s="7">
        <f t="shared" si="119"/>
        <v>0</v>
      </c>
      <c r="BK138" s="11"/>
      <c r="BL138" s="10"/>
      <c r="BM138" s="11"/>
      <c r="BN138" s="10"/>
      <c r="BO138" s="11"/>
      <c r="BP138" s="10"/>
      <c r="BQ138" s="7"/>
      <c r="BR138" s="11"/>
      <c r="BS138" s="10"/>
      <c r="BT138" s="11"/>
      <c r="BU138" s="10"/>
      <c r="BV138" s="11"/>
      <c r="BW138" s="10"/>
      <c r="BX138" s="11"/>
      <c r="BY138" s="10"/>
      <c r="BZ138" s="11"/>
      <c r="CA138" s="10"/>
      <c r="CB138" s="11"/>
      <c r="CC138" s="10"/>
      <c r="CD138" s="7"/>
      <c r="CE138" s="7">
        <f t="shared" si="120"/>
        <v>0</v>
      </c>
      <c r="CF138" s="11"/>
      <c r="CG138" s="10"/>
      <c r="CH138" s="11"/>
      <c r="CI138" s="10"/>
      <c r="CJ138" s="11"/>
      <c r="CK138" s="10"/>
      <c r="CL138" s="7"/>
      <c r="CM138" s="11"/>
      <c r="CN138" s="10"/>
      <c r="CO138" s="11"/>
      <c r="CP138" s="10"/>
      <c r="CQ138" s="11"/>
      <c r="CR138" s="10"/>
      <c r="CS138" s="11"/>
      <c r="CT138" s="10"/>
      <c r="CU138" s="11"/>
      <c r="CV138" s="10"/>
      <c r="CW138" s="11"/>
      <c r="CX138" s="10"/>
      <c r="CY138" s="7"/>
      <c r="CZ138" s="7">
        <f t="shared" si="121"/>
        <v>0</v>
      </c>
      <c r="DA138" s="11">
        <v>10</v>
      </c>
      <c r="DB138" s="10" t="s">
        <v>61</v>
      </c>
      <c r="DC138" s="11">
        <v>20</v>
      </c>
      <c r="DD138" s="10" t="s">
        <v>61</v>
      </c>
      <c r="DE138" s="11"/>
      <c r="DF138" s="10"/>
      <c r="DG138" s="7">
        <v>3</v>
      </c>
      <c r="DH138" s="11"/>
      <c r="DI138" s="10"/>
      <c r="DJ138" s="11"/>
      <c r="DK138" s="10"/>
      <c r="DL138" s="11"/>
      <c r="DM138" s="10"/>
      <c r="DN138" s="11"/>
      <c r="DO138" s="10"/>
      <c r="DP138" s="11"/>
      <c r="DQ138" s="10"/>
      <c r="DR138" s="11"/>
      <c r="DS138" s="10"/>
      <c r="DT138" s="7"/>
      <c r="DU138" s="7">
        <f t="shared" si="122"/>
        <v>3</v>
      </c>
      <c r="DV138" s="11"/>
      <c r="DW138" s="10"/>
      <c r="DX138" s="11"/>
      <c r="DY138" s="10"/>
      <c r="DZ138" s="11"/>
      <c r="EA138" s="10"/>
      <c r="EB138" s="7"/>
      <c r="EC138" s="11"/>
      <c r="ED138" s="10"/>
      <c r="EE138" s="11"/>
      <c r="EF138" s="10"/>
      <c r="EG138" s="11"/>
      <c r="EH138" s="10"/>
      <c r="EI138" s="11"/>
      <c r="EJ138" s="10"/>
      <c r="EK138" s="11"/>
      <c r="EL138" s="10"/>
      <c r="EM138" s="11"/>
      <c r="EN138" s="10"/>
      <c r="EO138" s="7"/>
      <c r="EP138" s="7">
        <f t="shared" si="123"/>
        <v>0</v>
      </c>
      <c r="EQ138" s="11"/>
      <c r="ER138" s="10"/>
      <c r="ES138" s="11"/>
      <c r="ET138" s="10"/>
      <c r="EU138" s="11"/>
      <c r="EV138" s="10"/>
      <c r="EW138" s="7"/>
      <c r="EX138" s="11"/>
      <c r="EY138" s="10"/>
      <c r="EZ138" s="11"/>
      <c r="FA138" s="10"/>
      <c r="FB138" s="11"/>
      <c r="FC138" s="10"/>
      <c r="FD138" s="11"/>
      <c r="FE138" s="10"/>
      <c r="FF138" s="11"/>
      <c r="FG138" s="10"/>
      <c r="FH138" s="11"/>
      <c r="FI138" s="10"/>
      <c r="FJ138" s="7"/>
      <c r="FK138" s="7">
        <f t="shared" si="124"/>
        <v>0</v>
      </c>
      <c r="FL138" s="11"/>
      <c r="FM138" s="10"/>
      <c r="FN138" s="11"/>
      <c r="FO138" s="10"/>
      <c r="FP138" s="11"/>
      <c r="FQ138" s="10"/>
      <c r="FR138" s="7"/>
      <c r="FS138" s="11"/>
      <c r="FT138" s="10"/>
      <c r="FU138" s="11"/>
      <c r="FV138" s="10"/>
      <c r="FW138" s="11"/>
      <c r="FX138" s="10"/>
      <c r="FY138" s="11"/>
      <c r="FZ138" s="10"/>
      <c r="GA138" s="11"/>
      <c r="GB138" s="10"/>
      <c r="GC138" s="11"/>
      <c r="GD138" s="10"/>
      <c r="GE138" s="7"/>
      <c r="GF138" s="7">
        <f t="shared" si="125"/>
        <v>0</v>
      </c>
    </row>
    <row r="139" spans="1:188" x14ac:dyDescent="0.2">
      <c r="A139" s="12">
        <v>12</v>
      </c>
      <c r="B139" s="12">
        <v>1</v>
      </c>
      <c r="C139" s="12"/>
      <c r="D139" s="6" t="s">
        <v>280</v>
      </c>
      <c r="E139" s="3" t="s">
        <v>281</v>
      </c>
      <c r="F139" s="6">
        <f t="shared" si="104"/>
        <v>0</v>
      </c>
      <c r="G139" s="6">
        <f t="shared" si="105"/>
        <v>2</v>
      </c>
      <c r="H139" s="6">
        <f t="shared" si="106"/>
        <v>30</v>
      </c>
      <c r="I139" s="6">
        <f t="shared" si="107"/>
        <v>10</v>
      </c>
      <c r="J139" s="6">
        <f t="shared" si="108"/>
        <v>20</v>
      </c>
      <c r="K139" s="6">
        <f t="shared" si="109"/>
        <v>0</v>
      </c>
      <c r="L139" s="6">
        <f t="shared" si="110"/>
        <v>0</v>
      </c>
      <c r="M139" s="6">
        <f t="shared" si="111"/>
        <v>0</v>
      </c>
      <c r="N139" s="6">
        <f t="shared" si="112"/>
        <v>0</v>
      </c>
      <c r="O139" s="6">
        <f t="shared" si="113"/>
        <v>0</v>
      </c>
      <c r="P139" s="6">
        <f t="shared" si="114"/>
        <v>0</v>
      </c>
      <c r="Q139" s="6">
        <f t="shared" si="115"/>
        <v>0</v>
      </c>
      <c r="R139" s="7">
        <f t="shared" si="116"/>
        <v>3</v>
      </c>
      <c r="S139" s="7">
        <f t="shared" si="117"/>
        <v>0</v>
      </c>
      <c r="T139" s="7">
        <v>1</v>
      </c>
      <c r="U139" s="11"/>
      <c r="V139" s="10"/>
      <c r="W139" s="11"/>
      <c r="X139" s="10"/>
      <c r="Y139" s="11"/>
      <c r="Z139" s="10"/>
      <c r="AA139" s="7"/>
      <c r="AB139" s="11"/>
      <c r="AC139" s="10"/>
      <c r="AD139" s="11"/>
      <c r="AE139" s="10"/>
      <c r="AF139" s="11"/>
      <c r="AG139" s="10"/>
      <c r="AH139" s="11"/>
      <c r="AI139" s="10"/>
      <c r="AJ139" s="11"/>
      <c r="AK139" s="10"/>
      <c r="AL139" s="11"/>
      <c r="AM139" s="10"/>
      <c r="AN139" s="7"/>
      <c r="AO139" s="7">
        <f t="shared" si="118"/>
        <v>0</v>
      </c>
      <c r="AP139" s="11"/>
      <c r="AQ139" s="10"/>
      <c r="AR139" s="11"/>
      <c r="AS139" s="10"/>
      <c r="AT139" s="11"/>
      <c r="AU139" s="10"/>
      <c r="AV139" s="7"/>
      <c r="AW139" s="11"/>
      <c r="AX139" s="10"/>
      <c r="AY139" s="11"/>
      <c r="AZ139" s="10"/>
      <c r="BA139" s="11"/>
      <c r="BB139" s="10"/>
      <c r="BC139" s="11"/>
      <c r="BD139" s="10"/>
      <c r="BE139" s="11"/>
      <c r="BF139" s="10"/>
      <c r="BG139" s="11"/>
      <c r="BH139" s="10"/>
      <c r="BI139" s="7"/>
      <c r="BJ139" s="7">
        <f t="shared" si="119"/>
        <v>0</v>
      </c>
      <c r="BK139" s="11"/>
      <c r="BL139" s="10"/>
      <c r="BM139" s="11"/>
      <c r="BN139" s="10"/>
      <c r="BO139" s="11"/>
      <c r="BP139" s="10"/>
      <c r="BQ139" s="7"/>
      <c r="BR139" s="11"/>
      <c r="BS139" s="10"/>
      <c r="BT139" s="11"/>
      <c r="BU139" s="10"/>
      <c r="BV139" s="11"/>
      <c r="BW139" s="10"/>
      <c r="BX139" s="11"/>
      <c r="BY139" s="10"/>
      <c r="BZ139" s="11"/>
      <c r="CA139" s="10"/>
      <c r="CB139" s="11"/>
      <c r="CC139" s="10"/>
      <c r="CD139" s="7"/>
      <c r="CE139" s="7">
        <f t="shared" si="120"/>
        <v>0</v>
      </c>
      <c r="CF139" s="11"/>
      <c r="CG139" s="10"/>
      <c r="CH139" s="11"/>
      <c r="CI139" s="10"/>
      <c r="CJ139" s="11"/>
      <c r="CK139" s="10"/>
      <c r="CL139" s="7"/>
      <c r="CM139" s="11"/>
      <c r="CN139" s="10"/>
      <c r="CO139" s="11"/>
      <c r="CP139" s="10"/>
      <c r="CQ139" s="11"/>
      <c r="CR139" s="10"/>
      <c r="CS139" s="11"/>
      <c r="CT139" s="10"/>
      <c r="CU139" s="11"/>
      <c r="CV139" s="10"/>
      <c r="CW139" s="11"/>
      <c r="CX139" s="10"/>
      <c r="CY139" s="7"/>
      <c r="CZ139" s="7">
        <f t="shared" si="121"/>
        <v>0</v>
      </c>
      <c r="DA139" s="11">
        <v>10</v>
      </c>
      <c r="DB139" s="10" t="s">
        <v>61</v>
      </c>
      <c r="DC139" s="11">
        <v>20</v>
      </c>
      <c r="DD139" s="10" t="s">
        <v>61</v>
      </c>
      <c r="DE139" s="11"/>
      <c r="DF139" s="10"/>
      <c r="DG139" s="7">
        <v>3</v>
      </c>
      <c r="DH139" s="11"/>
      <c r="DI139" s="10"/>
      <c r="DJ139" s="11"/>
      <c r="DK139" s="10"/>
      <c r="DL139" s="11"/>
      <c r="DM139" s="10"/>
      <c r="DN139" s="11"/>
      <c r="DO139" s="10"/>
      <c r="DP139" s="11"/>
      <c r="DQ139" s="10"/>
      <c r="DR139" s="11"/>
      <c r="DS139" s="10"/>
      <c r="DT139" s="7"/>
      <c r="DU139" s="7">
        <f t="shared" si="122"/>
        <v>3</v>
      </c>
      <c r="DV139" s="11"/>
      <c r="DW139" s="10"/>
      <c r="DX139" s="11"/>
      <c r="DY139" s="10"/>
      <c r="DZ139" s="11"/>
      <c r="EA139" s="10"/>
      <c r="EB139" s="7"/>
      <c r="EC139" s="11"/>
      <c r="ED139" s="10"/>
      <c r="EE139" s="11"/>
      <c r="EF139" s="10"/>
      <c r="EG139" s="11"/>
      <c r="EH139" s="10"/>
      <c r="EI139" s="11"/>
      <c r="EJ139" s="10"/>
      <c r="EK139" s="11"/>
      <c r="EL139" s="10"/>
      <c r="EM139" s="11"/>
      <c r="EN139" s="10"/>
      <c r="EO139" s="7"/>
      <c r="EP139" s="7">
        <f t="shared" si="123"/>
        <v>0</v>
      </c>
      <c r="EQ139" s="11"/>
      <c r="ER139" s="10"/>
      <c r="ES139" s="11"/>
      <c r="ET139" s="10"/>
      <c r="EU139" s="11"/>
      <c r="EV139" s="10"/>
      <c r="EW139" s="7"/>
      <c r="EX139" s="11"/>
      <c r="EY139" s="10"/>
      <c r="EZ139" s="11"/>
      <c r="FA139" s="10"/>
      <c r="FB139" s="11"/>
      <c r="FC139" s="10"/>
      <c r="FD139" s="11"/>
      <c r="FE139" s="10"/>
      <c r="FF139" s="11"/>
      <c r="FG139" s="10"/>
      <c r="FH139" s="11"/>
      <c r="FI139" s="10"/>
      <c r="FJ139" s="7"/>
      <c r="FK139" s="7">
        <f t="shared" si="124"/>
        <v>0</v>
      </c>
      <c r="FL139" s="11"/>
      <c r="FM139" s="10"/>
      <c r="FN139" s="11"/>
      <c r="FO139" s="10"/>
      <c r="FP139" s="11"/>
      <c r="FQ139" s="10"/>
      <c r="FR139" s="7"/>
      <c r="FS139" s="11"/>
      <c r="FT139" s="10"/>
      <c r="FU139" s="11"/>
      <c r="FV139" s="10"/>
      <c r="FW139" s="11"/>
      <c r="FX139" s="10"/>
      <c r="FY139" s="11"/>
      <c r="FZ139" s="10"/>
      <c r="GA139" s="11"/>
      <c r="GB139" s="10"/>
      <c r="GC139" s="11"/>
      <c r="GD139" s="10"/>
      <c r="GE139" s="7"/>
      <c r="GF139" s="7">
        <f t="shared" si="125"/>
        <v>0</v>
      </c>
    </row>
    <row r="140" spans="1:188" x14ac:dyDescent="0.2">
      <c r="A140" s="12">
        <v>12</v>
      </c>
      <c r="B140" s="12">
        <v>1</v>
      </c>
      <c r="C140" s="12"/>
      <c r="D140" s="6" t="s">
        <v>282</v>
      </c>
      <c r="E140" s="3" t="s">
        <v>283</v>
      </c>
      <c r="F140" s="6">
        <f t="shared" si="104"/>
        <v>0</v>
      </c>
      <c r="G140" s="6">
        <f t="shared" si="105"/>
        <v>2</v>
      </c>
      <c r="H140" s="6">
        <f t="shared" si="106"/>
        <v>30</v>
      </c>
      <c r="I140" s="6">
        <f t="shared" si="107"/>
        <v>10</v>
      </c>
      <c r="J140" s="6">
        <f t="shared" si="108"/>
        <v>20</v>
      </c>
      <c r="K140" s="6">
        <f t="shared" si="109"/>
        <v>0</v>
      </c>
      <c r="L140" s="6">
        <f t="shared" si="110"/>
        <v>0</v>
      </c>
      <c r="M140" s="6">
        <f t="shared" si="111"/>
        <v>0</v>
      </c>
      <c r="N140" s="6">
        <f t="shared" si="112"/>
        <v>0</v>
      </c>
      <c r="O140" s="6">
        <f t="shared" si="113"/>
        <v>0</v>
      </c>
      <c r="P140" s="6">
        <f t="shared" si="114"/>
        <v>0</v>
      </c>
      <c r="Q140" s="6">
        <f t="shared" si="115"/>
        <v>0</v>
      </c>
      <c r="R140" s="7">
        <f t="shared" si="116"/>
        <v>3</v>
      </c>
      <c r="S140" s="7">
        <f t="shared" si="117"/>
        <v>0</v>
      </c>
      <c r="T140" s="7">
        <v>1</v>
      </c>
      <c r="U140" s="11"/>
      <c r="V140" s="10"/>
      <c r="W140" s="11"/>
      <c r="X140" s="10"/>
      <c r="Y140" s="11"/>
      <c r="Z140" s="10"/>
      <c r="AA140" s="7"/>
      <c r="AB140" s="11"/>
      <c r="AC140" s="10"/>
      <c r="AD140" s="11"/>
      <c r="AE140" s="10"/>
      <c r="AF140" s="11"/>
      <c r="AG140" s="10"/>
      <c r="AH140" s="11"/>
      <c r="AI140" s="10"/>
      <c r="AJ140" s="11"/>
      <c r="AK140" s="10"/>
      <c r="AL140" s="11"/>
      <c r="AM140" s="10"/>
      <c r="AN140" s="7"/>
      <c r="AO140" s="7">
        <f t="shared" si="118"/>
        <v>0</v>
      </c>
      <c r="AP140" s="11"/>
      <c r="AQ140" s="10"/>
      <c r="AR140" s="11"/>
      <c r="AS140" s="10"/>
      <c r="AT140" s="11"/>
      <c r="AU140" s="10"/>
      <c r="AV140" s="7"/>
      <c r="AW140" s="11"/>
      <c r="AX140" s="10"/>
      <c r="AY140" s="11"/>
      <c r="AZ140" s="10"/>
      <c r="BA140" s="11"/>
      <c r="BB140" s="10"/>
      <c r="BC140" s="11"/>
      <c r="BD140" s="10"/>
      <c r="BE140" s="11"/>
      <c r="BF140" s="10"/>
      <c r="BG140" s="11"/>
      <c r="BH140" s="10"/>
      <c r="BI140" s="7"/>
      <c r="BJ140" s="7">
        <f t="shared" si="119"/>
        <v>0</v>
      </c>
      <c r="BK140" s="11"/>
      <c r="BL140" s="10"/>
      <c r="BM140" s="11"/>
      <c r="BN140" s="10"/>
      <c r="BO140" s="11"/>
      <c r="BP140" s="10"/>
      <c r="BQ140" s="7"/>
      <c r="BR140" s="11"/>
      <c r="BS140" s="10"/>
      <c r="BT140" s="11"/>
      <c r="BU140" s="10"/>
      <c r="BV140" s="11"/>
      <c r="BW140" s="10"/>
      <c r="BX140" s="11"/>
      <c r="BY140" s="10"/>
      <c r="BZ140" s="11"/>
      <c r="CA140" s="10"/>
      <c r="CB140" s="11"/>
      <c r="CC140" s="10"/>
      <c r="CD140" s="7"/>
      <c r="CE140" s="7">
        <f t="shared" si="120"/>
        <v>0</v>
      </c>
      <c r="CF140" s="11"/>
      <c r="CG140" s="10"/>
      <c r="CH140" s="11"/>
      <c r="CI140" s="10"/>
      <c r="CJ140" s="11"/>
      <c r="CK140" s="10"/>
      <c r="CL140" s="7"/>
      <c r="CM140" s="11"/>
      <c r="CN140" s="10"/>
      <c r="CO140" s="11"/>
      <c r="CP140" s="10"/>
      <c r="CQ140" s="11"/>
      <c r="CR140" s="10"/>
      <c r="CS140" s="11"/>
      <c r="CT140" s="10"/>
      <c r="CU140" s="11"/>
      <c r="CV140" s="10"/>
      <c r="CW140" s="11"/>
      <c r="CX140" s="10"/>
      <c r="CY140" s="7"/>
      <c r="CZ140" s="7">
        <f t="shared" si="121"/>
        <v>0</v>
      </c>
      <c r="DA140" s="11">
        <v>10</v>
      </c>
      <c r="DB140" s="10" t="s">
        <v>61</v>
      </c>
      <c r="DC140" s="11">
        <v>20</v>
      </c>
      <c r="DD140" s="10" t="s">
        <v>61</v>
      </c>
      <c r="DE140" s="11"/>
      <c r="DF140" s="10"/>
      <c r="DG140" s="7">
        <v>3</v>
      </c>
      <c r="DH140" s="11"/>
      <c r="DI140" s="10"/>
      <c r="DJ140" s="11"/>
      <c r="DK140" s="10"/>
      <c r="DL140" s="11"/>
      <c r="DM140" s="10"/>
      <c r="DN140" s="11"/>
      <c r="DO140" s="10"/>
      <c r="DP140" s="11"/>
      <c r="DQ140" s="10"/>
      <c r="DR140" s="11"/>
      <c r="DS140" s="10"/>
      <c r="DT140" s="7"/>
      <c r="DU140" s="7">
        <f t="shared" si="122"/>
        <v>3</v>
      </c>
      <c r="DV140" s="11"/>
      <c r="DW140" s="10"/>
      <c r="DX140" s="11"/>
      <c r="DY140" s="10"/>
      <c r="DZ140" s="11"/>
      <c r="EA140" s="10"/>
      <c r="EB140" s="7"/>
      <c r="EC140" s="11"/>
      <c r="ED140" s="10"/>
      <c r="EE140" s="11"/>
      <c r="EF140" s="10"/>
      <c r="EG140" s="11"/>
      <c r="EH140" s="10"/>
      <c r="EI140" s="11"/>
      <c r="EJ140" s="10"/>
      <c r="EK140" s="11"/>
      <c r="EL140" s="10"/>
      <c r="EM140" s="11"/>
      <c r="EN140" s="10"/>
      <c r="EO140" s="7"/>
      <c r="EP140" s="7">
        <f t="shared" si="123"/>
        <v>0</v>
      </c>
      <c r="EQ140" s="11"/>
      <c r="ER140" s="10"/>
      <c r="ES140" s="11"/>
      <c r="ET140" s="10"/>
      <c r="EU140" s="11"/>
      <c r="EV140" s="10"/>
      <c r="EW140" s="7"/>
      <c r="EX140" s="11"/>
      <c r="EY140" s="10"/>
      <c r="EZ140" s="11"/>
      <c r="FA140" s="10"/>
      <c r="FB140" s="11"/>
      <c r="FC140" s="10"/>
      <c r="FD140" s="11"/>
      <c r="FE140" s="10"/>
      <c r="FF140" s="11"/>
      <c r="FG140" s="10"/>
      <c r="FH140" s="11"/>
      <c r="FI140" s="10"/>
      <c r="FJ140" s="7"/>
      <c r="FK140" s="7">
        <f t="shared" si="124"/>
        <v>0</v>
      </c>
      <c r="FL140" s="11"/>
      <c r="FM140" s="10"/>
      <c r="FN140" s="11"/>
      <c r="FO140" s="10"/>
      <c r="FP140" s="11"/>
      <c r="FQ140" s="10"/>
      <c r="FR140" s="7"/>
      <c r="FS140" s="11"/>
      <c r="FT140" s="10"/>
      <c r="FU140" s="11"/>
      <c r="FV140" s="10"/>
      <c r="FW140" s="11"/>
      <c r="FX140" s="10"/>
      <c r="FY140" s="11"/>
      <c r="FZ140" s="10"/>
      <c r="GA140" s="11"/>
      <c r="GB140" s="10"/>
      <c r="GC140" s="11"/>
      <c r="GD140" s="10"/>
      <c r="GE140" s="7"/>
      <c r="GF140" s="7">
        <f t="shared" si="125"/>
        <v>0</v>
      </c>
    </row>
    <row r="141" spans="1:188" ht="20.100000000000001" customHeight="1" x14ac:dyDescent="0.2">
      <c r="A141" s="13" t="s">
        <v>284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3"/>
      <c r="GF141" s="14"/>
    </row>
    <row r="142" spans="1:188" x14ac:dyDescent="0.2">
      <c r="A142" s="6"/>
      <c r="B142" s="6"/>
      <c r="C142" s="6"/>
      <c r="D142" s="6" t="s">
        <v>285</v>
      </c>
      <c r="E142" s="3" t="s">
        <v>286</v>
      </c>
      <c r="F142" s="6">
        <f>COUNTIF(U142:GD142,"e")</f>
        <v>0</v>
      </c>
      <c r="G142" s="6">
        <f>COUNTIF(U142:GD142,"z")</f>
        <v>1</v>
      </c>
      <c r="H142" s="6">
        <f>SUM(I142:Q142)</f>
        <v>6</v>
      </c>
      <c r="I142" s="6">
        <f>U142+AP142+BK142+CF142+DA142+DV142+EQ142+FL142</f>
        <v>0</v>
      </c>
      <c r="J142" s="6">
        <f>W142+AR142+BM142+CH142+DC142+DX142+ES142+FN142</f>
        <v>0</v>
      </c>
      <c r="K142" s="6">
        <f>Y142+AT142+BO142+CJ142+DE142+DZ142+EU142+FP142</f>
        <v>0</v>
      </c>
      <c r="L142" s="6">
        <f>AB142+AW142+BR142+CM142+DH142+EC142+EX142+FS142</f>
        <v>0</v>
      </c>
      <c r="M142" s="6">
        <f>AD142+AY142+BT142+CO142+DJ142+EE142+EZ142+FU142</f>
        <v>0</v>
      </c>
      <c r="N142" s="6">
        <f>AF142+BA142+BV142+CQ142+DL142+EG142+FB142+FW142</f>
        <v>0</v>
      </c>
      <c r="O142" s="6">
        <f>AH142+BC142+BX142+CS142+DN142+EI142+FD142+FY142</f>
        <v>0</v>
      </c>
      <c r="P142" s="6">
        <f>AJ142+BE142+BZ142+CU142+DP142+EK142+FF142+GA142</f>
        <v>0</v>
      </c>
      <c r="Q142" s="6">
        <f>AL142+BG142+CB142+CW142+DR142+EM142+FH142+GC142</f>
        <v>6</v>
      </c>
      <c r="R142" s="7">
        <f>AO142+BJ142+CE142+CZ142+DU142+EP142+FK142+GF142</f>
        <v>6</v>
      </c>
      <c r="S142" s="7">
        <f>AN142+BI142+CD142+CY142+DT142+EO142+FJ142+GE142</f>
        <v>6</v>
      </c>
      <c r="T142" s="7">
        <v>6</v>
      </c>
      <c r="U142" s="11"/>
      <c r="V142" s="10"/>
      <c r="W142" s="11"/>
      <c r="X142" s="10"/>
      <c r="Y142" s="11"/>
      <c r="Z142" s="10"/>
      <c r="AA142" s="7"/>
      <c r="AB142" s="11"/>
      <c r="AC142" s="10"/>
      <c r="AD142" s="11"/>
      <c r="AE142" s="10"/>
      <c r="AF142" s="11"/>
      <c r="AG142" s="10"/>
      <c r="AH142" s="11"/>
      <c r="AI142" s="10"/>
      <c r="AJ142" s="11"/>
      <c r="AK142" s="10"/>
      <c r="AL142" s="11"/>
      <c r="AM142" s="10"/>
      <c r="AN142" s="7"/>
      <c r="AO142" s="7">
        <f>AA142+AN142</f>
        <v>0</v>
      </c>
      <c r="AP142" s="11"/>
      <c r="AQ142" s="10"/>
      <c r="AR142" s="11"/>
      <c r="AS142" s="10"/>
      <c r="AT142" s="11"/>
      <c r="AU142" s="10"/>
      <c r="AV142" s="7"/>
      <c r="AW142" s="11"/>
      <c r="AX142" s="10"/>
      <c r="AY142" s="11"/>
      <c r="AZ142" s="10"/>
      <c r="BA142" s="11"/>
      <c r="BB142" s="10"/>
      <c r="BC142" s="11"/>
      <c r="BD142" s="10"/>
      <c r="BE142" s="11"/>
      <c r="BF142" s="10"/>
      <c r="BG142" s="11"/>
      <c r="BH142" s="10"/>
      <c r="BI142" s="7"/>
      <c r="BJ142" s="7">
        <f>AV142+BI142</f>
        <v>0</v>
      </c>
      <c r="BK142" s="11"/>
      <c r="BL142" s="10"/>
      <c r="BM142" s="11"/>
      <c r="BN142" s="10"/>
      <c r="BO142" s="11"/>
      <c r="BP142" s="10"/>
      <c r="BQ142" s="7"/>
      <c r="BR142" s="11"/>
      <c r="BS142" s="10"/>
      <c r="BT142" s="11"/>
      <c r="BU142" s="10"/>
      <c r="BV142" s="11"/>
      <c r="BW142" s="10"/>
      <c r="BX142" s="11"/>
      <c r="BY142" s="10"/>
      <c r="BZ142" s="11"/>
      <c r="CA142" s="10"/>
      <c r="CB142" s="11"/>
      <c r="CC142" s="10"/>
      <c r="CD142" s="7"/>
      <c r="CE142" s="7">
        <f>BQ142+CD142</f>
        <v>0</v>
      </c>
      <c r="CF142" s="11"/>
      <c r="CG142" s="10"/>
      <c r="CH142" s="11"/>
      <c r="CI142" s="10"/>
      <c r="CJ142" s="11"/>
      <c r="CK142" s="10"/>
      <c r="CL142" s="7"/>
      <c r="CM142" s="11"/>
      <c r="CN142" s="10"/>
      <c r="CO142" s="11"/>
      <c r="CP142" s="10"/>
      <c r="CQ142" s="11"/>
      <c r="CR142" s="10"/>
      <c r="CS142" s="11"/>
      <c r="CT142" s="10"/>
      <c r="CU142" s="11"/>
      <c r="CV142" s="10"/>
      <c r="CW142" s="11"/>
      <c r="CX142" s="10"/>
      <c r="CY142" s="7"/>
      <c r="CZ142" s="7">
        <f>CL142+CY142</f>
        <v>0</v>
      </c>
      <c r="DA142" s="11"/>
      <c r="DB142" s="10"/>
      <c r="DC142" s="11"/>
      <c r="DD142" s="10"/>
      <c r="DE142" s="11"/>
      <c r="DF142" s="10"/>
      <c r="DG142" s="7"/>
      <c r="DH142" s="11"/>
      <c r="DI142" s="10"/>
      <c r="DJ142" s="11"/>
      <c r="DK142" s="10"/>
      <c r="DL142" s="11"/>
      <c r="DM142" s="10"/>
      <c r="DN142" s="11"/>
      <c r="DO142" s="10"/>
      <c r="DP142" s="11"/>
      <c r="DQ142" s="10"/>
      <c r="DR142" s="11"/>
      <c r="DS142" s="10"/>
      <c r="DT142" s="7"/>
      <c r="DU142" s="7">
        <f>DG142+DT142</f>
        <v>0</v>
      </c>
      <c r="DV142" s="11"/>
      <c r="DW142" s="10"/>
      <c r="DX142" s="11"/>
      <c r="DY142" s="10"/>
      <c r="DZ142" s="11"/>
      <c r="EA142" s="10"/>
      <c r="EB142" s="7"/>
      <c r="EC142" s="11"/>
      <c r="ED142" s="10"/>
      <c r="EE142" s="11"/>
      <c r="EF142" s="10"/>
      <c r="EG142" s="11"/>
      <c r="EH142" s="10"/>
      <c r="EI142" s="11"/>
      <c r="EJ142" s="10"/>
      <c r="EK142" s="11"/>
      <c r="EL142" s="10"/>
      <c r="EM142" s="11">
        <v>6</v>
      </c>
      <c r="EN142" s="10" t="s">
        <v>61</v>
      </c>
      <c r="EO142" s="7">
        <v>6</v>
      </c>
      <c r="EP142" s="7">
        <f>EB142+EO142</f>
        <v>6</v>
      </c>
      <c r="EQ142" s="11"/>
      <c r="ER142" s="10"/>
      <c r="ES142" s="11"/>
      <c r="ET142" s="10"/>
      <c r="EU142" s="11"/>
      <c r="EV142" s="10"/>
      <c r="EW142" s="7"/>
      <c r="EX142" s="11"/>
      <c r="EY142" s="10"/>
      <c r="EZ142" s="11"/>
      <c r="FA142" s="10"/>
      <c r="FB142" s="11"/>
      <c r="FC142" s="10"/>
      <c r="FD142" s="11"/>
      <c r="FE142" s="10"/>
      <c r="FF142" s="11"/>
      <c r="FG142" s="10"/>
      <c r="FH142" s="11"/>
      <c r="FI142" s="10"/>
      <c r="FJ142" s="7"/>
      <c r="FK142" s="7">
        <f>EW142+FJ142</f>
        <v>0</v>
      </c>
      <c r="FL142" s="11"/>
      <c r="FM142" s="10"/>
      <c r="FN142" s="11"/>
      <c r="FO142" s="10"/>
      <c r="FP142" s="11"/>
      <c r="FQ142" s="10"/>
      <c r="FR142" s="7"/>
      <c r="FS142" s="11"/>
      <c r="FT142" s="10"/>
      <c r="FU142" s="11"/>
      <c r="FV142" s="10"/>
      <c r="FW142" s="11"/>
      <c r="FX142" s="10"/>
      <c r="FY142" s="11"/>
      <c r="FZ142" s="10"/>
      <c r="GA142" s="11"/>
      <c r="GB142" s="10"/>
      <c r="GC142" s="11"/>
      <c r="GD142" s="10"/>
      <c r="GE142" s="7"/>
      <c r="GF142" s="7">
        <f>FR142+GE142</f>
        <v>0</v>
      </c>
    </row>
    <row r="143" spans="1:188" ht="15.95" customHeight="1" x14ac:dyDescent="0.2">
      <c r="A143" s="6"/>
      <c r="B143" s="6"/>
      <c r="C143" s="6"/>
      <c r="D143" s="6"/>
      <c r="E143" s="6" t="s">
        <v>79</v>
      </c>
      <c r="F143" s="6">
        <f t="shared" ref="F143:AK143" si="126">SUM(F142:F142)</f>
        <v>0</v>
      </c>
      <c r="G143" s="6">
        <f t="shared" si="126"/>
        <v>1</v>
      </c>
      <c r="H143" s="6">
        <f t="shared" si="126"/>
        <v>6</v>
      </c>
      <c r="I143" s="6">
        <f t="shared" si="126"/>
        <v>0</v>
      </c>
      <c r="J143" s="6">
        <f t="shared" si="126"/>
        <v>0</v>
      </c>
      <c r="K143" s="6">
        <f t="shared" si="126"/>
        <v>0</v>
      </c>
      <c r="L143" s="6">
        <f t="shared" si="126"/>
        <v>0</v>
      </c>
      <c r="M143" s="6">
        <f t="shared" si="126"/>
        <v>0</v>
      </c>
      <c r="N143" s="6">
        <f t="shared" si="126"/>
        <v>0</v>
      </c>
      <c r="O143" s="6">
        <f t="shared" si="126"/>
        <v>0</v>
      </c>
      <c r="P143" s="6">
        <f t="shared" si="126"/>
        <v>0</v>
      </c>
      <c r="Q143" s="6">
        <f t="shared" si="126"/>
        <v>6</v>
      </c>
      <c r="R143" s="7">
        <f t="shared" si="126"/>
        <v>6</v>
      </c>
      <c r="S143" s="7">
        <f t="shared" si="126"/>
        <v>6</v>
      </c>
      <c r="T143" s="7">
        <f t="shared" si="126"/>
        <v>6</v>
      </c>
      <c r="U143" s="11">
        <f t="shared" si="126"/>
        <v>0</v>
      </c>
      <c r="V143" s="10">
        <f t="shared" si="126"/>
        <v>0</v>
      </c>
      <c r="W143" s="11">
        <f t="shared" si="126"/>
        <v>0</v>
      </c>
      <c r="X143" s="10">
        <f t="shared" si="126"/>
        <v>0</v>
      </c>
      <c r="Y143" s="11">
        <f t="shared" si="126"/>
        <v>0</v>
      </c>
      <c r="Z143" s="10">
        <f t="shared" si="126"/>
        <v>0</v>
      </c>
      <c r="AA143" s="7">
        <f t="shared" si="126"/>
        <v>0</v>
      </c>
      <c r="AB143" s="11">
        <f t="shared" si="126"/>
        <v>0</v>
      </c>
      <c r="AC143" s="10">
        <f t="shared" si="126"/>
        <v>0</v>
      </c>
      <c r="AD143" s="11">
        <f t="shared" si="126"/>
        <v>0</v>
      </c>
      <c r="AE143" s="10">
        <f t="shared" si="126"/>
        <v>0</v>
      </c>
      <c r="AF143" s="11">
        <f t="shared" si="126"/>
        <v>0</v>
      </c>
      <c r="AG143" s="10">
        <f t="shared" si="126"/>
        <v>0</v>
      </c>
      <c r="AH143" s="11">
        <f t="shared" si="126"/>
        <v>0</v>
      </c>
      <c r="AI143" s="10">
        <f t="shared" si="126"/>
        <v>0</v>
      </c>
      <c r="AJ143" s="11">
        <f t="shared" si="126"/>
        <v>0</v>
      </c>
      <c r="AK143" s="10">
        <f t="shared" si="126"/>
        <v>0</v>
      </c>
      <c r="AL143" s="11">
        <f t="shared" ref="AL143:BQ143" si="127">SUM(AL142:AL142)</f>
        <v>0</v>
      </c>
      <c r="AM143" s="10">
        <f t="shared" si="127"/>
        <v>0</v>
      </c>
      <c r="AN143" s="7">
        <f t="shared" si="127"/>
        <v>0</v>
      </c>
      <c r="AO143" s="7">
        <f t="shared" si="127"/>
        <v>0</v>
      </c>
      <c r="AP143" s="11">
        <f t="shared" si="127"/>
        <v>0</v>
      </c>
      <c r="AQ143" s="10">
        <f t="shared" si="127"/>
        <v>0</v>
      </c>
      <c r="AR143" s="11">
        <f t="shared" si="127"/>
        <v>0</v>
      </c>
      <c r="AS143" s="10">
        <f t="shared" si="127"/>
        <v>0</v>
      </c>
      <c r="AT143" s="11">
        <f t="shared" si="127"/>
        <v>0</v>
      </c>
      <c r="AU143" s="10">
        <f t="shared" si="127"/>
        <v>0</v>
      </c>
      <c r="AV143" s="7">
        <f t="shared" si="127"/>
        <v>0</v>
      </c>
      <c r="AW143" s="11">
        <f t="shared" si="127"/>
        <v>0</v>
      </c>
      <c r="AX143" s="10">
        <f t="shared" si="127"/>
        <v>0</v>
      </c>
      <c r="AY143" s="11">
        <f t="shared" si="127"/>
        <v>0</v>
      </c>
      <c r="AZ143" s="10">
        <f t="shared" si="127"/>
        <v>0</v>
      </c>
      <c r="BA143" s="11">
        <f t="shared" si="127"/>
        <v>0</v>
      </c>
      <c r="BB143" s="10">
        <f t="shared" si="127"/>
        <v>0</v>
      </c>
      <c r="BC143" s="11">
        <f t="shared" si="127"/>
        <v>0</v>
      </c>
      <c r="BD143" s="10">
        <f t="shared" si="127"/>
        <v>0</v>
      </c>
      <c r="BE143" s="11">
        <f t="shared" si="127"/>
        <v>0</v>
      </c>
      <c r="BF143" s="10">
        <f t="shared" si="127"/>
        <v>0</v>
      </c>
      <c r="BG143" s="11">
        <f t="shared" si="127"/>
        <v>0</v>
      </c>
      <c r="BH143" s="10">
        <f t="shared" si="127"/>
        <v>0</v>
      </c>
      <c r="BI143" s="7">
        <f t="shared" si="127"/>
        <v>0</v>
      </c>
      <c r="BJ143" s="7">
        <f t="shared" si="127"/>
        <v>0</v>
      </c>
      <c r="BK143" s="11">
        <f t="shared" si="127"/>
        <v>0</v>
      </c>
      <c r="BL143" s="10">
        <f t="shared" si="127"/>
        <v>0</v>
      </c>
      <c r="BM143" s="11">
        <f t="shared" si="127"/>
        <v>0</v>
      </c>
      <c r="BN143" s="10">
        <f t="shared" si="127"/>
        <v>0</v>
      </c>
      <c r="BO143" s="11">
        <f t="shared" si="127"/>
        <v>0</v>
      </c>
      <c r="BP143" s="10">
        <f t="shared" si="127"/>
        <v>0</v>
      </c>
      <c r="BQ143" s="7">
        <f t="shared" si="127"/>
        <v>0</v>
      </c>
      <c r="BR143" s="11">
        <f t="shared" ref="BR143:CW143" si="128">SUM(BR142:BR142)</f>
        <v>0</v>
      </c>
      <c r="BS143" s="10">
        <f t="shared" si="128"/>
        <v>0</v>
      </c>
      <c r="BT143" s="11">
        <f t="shared" si="128"/>
        <v>0</v>
      </c>
      <c r="BU143" s="10">
        <f t="shared" si="128"/>
        <v>0</v>
      </c>
      <c r="BV143" s="11">
        <f t="shared" si="128"/>
        <v>0</v>
      </c>
      <c r="BW143" s="10">
        <f t="shared" si="128"/>
        <v>0</v>
      </c>
      <c r="BX143" s="11">
        <f t="shared" si="128"/>
        <v>0</v>
      </c>
      <c r="BY143" s="10">
        <f t="shared" si="128"/>
        <v>0</v>
      </c>
      <c r="BZ143" s="11">
        <f t="shared" si="128"/>
        <v>0</v>
      </c>
      <c r="CA143" s="10">
        <f t="shared" si="128"/>
        <v>0</v>
      </c>
      <c r="CB143" s="11">
        <f t="shared" si="128"/>
        <v>0</v>
      </c>
      <c r="CC143" s="10">
        <f t="shared" si="128"/>
        <v>0</v>
      </c>
      <c r="CD143" s="7">
        <f t="shared" si="128"/>
        <v>0</v>
      </c>
      <c r="CE143" s="7">
        <f t="shared" si="128"/>
        <v>0</v>
      </c>
      <c r="CF143" s="11">
        <f t="shared" si="128"/>
        <v>0</v>
      </c>
      <c r="CG143" s="10">
        <f t="shared" si="128"/>
        <v>0</v>
      </c>
      <c r="CH143" s="11">
        <f t="shared" si="128"/>
        <v>0</v>
      </c>
      <c r="CI143" s="10">
        <f t="shared" si="128"/>
        <v>0</v>
      </c>
      <c r="CJ143" s="11">
        <f t="shared" si="128"/>
        <v>0</v>
      </c>
      <c r="CK143" s="10">
        <f t="shared" si="128"/>
        <v>0</v>
      </c>
      <c r="CL143" s="7">
        <f t="shared" si="128"/>
        <v>0</v>
      </c>
      <c r="CM143" s="11">
        <f t="shared" si="128"/>
        <v>0</v>
      </c>
      <c r="CN143" s="10">
        <f t="shared" si="128"/>
        <v>0</v>
      </c>
      <c r="CO143" s="11">
        <f t="shared" si="128"/>
        <v>0</v>
      </c>
      <c r="CP143" s="10">
        <f t="shared" si="128"/>
        <v>0</v>
      </c>
      <c r="CQ143" s="11">
        <f t="shared" si="128"/>
        <v>0</v>
      </c>
      <c r="CR143" s="10">
        <f t="shared" si="128"/>
        <v>0</v>
      </c>
      <c r="CS143" s="11">
        <f t="shared" si="128"/>
        <v>0</v>
      </c>
      <c r="CT143" s="10">
        <f t="shared" si="128"/>
        <v>0</v>
      </c>
      <c r="CU143" s="11">
        <f t="shared" si="128"/>
        <v>0</v>
      </c>
      <c r="CV143" s="10">
        <f t="shared" si="128"/>
        <v>0</v>
      </c>
      <c r="CW143" s="11">
        <f t="shared" si="128"/>
        <v>0</v>
      </c>
      <c r="CX143" s="10">
        <f t="shared" ref="CX143:EC143" si="129">SUM(CX142:CX142)</f>
        <v>0</v>
      </c>
      <c r="CY143" s="7">
        <f t="shared" si="129"/>
        <v>0</v>
      </c>
      <c r="CZ143" s="7">
        <f t="shared" si="129"/>
        <v>0</v>
      </c>
      <c r="DA143" s="11">
        <f t="shared" si="129"/>
        <v>0</v>
      </c>
      <c r="DB143" s="10">
        <f t="shared" si="129"/>
        <v>0</v>
      </c>
      <c r="DC143" s="11">
        <f t="shared" si="129"/>
        <v>0</v>
      </c>
      <c r="DD143" s="10">
        <f t="shared" si="129"/>
        <v>0</v>
      </c>
      <c r="DE143" s="11">
        <f t="shared" si="129"/>
        <v>0</v>
      </c>
      <c r="DF143" s="10">
        <f t="shared" si="129"/>
        <v>0</v>
      </c>
      <c r="DG143" s="7">
        <f t="shared" si="129"/>
        <v>0</v>
      </c>
      <c r="DH143" s="11">
        <f t="shared" si="129"/>
        <v>0</v>
      </c>
      <c r="DI143" s="10">
        <f t="shared" si="129"/>
        <v>0</v>
      </c>
      <c r="DJ143" s="11">
        <f t="shared" si="129"/>
        <v>0</v>
      </c>
      <c r="DK143" s="10">
        <f t="shared" si="129"/>
        <v>0</v>
      </c>
      <c r="DL143" s="11">
        <f t="shared" si="129"/>
        <v>0</v>
      </c>
      <c r="DM143" s="10">
        <f t="shared" si="129"/>
        <v>0</v>
      </c>
      <c r="DN143" s="11">
        <f t="shared" si="129"/>
        <v>0</v>
      </c>
      <c r="DO143" s="10">
        <f t="shared" si="129"/>
        <v>0</v>
      </c>
      <c r="DP143" s="11">
        <f t="shared" si="129"/>
        <v>0</v>
      </c>
      <c r="DQ143" s="10">
        <f t="shared" si="129"/>
        <v>0</v>
      </c>
      <c r="DR143" s="11">
        <f t="shared" si="129"/>
        <v>0</v>
      </c>
      <c r="DS143" s="10">
        <f t="shared" si="129"/>
        <v>0</v>
      </c>
      <c r="DT143" s="7">
        <f t="shared" si="129"/>
        <v>0</v>
      </c>
      <c r="DU143" s="7">
        <f t="shared" si="129"/>
        <v>0</v>
      </c>
      <c r="DV143" s="11">
        <f t="shared" si="129"/>
        <v>0</v>
      </c>
      <c r="DW143" s="10">
        <f t="shared" si="129"/>
        <v>0</v>
      </c>
      <c r="DX143" s="11">
        <f t="shared" si="129"/>
        <v>0</v>
      </c>
      <c r="DY143" s="10">
        <f t="shared" si="129"/>
        <v>0</v>
      </c>
      <c r="DZ143" s="11">
        <f t="shared" si="129"/>
        <v>0</v>
      </c>
      <c r="EA143" s="10">
        <f t="shared" si="129"/>
        <v>0</v>
      </c>
      <c r="EB143" s="7">
        <f t="shared" si="129"/>
        <v>0</v>
      </c>
      <c r="EC143" s="11">
        <f t="shared" si="129"/>
        <v>0</v>
      </c>
      <c r="ED143" s="10">
        <f t="shared" ref="ED143:FI143" si="130">SUM(ED142:ED142)</f>
        <v>0</v>
      </c>
      <c r="EE143" s="11">
        <f t="shared" si="130"/>
        <v>0</v>
      </c>
      <c r="EF143" s="10">
        <f t="shared" si="130"/>
        <v>0</v>
      </c>
      <c r="EG143" s="11">
        <f t="shared" si="130"/>
        <v>0</v>
      </c>
      <c r="EH143" s="10">
        <f t="shared" si="130"/>
        <v>0</v>
      </c>
      <c r="EI143" s="11">
        <f t="shared" si="130"/>
        <v>0</v>
      </c>
      <c r="EJ143" s="10">
        <f t="shared" si="130"/>
        <v>0</v>
      </c>
      <c r="EK143" s="11">
        <f t="shared" si="130"/>
        <v>0</v>
      </c>
      <c r="EL143" s="10">
        <f t="shared" si="130"/>
        <v>0</v>
      </c>
      <c r="EM143" s="11">
        <f t="shared" si="130"/>
        <v>6</v>
      </c>
      <c r="EN143" s="10">
        <f t="shared" si="130"/>
        <v>0</v>
      </c>
      <c r="EO143" s="7">
        <f t="shared" si="130"/>
        <v>6</v>
      </c>
      <c r="EP143" s="7">
        <f t="shared" si="130"/>
        <v>6</v>
      </c>
      <c r="EQ143" s="11">
        <f t="shared" si="130"/>
        <v>0</v>
      </c>
      <c r="ER143" s="10">
        <f t="shared" si="130"/>
        <v>0</v>
      </c>
      <c r="ES143" s="11">
        <f t="shared" si="130"/>
        <v>0</v>
      </c>
      <c r="ET143" s="10">
        <f t="shared" si="130"/>
        <v>0</v>
      </c>
      <c r="EU143" s="11">
        <f t="shared" si="130"/>
        <v>0</v>
      </c>
      <c r="EV143" s="10">
        <f t="shared" si="130"/>
        <v>0</v>
      </c>
      <c r="EW143" s="7">
        <f t="shared" si="130"/>
        <v>0</v>
      </c>
      <c r="EX143" s="11">
        <f t="shared" si="130"/>
        <v>0</v>
      </c>
      <c r="EY143" s="10">
        <f t="shared" si="130"/>
        <v>0</v>
      </c>
      <c r="EZ143" s="11">
        <f t="shared" si="130"/>
        <v>0</v>
      </c>
      <c r="FA143" s="10">
        <f t="shared" si="130"/>
        <v>0</v>
      </c>
      <c r="FB143" s="11">
        <f t="shared" si="130"/>
        <v>0</v>
      </c>
      <c r="FC143" s="10">
        <f t="shared" si="130"/>
        <v>0</v>
      </c>
      <c r="FD143" s="11">
        <f t="shared" si="130"/>
        <v>0</v>
      </c>
      <c r="FE143" s="10">
        <f t="shared" si="130"/>
        <v>0</v>
      </c>
      <c r="FF143" s="11">
        <f t="shared" si="130"/>
        <v>0</v>
      </c>
      <c r="FG143" s="10">
        <f t="shared" si="130"/>
        <v>0</v>
      </c>
      <c r="FH143" s="11">
        <f t="shared" si="130"/>
        <v>0</v>
      </c>
      <c r="FI143" s="10">
        <f t="shared" si="130"/>
        <v>0</v>
      </c>
      <c r="FJ143" s="7">
        <f t="shared" ref="FJ143:GF143" si="131">SUM(FJ142:FJ142)</f>
        <v>0</v>
      </c>
      <c r="FK143" s="7">
        <f t="shared" si="131"/>
        <v>0</v>
      </c>
      <c r="FL143" s="11">
        <f t="shared" si="131"/>
        <v>0</v>
      </c>
      <c r="FM143" s="10">
        <f t="shared" si="131"/>
        <v>0</v>
      </c>
      <c r="FN143" s="11">
        <f t="shared" si="131"/>
        <v>0</v>
      </c>
      <c r="FO143" s="10">
        <f t="shared" si="131"/>
        <v>0</v>
      </c>
      <c r="FP143" s="11">
        <f t="shared" si="131"/>
        <v>0</v>
      </c>
      <c r="FQ143" s="10">
        <f t="shared" si="131"/>
        <v>0</v>
      </c>
      <c r="FR143" s="7">
        <f t="shared" si="131"/>
        <v>0</v>
      </c>
      <c r="FS143" s="11">
        <f t="shared" si="131"/>
        <v>0</v>
      </c>
      <c r="FT143" s="10">
        <f t="shared" si="131"/>
        <v>0</v>
      </c>
      <c r="FU143" s="11">
        <f t="shared" si="131"/>
        <v>0</v>
      </c>
      <c r="FV143" s="10">
        <f t="shared" si="131"/>
        <v>0</v>
      </c>
      <c r="FW143" s="11">
        <f t="shared" si="131"/>
        <v>0</v>
      </c>
      <c r="FX143" s="10">
        <f t="shared" si="131"/>
        <v>0</v>
      </c>
      <c r="FY143" s="11">
        <f t="shared" si="131"/>
        <v>0</v>
      </c>
      <c r="FZ143" s="10">
        <f t="shared" si="131"/>
        <v>0</v>
      </c>
      <c r="GA143" s="11">
        <f t="shared" si="131"/>
        <v>0</v>
      </c>
      <c r="GB143" s="10">
        <f t="shared" si="131"/>
        <v>0</v>
      </c>
      <c r="GC143" s="11">
        <f t="shared" si="131"/>
        <v>0</v>
      </c>
      <c r="GD143" s="10">
        <f t="shared" si="131"/>
        <v>0</v>
      </c>
      <c r="GE143" s="7">
        <f t="shared" si="131"/>
        <v>0</v>
      </c>
      <c r="GF143" s="7">
        <f t="shared" si="131"/>
        <v>0</v>
      </c>
    </row>
    <row r="144" spans="1:188" ht="20.100000000000001" customHeight="1" x14ac:dyDescent="0.2">
      <c r="A144" s="6"/>
      <c r="B144" s="6"/>
      <c r="C144" s="6"/>
      <c r="D144" s="6"/>
      <c r="E144" s="8" t="s">
        <v>287</v>
      </c>
      <c r="F144" s="6">
        <f>F27+F48+F87+F143</f>
        <v>19</v>
      </c>
      <c r="G144" s="6">
        <f>G27+G48+G87+G143</f>
        <v>131</v>
      </c>
      <c r="H144" s="6">
        <f t="shared" ref="H144:Q144" si="132">H27+H48+H87</f>
        <v>2481</v>
      </c>
      <c r="I144" s="6">
        <f t="shared" si="132"/>
        <v>1028</v>
      </c>
      <c r="J144" s="6">
        <f t="shared" si="132"/>
        <v>430</v>
      </c>
      <c r="K144" s="6">
        <f t="shared" si="132"/>
        <v>25</v>
      </c>
      <c r="L144" s="6">
        <f t="shared" si="132"/>
        <v>60</v>
      </c>
      <c r="M144" s="6">
        <f t="shared" si="132"/>
        <v>768</v>
      </c>
      <c r="N144" s="6">
        <f t="shared" si="132"/>
        <v>150</v>
      </c>
      <c r="O144" s="6">
        <f t="shared" si="132"/>
        <v>20</v>
      </c>
      <c r="P144" s="6">
        <f t="shared" si="132"/>
        <v>0</v>
      </c>
      <c r="Q144" s="6">
        <f t="shared" si="132"/>
        <v>0</v>
      </c>
      <c r="R144" s="7">
        <f>R27+R48+R87+R143</f>
        <v>210</v>
      </c>
      <c r="S144" s="7">
        <f>S27+S48+S87+S143</f>
        <v>88</v>
      </c>
      <c r="T144" s="7">
        <f>T27+T48+T87+T143</f>
        <v>105.35</v>
      </c>
      <c r="U144" s="11">
        <f t="shared" ref="U144:Z144" si="133">U27+U48+U87</f>
        <v>211</v>
      </c>
      <c r="V144" s="10">
        <f t="shared" si="133"/>
        <v>0</v>
      </c>
      <c r="W144" s="11">
        <f t="shared" si="133"/>
        <v>40</v>
      </c>
      <c r="X144" s="10">
        <f t="shared" si="133"/>
        <v>0</v>
      </c>
      <c r="Y144" s="11">
        <f t="shared" si="133"/>
        <v>0</v>
      </c>
      <c r="Z144" s="10">
        <f t="shared" si="133"/>
        <v>0</v>
      </c>
      <c r="AA144" s="7">
        <f>AA27+AA48+AA87+AA143</f>
        <v>19</v>
      </c>
      <c r="AB144" s="11">
        <f t="shared" ref="AB144:AM144" si="134">AB27+AB48+AB87</f>
        <v>0</v>
      </c>
      <c r="AC144" s="10">
        <f t="shared" si="134"/>
        <v>0</v>
      </c>
      <c r="AD144" s="11">
        <f t="shared" si="134"/>
        <v>138</v>
      </c>
      <c r="AE144" s="10">
        <f t="shared" si="134"/>
        <v>0</v>
      </c>
      <c r="AF144" s="11">
        <f t="shared" si="134"/>
        <v>0</v>
      </c>
      <c r="AG144" s="10">
        <f t="shared" si="134"/>
        <v>0</v>
      </c>
      <c r="AH144" s="11">
        <f t="shared" si="134"/>
        <v>0</v>
      </c>
      <c r="AI144" s="10">
        <f t="shared" si="134"/>
        <v>0</v>
      </c>
      <c r="AJ144" s="11">
        <f t="shared" si="134"/>
        <v>0</v>
      </c>
      <c r="AK144" s="10">
        <f t="shared" si="134"/>
        <v>0</v>
      </c>
      <c r="AL144" s="11">
        <f t="shared" si="134"/>
        <v>0</v>
      </c>
      <c r="AM144" s="10">
        <f t="shared" si="134"/>
        <v>0</v>
      </c>
      <c r="AN144" s="7">
        <f>AN27+AN48+AN87+AN143</f>
        <v>11</v>
      </c>
      <c r="AO144" s="7">
        <f>AO27+AO48+AO87+AO143</f>
        <v>30</v>
      </c>
      <c r="AP144" s="11">
        <f t="shared" ref="AP144:AU144" si="135">AP27+AP48+AP87</f>
        <v>175</v>
      </c>
      <c r="AQ144" s="10">
        <f t="shared" si="135"/>
        <v>0</v>
      </c>
      <c r="AR144" s="11">
        <f t="shared" si="135"/>
        <v>75</v>
      </c>
      <c r="AS144" s="10">
        <f t="shared" si="135"/>
        <v>0</v>
      </c>
      <c r="AT144" s="11">
        <f t="shared" si="135"/>
        <v>0</v>
      </c>
      <c r="AU144" s="10">
        <f t="shared" si="135"/>
        <v>0</v>
      </c>
      <c r="AV144" s="7">
        <f>AV27+AV48+AV87+AV143</f>
        <v>20.5</v>
      </c>
      <c r="AW144" s="11">
        <f t="shared" ref="AW144:BH144" si="136">AW27+AW48+AW87</f>
        <v>0</v>
      </c>
      <c r="AX144" s="10">
        <f t="shared" si="136"/>
        <v>0</v>
      </c>
      <c r="AY144" s="11">
        <f t="shared" si="136"/>
        <v>145</v>
      </c>
      <c r="AZ144" s="10">
        <f t="shared" si="136"/>
        <v>0</v>
      </c>
      <c r="BA144" s="11">
        <f t="shared" si="136"/>
        <v>0</v>
      </c>
      <c r="BB144" s="10">
        <f t="shared" si="136"/>
        <v>0</v>
      </c>
      <c r="BC144" s="11">
        <f t="shared" si="136"/>
        <v>0</v>
      </c>
      <c r="BD144" s="10">
        <f t="shared" si="136"/>
        <v>0</v>
      </c>
      <c r="BE144" s="11">
        <f t="shared" si="136"/>
        <v>0</v>
      </c>
      <c r="BF144" s="10">
        <f t="shared" si="136"/>
        <v>0</v>
      </c>
      <c r="BG144" s="11">
        <f t="shared" si="136"/>
        <v>0</v>
      </c>
      <c r="BH144" s="10">
        <f t="shared" si="136"/>
        <v>0</v>
      </c>
      <c r="BI144" s="7">
        <f>BI27+BI48+BI87+BI143</f>
        <v>9.5</v>
      </c>
      <c r="BJ144" s="7">
        <f>BJ27+BJ48+BJ87+BJ143</f>
        <v>30</v>
      </c>
      <c r="BK144" s="11">
        <f t="shared" ref="BK144:BP144" si="137">BK27+BK48+BK87</f>
        <v>155</v>
      </c>
      <c r="BL144" s="10">
        <f t="shared" si="137"/>
        <v>0</v>
      </c>
      <c r="BM144" s="11">
        <f t="shared" si="137"/>
        <v>65</v>
      </c>
      <c r="BN144" s="10">
        <f t="shared" si="137"/>
        <v>0</v>
      </c>
      <c r="BO144" s="11">
        <f t="shared" si="137"/>
        <v>0</v>
      </c>
      <c r="BP144" s="10">
        <f t="shared" si="137"/>
        <v>0</v>
      </c>
      <c r="BQ144" s="7">
        <f>BQ27+BQ48+BQ87+BQ143</f>
        <v>19</v>
      </c>
      <c r="BR144" s="11">
        <f t="shared" ref="BR144:CC144" si="138">BR27+BR48+BR87</f>
        <v>30</v>
      </c>
      <c r="BS144" s="10">
        <f t="shared" si="138"/>
        <v>0</v>
      </c>
      <c r="BT144" s="11">
        <f t="shared" si="138"/>
        <v>105</v>
      </c>
      <c r="BU144" s="10">
        <f t="shared" si="138"/>
        <v>0</v>
      </c>
      <c r="BV144" s="11">
        <f t="shared" si="138"/>
        <v>30</v>
      </c>
      <c r="BW144" s="10">
        <f t="shared" si="138"/>
        <v>0</v>
      </c>
      <c r="BX144" s="11">
        <f t="shared" si="138"/>
        <v>0</v>
      </c>
      <c r="BY144" s="10">
        <f t="shared" si="138"/>
        <v>0</v>
      </c>
      <c r="BZ144" s="11">
        <f t="shared" si="138"/>
        <v>0</v>
      </c>
      <c r="CA144" s="10">
        <f t="shared" si="138"/>
        <v>0</v>
      </c>
      <c r="CB144" s="11">
        <f t="shared" si="138"/>
        <v>0</v>
      </c>
      <c r="CC144" s="10">
        <f t="shared" si="138"/>
        <v>0</v>
      </c>
      <c r="CD144" s="7">
        <f>CD27+CD48+CD87+CD143</f>
        <v>11</v>
      </c>
      <c r="CE144" s="7">
        <f>CE27+CE48+CE87+CE143</f>
        <v>30</v>
      </c>
      <c r="CF144" s="11">
        <f t="shared" ref="CF144:CK144" si="139">CF27+CF48+CF87</f>
        <v>127</v>
      </c>
      <c r="CG144" s="10">
        <f t="shared" si="139"/>
        <v>0</v>
      </c>
      <c r="CH144" s="11">
        <f t="shared" si="139"/>
        <v>90</v>
      </c>
      <c r="CI144" s="10">
        <f t="shared" si="139"/>
        <v>0</v>
      </c>
      <c r="CJ144" s="11">
        <f t="shared" si="139"/>
        <v>0</v>
      </c>
      <c r="CK144" s="10">
        <f t="shared" si="139"/>
        <v>0</v>
      </c>
      <c r="CL144" s="7">
        <f>CL27+CL48+CL87+CL143</f>
        <v>20.5</v>
      </c>
      <c r="CM144" s="11">
        <f t="shared" ref="CM144:CX144" si="140">CM27+CM48+CM87</f>
        <v>30</v>
      </c>
      <c r="CN144" s="10">
        <f t="shared" si="140"/>
        <v>0</v>
      </c>
      <c r="CO144" s="11">
        <f t="shared" si="140"/>
        <v>80</v>
      </c>
      <c r="CP144" s="10">
        <f t="shared" si="140"/>
        <v>0</v>
      </c>
      <c r="CQ144" s="11">
        <f t="shared" si="140"/>
        <v>60</v>
      </c>
      <c r="CR144" s="10">
        <f t="shared" si="140"/>
        <v>0</v>
      </c>
      <c r="CS144" s="11">
        <f t="shared" si="140"/>
        <v>0</v>
      </c>
      <c r="CT144" s="10">
        <f t="shared" si="140"/>
        <v>0</v>
      </c>
      <c r="CU144" s="11">
        <f t="shared" si="140"/>
        <v>0</v>
      </c>
      <c r="CV144" s="10">
        <f t="shared" si="140"/>
        <v>0</v>
      </c>
      <c r="CW144" s="11">
        <f t="shared" si="140"/>
        <v>0</v>
      </c>
      <c r="CX144" s="10">
        <f t="shared" si="140"/>
        <v>0</v>
      </c>
      <c r="CY144" s="7">
        <f>CY27+CY48+CY87+CY143</f>
        <v>9.5</v>
      </c>
      <c r="CZ144" s="7">
        <f>CZ27+CZ48+CZ87+CZ143</f>
        <v>30</v>
      </c>
      <c r="DA144" s="11">
        <f t="shared" ref="DA144:DF144" si="141">DA27+DA48+DA87</f>
        <v>130</v>
      </c>
      <c r="DB144" s="10">
        <f t="shared" si="141"/>
        <v>0</v>
      </c>
      <c r="DC144" s="11">
        <f t="shared" si="141"/>
        <v>50</v>
      </c>
      <c r="DD144" s="10">
        <f t="shared" si="141"/>
        <v>0</v>
      </c>
      <c r="DE144" s="11">
        <f t="shared" si="141"/>
        <v>0</v>
      </c>
      <c r="DF144" s="10">
        <f t="shared" si="141"/>
        <v>0</v>
      </c>
      <c r="DG144" s="7">
        <f>DG27+DG48+DG87+DG143</f>
        <v>17.5</v>
      </c>
      <c r="DH144" s="11">
        <f t="shared" ref="DH144:DS144" si="142">DH27+DH48+DH87</f>
        <v>0</v>
      </c>
      <c r="DI144" s="10">
        <f t="shared" si="142"/>
        <v>0</v>
      </c>
      <c r="DJ144" s="11">
        <f t="shared" si="142"/>
        <v>115</v>
      </c>
      <c r="DK144" s="10">
        <f t="shared" si="142"/>
        <v>0</v>
      </c>
      <c r="DL144" s="11">
        <f t="shared" si="142"/>
        <v>60</v>
      </c>
      <c r="DM144" s="10">
        <f t="shared" si="142"/>
        <v>0</v>
      </c>
      <c r="DN144" s="11">
        <f t="shared" si="142"/>
        <v>10</v>
      </c>
      <c r="DO144" s="10">
        <f t="shared" si="142"/>
        <v>0</v>
      </c>
      <c r="DP144" s="11">
        <f t="shared" si="142"/>
        <v>0</v>
      </c>
      <c r="DQ144" s="10">
        <f t="shared" si="142"/>
        <v>0</v>
      </c>
      <c r="DR144" s="11">
        <f t="shared" si="142"/>
        <v>0</v>
      </c>
      <c r="DS144" s="10">
        <f t="shared" si="142"/>
        <v>0</v>
      </c>
      <c r="DT144" s="7">
        <f>DT27+DT48+DT87+DT143</f>
        <v>12.5</v>
      </c>
      <c r="DU144" s="7">
        <f>DU27+DU48+DU87+DU143</f>
        <v>30</v>
      </c>
      <c r="DV144" s="11">
        <f t="shared" ref="DV144:EA144" si="143">DV27+DV48+DV87</f>
        <v>125</v>
      </c>
      <c r="DW144" s="10">
        <f t="shared" si="143"/>
        <v>0</v>
      </c>
      <c r="DX144" s="11">
        <f t="shared" si="143"/>
        <v>55</v>
      </c>
      <c r="DY144" s="10">
        <f t="shared" si="143"/>
        <v>0</v>
      </c>
      <c r="DZ144" s="11">
        <f t="shared" si="143"/>
        <v>25</v>
      </c>
      <c r="EA144" s="10">
        <f t="shared" si="143"/>
        <v>0</v>
      </c>
      <c r="EB144" s="7">
        <f>EB27+EB48+EB87+EB143</f>
        <v>14</v>
      </c>
      <c r="EC144" s="11">
        <f t="shared" ref="EC144:EN144" si="144">EC27+EC48+EC87</f>
        <v>0</v>
      </c>
      <c r="ED144" s="10">
        <f t="shared" si="144"/>
        <v>0</v>
      </c>
      <c r="EE144" s="11">
        <f t="shared" si="144"/>
        <v>150</v>
      </c>
      <c r="EF144" s="10">
        <f t="shared" si="144"/>
        <v>0</v>
      </c>
      <c r="EG144" s="11">
        <f t="shared" si="144"/>
        <v>0</v>
      </c>
      <c r="EH144" s="10">
        <f t="shared" si="144"/>
        <v>0</v>
      </c>
      <c r="EI144" s="11">
        <f t="shared" si="144"/>
        <v>0</v>
      </c>
      <c r="EJ144" s="10">
        <f t="shared" si="144"/>
        <v>0</v>
      </c>
      <c r="EK144" s="11">
        <f t="shared" si="144"/>
        <v>0</v>
      </c>
      <c r="EL144" s="10">
        <f t="shared" si="144"/>
        <v>0</v>
      </c>
      <c r="EM144" s="11">
        <f t="shared" si="144"/>
        <v>0</v>
      </c>
      <c r="EN144" s="10">
        <f t="shared" si="144"/>
        <v>0</v>
      </c>
      <c r="EO144" s="7">
        <f>EO27+EO48+EO87+EO143</f>
        <v>16</v>
      </c>
      <c r="EP144" s="7">
        <f>EP27+EP48+EP87+EP143</f>
        <v>30</v>
      </c>
      <c r="EQ144" s="11">
        <f t="shared" ref="EQ144:EV144" si="145">EQ27+EQ48+EQ87</f>
        <v>105</v>
      </c>
      <c r="ER144" s="10">
        <f t="shared" si="145"/>
        <v>0</v>
      </c>
      <c r="ES144" s="11">
        <f t="shared" si="145"/>
        <v>55</v>
      </c>
      <c r="ET144" s="10">
        <f t="shared" si="145"/>
        <v>0</v>
      </c>
      <c r="EU144" s="11">
        <f t="shared" si="145"/>
        <v>0</v>
      </c>
      <c r="EV144" s="10">
        <f t="shared" si="145"/>
        <v>0</v>
      </c>
      <c r="EW144" s="7">
        <f>EW27+EW48+EW87+EW143</f>
        <v>11.5</v>
      </c>
      <c r="EX144" s="11">
        <f t="shared" ref="EX144:FI144" si="146">EX27+EX48+EX87</f>
        <v>0</v>
      </c>
      <c r="EY144" s="10">
        <f t="shared" si="146"/>
        <v>0</v>
      </c>
      <c r="EZ144" s="11">
        <f t="shared" si="146"/>
        <v>35</v>
      </c>
      <c r="FA144" s="10">
        <f t="shared" si="146"/>
        <v>0</v>
      </c>
      <c r="FB144" s="11">
        <f t="shared" si="146"/>
        <v>0</v>
      </c>
      <c r="FC144" s="10">
        <f t="shared" si="146"/>
        <v>0</v>
      </c>
      <c r="FD144" s="11">
        <f t="shared" si="146"/>
        <v>10</v>
      </c>
      <c r="FE144" s="10">
        <f t="shared" si="146"/>
        <v>0</v>
      </c>
      <c r="FF144" s="11">
        <f t="shared" si="146"/>
        <v>0</v>
      </c>
      <c r="FG144" s="10">
        <f t="shared" si="146"/>
        <v>0</v>
      </c>
      <c r="FH144" s="11">
        <f t="shared" si="146"/>
        <v>0</v>
      </c>
      <c r="FI144" s="10">
        <f t="shared" si="146"/>
        <v>0</v>
      </c>
      <c r="FJ144" s="7">
        <f>FJ27+FJ48+FJ87+FJ143</f>
        <v>18.5</v>
      </c>
      <c r="FK144" s="7">
        <f>FK27+FK48+FK87+FK143</f>
        <v>30</v>
      </c>
      <c r="FL144" s="11">
        <f t="shared" ref="FL144:FQ144" si="147">FL27+FL48+FL87</f>
        <v>0</v>
      </c>
      <c r="FM144" s="10">
        <f t="shared" si="147"/>
        <v>0</v>
      </c>
      <c r="FN144" s="11">
        <f t="shared" si="147"/>
        <v>0</v>
      </c>
      <c r="FO144" s="10">
        <f t="shared" si="147"/>
        <v>0</v>
      </c>
      <c r="FP144" s="11">
        <f t="shared" si="147"/>
        <v>0</v>
      </c>
      <c r="FQ144" s="10">
        <f t="shared" si="147"/>
        <v>0</v>
      </c>
      <c r="FR144" s="7">
        <f>FR27+FR48+FR87+FR143</f>
        <v>0</v>
      </c>
      <c r="FS144" s="11">
        <f t="shared" ref="FS144:GD144" si="148">FS27+FS48+FS87</f>
        <v>0</v>
      </c>
      <c r="FT144" s="10">
        <f t="shared" si="148"/>
        <v>0</v>
      </c>
      <c r="FU144" s="11">
        <f t="shared" si="148"/>
        <v>0</v>
      </c>
      <c r="FV144" s="10">
        <f t="shared" si="148"/>
        <v>0</v>
      </c>
      <c r="FW144" s="11">
        <f t="shared" si="148"/>
        <v>0</v>
      </c>
      <c r="FX144" s="10">
        <f t="shared" si="148"/>
        <v>0</v>
      </c>
      <c r="FY144" s="11">
        <f t="shared" si="148"/>
        <v>0</v>
      </c>
      <c r="FZ144" s="10">
        <f t="shared" si="148"/>
        <v>0</v>
      </c>
      <c r="GA144" s="11">
        <f t="shared" si="148"/>
        <v>0</v>
      </c>
      <c r="GB144" s="10">
        <f t="shared" si="148"/>
        <v>0</v>
      </c>
      <c r="GC144" s="11">
        <f t="shared" si="148"/>
        <v>0</v>
      </c>
      <c r="GD144" s="10">
        <f t="shared" si="148"/>
        <v>0</v>
      </c>
      <c r="GE144" s="7">
        <f>GE27+GE48+GE87+GE143</f>
        <v>0</v>
      </c>
      <c r="GF144" s="7">
        <f>GF27+GF48+GF87+GF143</f>
        <v>0</v>
      </c>
    </row>
    <row r="146" spans="4:29" x14ac:dyDescent="0.2">
      <c r="D146" s="3" t="s">
        <v>22</v>
      </c>
      <c r="E146" s="3" t="s">
        <v>288</v>
      </c>
    </row>
    <row r="147" spans="4:29" x14ac:dyDescent="0.2">
      <c r="D147" s="3" t="s">
        <v>26</v>
      </c>
      <c r="E147" s="3" t="s">
        <v>289</v>
      </c>
    </row>
    <row r="148" spans="4:29" x14ac:dyDescent="0.2">
      <c r="D148" s="15" t="s">
        <v>32</v>
      </c>
      <c r="E148" s="15"/>
    </row>
    <row r="149" spans="4:29" x14ac:dyDescent="0.2">
      <c r="D149" s="3" t="s">
        <v>34</v>
      </c>
      <c r="E149" s="3" t="s">
        <v>290</v>
      </c>
    </row>
    <row r="150" spans="4:29" x14ac:dyDescent="0.2">
      <c r="D150" s="3" t="s">
        <v>35</v>
      </c>
      <c r="E150" s="3" t="s">
        <v>291</v>
      </c>
    </row>
    <row r="151" spans="4:29" x14ac:dyDescent="0.2">
      <c r="D151" s="3" t="s">
        <v>36</v>
      </c>
      <c r="E151" s="3" t="s">
        <v>292</v>
      </c>
    </row>
    <row r="152" spans="4:29" x14ac:dyDescent="0.2">
      <c r="D152" s="15" t="s">
        <v>33</v>
      </c>
      <c r="E152" s="15"/>
      <c r="M152" s="9"/>
      <c r="U152" s="9"/>
      <c r="AC152" s="9"/>
    </row>
    <row r="153" spans="4:29" x14ac:dyDescent="0.2">
      <c r="D153" s="3" t="s">
        <v>35</v>
      </c>
      <c r="E153" s="3" t="s">
        <v>291</v>
      </c>
    </row>
    <row r="154" spans="4:29" x14ac:dyDescent="0.2">
      <c r="D154" s="3" t="s">
        <v>37</v>
      </c>
      <c r="E154" s="3" t="s">
        <v>293</v>
      </c>
    </row>
    <row r="155" spans="4:29" x14ac:dyDescent="0.2">
      <c r="D155" s="3" t="s">
        <v>38</v>
      </c>
      <c r="E155" s="3" t="s">
        <v>294</v>
      </c>
    </row>
    <row r="156" spans="4:29" x14ac:dyDescent="0.2">
      <c r="D156" s="3" t="s">
        <v>39</v>
      </c>
      <c r="E156" s="3" t="s">
        <v>295</v>
      </c>
    </row>
    <row r="157" spans="4:29" x14ac:dyDescent="0.2">
      <c r="D157" s="3" t="s">
        <v>40</v>
      </c>
      <c r="E157" s="3" t="s">
        <v>296</v>
      </c>
    </row>
    <row r="158" spans="4:29" x14ac:dyDescent="0.2">
      <c r="D158" s="3" t="s">
        <v>41</v>
      </c>
      <c r="E158" s="3" t="s">
        <v>297</v>
      </c>
    </row>
  </sheetData>
  <mergeCells count="200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A28:GF28"/>
    <mergeCell ref="A49:GF49"/>
    <mergeCell ref="A88:GF88"/>
    <mergeCell ref="C89:C90"/>
    <mergeCell ref="A89:A90"/>
    <mergeCell ref="B89:B90"/>
    <mergeCell ref="FU15:FV15"/>
    <mergeCell ref="FW15:FX15"/>
    <mergeCell ref="C91:C92"/>
    <mergeCell ref="A91:A92"/>
    <mergeCell ref="B91:B92"/>
    <mergeCell ref="C93:C94"/>
    <mergeCell ref="A93:A94"/>
    <mergeCell ref="B93:B94"/>
    <mergeCell ref="C95:C97"/>
    <mergeCell ref="A95:A97"/>
    <mergeCell ref="B95:B97"/>
    <mergeCell ref="C98:C101"/>
    <mergeCell ref="A98:A101"/>
    <mergeCell ref="B98:B101"/>
    <mergeCell ref="C102:C104"/>
    <mergeCell ref="A102:A104"/>
    <mergeCell ref="B102:B104"/>
    <mergeCell ref="C105:C106"/>
    <mergeCell ref="A105:A106"/>
    <mergeCell ref="B105:B106"/>
    <mergeCell ref="C107:C109"/>
    <mergeCell ref="A107:A109"/>
    <mergeCell ref="B107:B109"/>
    <mergeCell ref="C110:C112"/>
    <mergeCell ref="A110:A112"/>
    <mergeCell ref="B110:B112"/>
    <mergeCell ref="C113:C115"/>
    <mergeCell ref="A113:A115"/>
    <mergeCell ref="B113:B115"/>
    <mergeCell ref="C116:C118"/>
    <mergeCell ref="A116:A118"/>
    <mergeCell ref="B116:B118"/>
    <mergeCell ref="C119:C121"/>
    <mergeCell ref="A119:A121"/>
    <mergeCell ref="B119:B121"/>
    <mergeCell ref="C122:C124"/>
    <mergeCell ref="A122:A124"/>
    <mergeCell ref="B122:B124"/>
    <mergeCell ref="C125:C127"/>
    <mergeCell ref="A125:A127"/>
    <mergeCell ref="B125:B127"/>
    <mergeCell ref="C128:C131"/>
    <mergeCell ref="A128:A131"/>
    <mergeCell ref="B128:B131"/>
    <mergeCell ref="C132:C134"/>
    <mergeCell ref="A132:A134"/>
    <mergeCell ref="B132:B134"/>
    <mergeCell ref="C135:C137"/>
    <mergeCell ref="A135:A137"/>
    <mergeCell ref="B135:B137"/>
    <mergeCell ref="C138:C140"/>
    <mergeCell ref="A138:A140"/>
    <mergeCell ref="B138:B140"/>
    <mergeCell ref="A141:GF141"/>
    <mergeCell ref="D148:E148"/>
    <mergeCell ref="D152:E15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Biotechnologia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2021-06-01T12:14:43Z</dcterms:created>
  <dcterms:modified xsi:type="dcterms:W3CDTF">2021-06-01T12:14:43Z</dcterms:modified>
</cp:coreProperties>
</file>