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D506C2E1-9B91-4D3A-8F5D-F4EC3DC3841E}" xr6:coauthVersionLast="45" xr6:coauthVersionMax="45" xr10:uidLastSave="{00000000-0000-0000-0000-000000000000}"/>
  <bookViews>
    <workbookView xWindow="-120" yWindow="-120" windowWidth="38640" windowHeight="15840"/>
  </bookViews>
  <sheets>
    <sheet name="Zarządzanie i inżynieria produ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N17" i="1"/>
  <c r="O17" i="1"/>
  <c r="P17" i="1"/>
  <c r="Q17" i="1"/>
  <c r="S17" i="1"/>
  <c r="T17" i="1"/>
  <c r="AO17" i="1"/>
  <c r="BJ17" i="1"/>
  <c r="BT17" i="1"/>
  <c r="BT27" i="1"/>
  <c r="CD17" i="1"/>
  <c r="CE17" i="1"/>
  <c r="CZ17" i="1"/>
  <c r="DU17" i="1"/>
  <c r="EP17" i="1"/>
  <c r="FK17" i="1"/>
  <c r="GF17" i="1"/>
  <c r="F18" i="1"/>
  <c r="I18" i="1"/>
  <c r="J18" i="1"/>
  <c r="K18" i="1"/>
  <c r="L18" i="1"/>
  <c r="N18" i="1"/>
  <c r="O18" i="1"/>
  <c r="P18" i="1"/>
  <c r="Q18" i="1"/>
  <c r="R18" i="1"/>
  <c r="T18" i="1"/>
  <c r="AO18" i="1"/>
  <c r="G18" i="1"/>
  <c r="BJ18" i="1"/>
  <c r="CE18" i="1"/>
  <c r="CO18" i="1"/>
  <c r="M18" i="1"/>
  <c r="CY18" i="1"/>
  <c r="S18" i="1"/>
  <c r="CZ18" i="1"/>
  <c r="DU18" i="1"/>
  <c r="EP18" i="1"/>
  <c r="FK18" i="1"/>
  <c r="GF18" i="1"/>
  <c r="I19" i="1"/>
  <c r="J19" i="1"/>
  <c r="K19" i="1"/>
  <c r="L19" i="1"/>
  <c r="N19" i="1"/>
  <c r="O19" i="1"/>
  <c r="P19" i="1"/>
  <c r="Q19" i="1"/>
  <c r="S19" i="1"/>
  <c r="T19" i="1"/>
  <c r="AO19" i="1"/>
  <c r="BJ19" i="1"/>
  <c r="CE19" i="1"/>
  <c r="CZ19" i="1"/>
  <c r="DJ19" i="1"/>
  <c r="DJ27" i="1"/>
  <c r="DT19" i="1"/>
  <c r="DU19" i="1"/>
  <c r="EP19" i="1"/>
  <c r="FK19" i="1"/>
  <c r="GF19" i="1"/>
  <c r="F20" i="1"/>
  <c r="I20" i="1"/>
  <c r="J20" i="1"/>
  <c r="H20" i="1"/>
  <c r="K20" i="1"/>
  <c r="L20" i="1"/>
  <c r="M20" i="1"/>
  <c r="N20" i="1"/>
  <c r="O20" i="1"/>
  <c r="P20" i="1"/>
  <c r="Q20" i="1"/>
  <c r="S20" i="1"/>
  <c r="AO20" i="1"/>
  <c r="BJ20" i="1"/>
  <c r="CE20" i="1"/>
  <c r="CZ20" i="1"/>
  <c r="DU20" i="1"/>
  <c r="EP20" i="1"/>
  <c r="FK20" i="1"/>
  <c r="GF20" i="1"/>
  <c r="I21" i="1"/>
  <c r="J21" i="1"/>
  <c r="H21" i="1"/>
  <c r="K21" i="1"/>
  <c r="L21" i="1"/>
  <c r="M21" i="1"/>
  <c r="N21" i="1"/>
  <c r="O21" i="1"/>
  <c r="P21" i="1"/>
  <c r="Q21" i="1"/>
  <c r="S21" i="1"/>
  <c r="AO21" i="1"/>
  <c r="F21" i="1"/>
  <c r="BJ21" i="1"/>
  <c r="CE21" i="1"/>
  <c r="CZ21" i="1"/>
  <c r="DU21" i="1"/>
  <c r="EP21" i="1"/>
  <c r="FK21" i="1"/>
  <c r="GF21" i="1"/>
  <c r="J22" i="1"/>
  <c r="K22" i="1"/>
  <c r="L22" i="1"/>
  <c r="M22" i="1"/>
  <c r="N22" i="1"/>
  <c r="O22" i="1"/>
  <c r="P22" i="1"/>
  <c r="Q22" i="1"/>
  <c r="S22" i="1"/>
  <c r="T22" i="1"/>
  <c r="AO22" i="1"/>
  <c r="BJ22" i="1"/>
  <c r="F22" i="1"/>
  <c r="CE22" i="1"/>
  <c r="CZ22" i="1"/>
  <c r="DU22" i="1"/>
  <c r="EP22" i="1"/>
  <c r="EQ22" i="1"/>
  <c r="I22" i="1"/>
  <c r="H22" i="1"/>
  <c r="EU22" i="1"/>
  <c r="FK22" i="1"/>
  <c r="GF22" i="1"/>
  <c r="I23" i="1"/>
  <c r="J23" i="1"/>
  <c r="K23" i="1"/>
  <c r="L23" i="1"/>
  <c r="M23" i="1"/>
  <c r="N23" i="1"/>
  <c r="O23" i="1"/>
  <c r="P23" i="1"/>
  <c r="Q23" i="1"/>
  <c r="S23" i="1"/>
  <c r="AO23" i="1"/>
  <c r="BJ23" i="1"/>
  <c r="G23" i="1"/>
  <c r="CE23" i="1"/>
  <c r="CZ23" i="1"/>
  <c r="DU23" i="1"/>
  <c r="EP23" i="1"/>
  <c r="FK23" i="1"/>
  <c r="GF23" i="1"/>
  <c r="K24" i="1"/>
  <c r="K27" i="1"/>
  <c r="L24" i="1"/>
  <c r="M24" i="1"/>
  <c r="N24" i="1"/>
  <c r="O24" i="1"/>
  <c r="O27" i="1"/>
  <c r="P24" i="1"/>
  <c r="Q24" i="1"/>
  <c r="S24" i="1"/>
  <c r="T24" i="1"/>
  <c r="AO24" i="1"/>
  <c r="G24" i="1"/>
  <c r="BJ24" i="1"/>
  <c r="CE24" i="1"/>
  <c r="CZ24" i="1"/>
  <c r="DA24" i="1"/>
  <c r="I24" i="1"/>
  <c r="DC24" i="1"/>
  <c r="J24" i="1"/>
  <c r="DE24" i="1"/>
  <c r="DU24" i="1"/>
  <c r="EP24" i="1"/>
  <c r="FK24" i="1"/>
  <c r="GF24" i="1"/>
  <c r="I25" i="1"/>
  <c r="J25" i="1"/>
  <c r="K25" i="1"/>
  <c r="L25" i="1"/>
  <c r="M25" i="1"/>
  <c r="N25" i="1"/>
  <c r="O25" i="1"/>
  <c r="P25" i="1"/>
  <c r="Q25" i="1"/>
  <c r="S25" i="1"/>
  <c r="AO25" i="1"/>
  <c r="F25" i="1"/>
  <c r="BJ25" i="1"/>
  <c r="G25" i="1"/>
  <c r="CE25" i="1"/>
  <c r="CZ25" i="1"/>
  <c r="DU25" i="1"/>
  <c r="EP25" i="1"/>
  <c r="FK25" i="1"/>
  <c r="GF25" i="1"/>
  <c r="I26" i="1"/>
  <c r="J26" i="1"/>
  <c r="K26" i="1"/>
  <c r="L26" i="1"/>
  <c r="M26" i="1"/>
  <c r="N26" i="1"/>
  <c r="O26" i="1"/>
  <c r="P26" i="1"/>
  <c r="Q26" i="1"/>
  <c r="S26" i="1"/>
  <c r="S27" i="1"/>
  <c r="AO26" i="1"/>
  <c r="BJ26" i="1"/>
  <c r="G26" i="1"/>
  <c r="CE26" i="1"/>
  <c r="CZ26" i="1"/>
  <c r="DU26" i="1"/>
  <c r="EP26" i="1"/>
  <c r="FK26" i="1"/>
  <c r="GF26" i="1"/>
  <c r="Q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K27" i="1"/>
  <c r="BL27" i="1"/>
  <c r="BM27" i="1"/>
  <c r="BN27" i="1"/>
  <c r="BO27" i="1"/>
  <c r="BP27" i="1"/>
  <c r="BQ27" i="1"/>
  <c r="BR27" i="1"/>
  <c r="BS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DA27" i="1"/>
  <c r="DB27" i="1"/>
  <c r="DC27" i="1"/>
  <c r="DD27" i="1"/>
  <c r="DE27" i="1"/>
  <c r="DF27" i="1"/>
  <c r="DG27" i="1"/>
  <c r="DH27" i="1"/>
  <c r="DI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F29" i="1"/>
  <c r="I29" i="1"/>
  <c r="J29" i="1"/>
  <c r="H29" i="1"/>
  <c r="K29" i="1"/>
  <c r="L29" i="1"/>
  <c r="M29" i="1"/>
  <c r="N29" i="1"/>
  <c r="O29" i="1"/>
  <c r="P29" i="1"/>
  <c r="Q29" i="1"/>
  <c r="S29" i="1"/>
  <c r="AO29" i="1"/>
  <c r="BJ29" i="1"/>
  <c r="CE29" i="1"/>
  <c r="CZ29" i="1"/>
  <c r="DU29" i="1"/>
  <c r="EP29" i="1"/>
  <c r="FK29" i="1"/>
  <c r="GF29" i="1"/>
  <c r="I30" i="1"/>
  <c r="J30" i="1"/>
  <c r="H30" i="1"/>
  <c r="K30" i="1"/>
  <c r="L30" i="1"/>
  <c r="M30" i="1"/>
  <c r="N30" i="1"/>
  <c r="O30" i="1"/>
  <c r="P30" i="1"/>
  <c r="Q30" i="1"/>
  <c r="S30" i="1"/>
  <c r="AO30" i="1"/>
  <c r="BJ30" i="1"/>
  <c r="CE30" i="1"/>
  <c r="CZ30" i="1"/>
  <c r="DU30" i="1"/>
  <c r="EP30" i="1"/>
  <c r="FK30" i="1"/>
  <c r="GF30" i="1"/>
  <c r="F31" i="1"/>
  <c r="I31" i="1"/>
  <c r="J31" i="1"/>
  <c r="H31" i="1"/>
  <c r="K31" i="1"/>
  <c r="L31" i="1"/>
  <c r="M31" i="1"/>
  <c r="N31" i="1"/>
  <c r="O31" i="1"/>
  <c r="P31" i="1"/>
  <c r="Q31" i="1"/>
  <c r="S31" i="1"/>
  <c r="AO31" i="1"/>
  <c r="BJ31" i="1"/>
  <c r="CE31" i="1"/>
  <c r="CZ31" i="1"/>
  <c r="DU31" i="1"/>
  <c r="EP31" i="1"/>
  <c r="FK31" i="1"/>
  <c r="GF31" i="1"/>
  <c r="I32" i="1"/>
  <c r="J32" i="1"/>
  <c r="H32" i="1"/>
  <c r="K32" i="1"/>
  <c r="L32" i="1"/>
  <c r="M32" i="1"/>
  <c r="N32" i="1"/>
  <c r="O32" i="1"/>
  <c r="P32" i="1"/>
  <c r="Q32" i="1"/>
  <c r="S32" i="1"/>
  <c r="AO32" i="1"/>
  <c r="BJ32" i="1"/>
  <c r="CE32" i="1"/>
  <c r="CZ32" i="1"/>
  <c r="DU32" i="1"/>
  <c r="EP32" i="1"/>
  <c r="FK32" i="1"/>
  <c r="GF32" i="1"/>
  <c r="F33" i="1"/>
  <c r="I33" i="1"/>
  <c r="J33" i="1"/>
  <c r="H33" i="1"/>
  <c r="K33" i="1"/>
  <c r="L33" i="1"/>
  <c r="M33" i="1"/>
  <c r="N33" i="1"/>
  <c r="O33" i="1"/>
  <c r="P33" i="1"/>
  <c r="Q33" i="1"/>
  <c r="S33" i="1"/>
  <c r="AO33" i="1"/>
  <c r="BJ33" i="1"/>
  <c r="CE33" i="1"/>
  <c r="CZ33" i="1"/>
  <c r="DU33" i="1"/>
  <c r="EP33" i="1"/>
  <c r="FK33" i="1"/>
  <c r="GF33" i="1"/>
  <c r="I34" i="1"/>
  <c r="J34" i="1"/>
  <c r="H34" i="1"/>
  <c r="K34" i="1"/>
  <c r="L34" i="1"/>
  <c r="M34" i="1"/>
  <c r="N34" i="1"/>
  <c r="O34" i="1"/>
  <c r="P34" i="1"/>
  <c r="Q34" i="1"/>
  <c r="S34" i="1"/>
  <c r="AO34" i="1"/>
  <c r="BJ34" i="1"/>
  <c r="CE34" i="1"/>
  <c r="CZ34" i="1"/>
  <c r="DU34" i="1"/>
  <c r="EP34" i="1"/>
  <c r="FK34" i="1"/>
  <c r="GF34" i="1"/>
  <c r="F35" i="1"/>
  <c r="I35" i="1"/>
  <c r="J35" i="1"/>
  <c r="H35" i="1"/>
  <c r="K35" i="1"/>
  <c r="L35" i="1"/>
  <c r="M35" i="1"/>
  <c r="N35" i="1"/>
  <c r="O35" i="1"/>
  <c r="P35" i="1"/>
  <c r="Q35" i="1"/>
  <c r="S35" i="1"/>
  <c r="AO35" i="1"/>
  <c r="BJ35" i="1"/>
  <c r="CE35" i="1"/>
  <c r="CZ35" i="1"/>
  <c r="DU35" i="1"/>
  <c r="EP35" i="1"/>
  <c r="FK35" i="1"/>
  <c r="GF35" i="1"/>
  <c r="I36" i="1"/>
  <c r="J36" i="1"/>
  <c r="H36" i="1"/>
  <c r="K36" i="1"/>
  <c r="L36" i="1"/>
  <c r="M36" i="1"/>
  <c r="N36" i="1"/>
  <c r="O36" i="1"/>
  <c r="P36" i="1"/>
  <c r="Q36" i="1"/>
  <c r="S36" i="1"/>
  <c r="AO36" i="1"/>
  <c r="BJ36" i="1"/>
  <c r="CE36" i="1"/>
  <c r="CZ36" i="1"/>
  <c r="DU36" i="1"/>
  <c r="EP36" i="1"/>
  <c r="FK36" i="1"/>
  <c r="GF36" i="1"/>
  <c r="F37" i="1"/>
  <c r="I37" i="1"/>
  <c r="J37" i="1"/>
  <c r="H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FK37" i="1"/>
  <c r="GF37" i="1"/>
  <c r="I38" i="1"/>
  <c r="J38" i="1"/>
  <c r="K38" i="1"/>
  <c r="L38" i="1"/>
  <c r="M38" i="1"/>
  <c r="N38" i="1"/>
  <c r="O38" i="1"/>
  <c r="P38" i="1"/>
  <c r="Q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I40" i="1"/>
  <c r="J40" i="1"/>
  <c r="K40" i="1"/>
  <c r="L40" i="1"/>
  <c r="M40" i="1"/>
  <c r="N40" i="1"/>
  <c r="O40" i="1"/>
  <c r="P40" i="1"/>
  <c r="Q40" i="1"/>
  <c r="S40" i="1"/>
  <c r="AO40" i="1"/>
  <c r="F40" i="1"/>
  <c r="BJ40" i="1"/>
  <c r="G40" i="1"/>
  <c r="CE40" i="1"/>
  <c r="CZ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BJ41" i="1"/>
  <c r="G41" i="1"/>
  <c r="CE41" i="1"/>
  <c r="CZ41" i="1"/>
  <c r="DU41" i="1"/>
  <c r="EP41" i="1"/>
  <c r="FK41" i="1"/>
  <c r="GF41" i="1"/>
  <c r="I42" i="1"/>
  <c r="J42" i="1"/>
  <c r="K42" i="1"/>
  <c r="L42" i="1"/>
  <c r="M42" i="1"/>
  <c r="N42" i="1"/>
  <c r="O42" i="1"/>
  <c r="P42" i="1"/>
  <c r="Q42" i="1"/>
  <c r="S42" i="1"/>
  <c r="AO42" i="1"/>
  <c r="F42" i="1"/>
  <c r="BJ42" i="1"/>
  <c r="G42" i="1"/>
  <c r="CE42" i="1"/>
  <c r="CZ42" i="1"/>
  <c r="DU42" i="1"/>
  <c r="EP42" i="1"/>
  <c r="FK42" i="1"/>
  <c r="GF42" i="1"/>
  <c r="I43" i="1"/>
  <c r="J43" i="1"/>
  <c r="K43" i="1"/>
  <c r="L43" i="1"/>
  <c r="M43" i="1"/>
  <c r="N43" i="1"/>
  <c r="O43" i="1"/>
  <c r="P43" i="1"/>
  <c r="Q43" i="1"/>
  <c r="S43" i="1"/>
  <c r="AO43" i="1"/>
  <c r="BJ43" i="1"/>
  <c r="G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Q44" i="1"/>
  <c r="S44" i="1"/>
  <c r="AO44" i="1"/>
  <c r="F44" i="1"/>
  <c r="BJ44" i="1"/>
  <c r="G44" i="1"/>
  <c r="CE44" i="1"/>
  <c r="CZ44" i="1"/>
  <c r="DU44" i="1"/>
  <c r="EP44" i="1"/>
  <c r="FK44" i="1"/>
  <c r="GF44" i="1"/>
  <c r="I45" i="1"/>
  <c r="J45" i="1"/>
  <c r="K45" i="1"/>
  <c r="L45" i="1"/>
  <c r="M45" i="1"/>
  <c r="N45" i="1"/>
  <c r="O45" i="1"/>
  <c r="P45" i="1"/>
  <c r="Q45" i="1"/>
  <c r="S45" i="1"/>
  <c r="AO45" i="1"/>
  <c r="BJ45" i="1"/>
  <c r="G45" i="1"/>
  <c r="CE45" i="1"/>
  <c r="CZ45" i="1"/>
  <c r="DU45" i="1"/>
  <c r="EP45" i="1"/>
  <c r="FK45" i="1"/>
  <c r="GF45" i="1"/>
  <c r="I46" i="1"/>
  <c r="J46" i="1"/>
  <c r="K46" i="1"/>
  <c r="L46" i="1"/>
  <c r="M46" i="1"/>
  <c r="N46" i="1"/>
  <c r="O46" i="1"/>
  <c r="P46" i="1"/>
  <c r="Q46" i="1"/>
  <c r="S46" i="1"/>
  <c r="AO46" i="1"/>
  <c r="F46" i="1"/>
  <c r="BJ46" i="1"/>
  <c r="G46" i="1"/>
  <c r="CE46" i="1"/>
  <c r="CZ46" i="1"/>
  <c r="DU46" i="1"/>
  <c r="EP46" i="1"/>
  <c r="FK46" i="1"/>
  <c r="GF46" i="1"/>
  <c r="I47" i="1"/>
  <c r="J47" i="1"/>
  <c r="K47" i="1"/>
  <c r="L47" i="1"/>
  <c r="M47" i="1"/>
  <c r="N47" i="1"/>
  <c r="O47" i="1"/>
  <c r="P47" i="1"/>
  <c r="Q47" i="1"/>
  <c r="S47" i="1"/>
  <c r="AO47" i="1"/>
  <c r="BJ47" i="1"/>
  <c r="G47" i="1"/>
  <c r="CE47" i="1"/>
  <c r="CZ47" i="1"/>
  <c r="DU47" i="1"/>
  <c r="EP47" i="1"/>
  <c r="FK47" i="1"/>
  <c r="GF47" i="1"/>
  <c r="I48" i="1"/>
  <c r="J48" i="1"/>
  <c r="K48" i="1"/>
  <c r="L48" i="1"/>
  <c r="M48" i="1"/>
  <c r="N48" i="1"/>
  <c r="O48" i="1"/>
  <c r="P48" i="1"/>
  <c r="Q48" i="1"/>
  <c r="S48" i="1"/>
  <c r="AO48" i="1"/>
  <c r="F48" i="1"/>
  <c r="BJ48" i="1"/>
  <c r="G48" i="1"/>
  <c r="CE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I50" i="1"/>
  <c r="J50" i="1"/>
  <c r="H50" i="1"/>
  <c r="K50" i="1"/>
  <c r="L50" i="1"/>
  <c r="M50" i="1"/>
  <c r="N50" i="1"/>
  <c r="O50" i="1"/>
  <c r="P50" i="1"/>
  <c r="Q50" i="1"/>
  <c r="S50" i="1"/>
  <c r="AO50" i="1"/>
  <c r="G50" i="1"/>
  <c r="BJ50" i="1"/>
  <c r="CE50" i="1"/>
  <c r="CZ50" i="1"/>
  <c r="DU50" i="1"/>
  <c r="EP50" i="1"/>
  <c r="FK50" i="1"/>
  <c r="GF50" i="1"/>
  <c r="I51" i="1"/>
  <c r="J51" i="1"/>
  <c r="H51" i="1"/>
  <c r="K51" i="1"/>
  <c r="L51" i="1"/>
  <c r="M51" i="1"/>
  <c r="N51" i="1"/>
  <c r="O51" i="1"/>
  <c r="P51" i="1"/>
  <c r="Q51" i="1"/>
  <c r="S51" i="1"/>
  <c r="AO51" i="1"/>
  <c r="G51" i="1"/>
  <c r="BJ51" i="1"/>
  <c r="CE51" i="1"/>
  <c r="CZ51" i="1"/>
  <c r="DU51" i="1"/>
  <c r="EP51" i="1"/>
  <c r="FK51" i="1"/>
  <c r="GF51" i="1"/>
  <c r="I52" i="1"/>
  <c r="J52" i="1"/>
  <c r="H52" i="1"/>
  <c r="K52" i="1"/>
  <c r="L52" i="1"/>
  <c r="M52" i="1"/>
  <c r="N52" i="1"/>
  <c r="O52" i="1"/>
  <c r="P52" i="1"/>
  <c r="Q52" i="1"/>
  <c r="S52" i="1"/>
  <c r="AO52" i="1"/>
  <c r="G52" i="1"/>
  <c r="BJ52" i="1"/>
  <c r="CE52" i="1"/>
  <c r="CZ52" i="1"/>
  <c r="DU52" i="1"/>
  <c r="EP52" i="1"/>
  <c r="FK52" i="1"/>
  <c r="GF52" i="1"/>
  <c r="I53" i="1"/>
  <c r="J53" i="1"/>
  <c r="H53" i="1"/>
  <c r="K53" i="1"/>
  <c r="L53" i="1"/>
  <c r="M53" i="1"/>
  <c r="N53" i="1"/>
  <c r="O53" i="1"/>
  <c r="P53" i="1"/>
  <c r="Q53" i="1"/>
  <c r="S53" i="1"/>
  <c r="AO53" i="1"/>
  <c r="G53" i="1"/>
  <c r="BJ53" i="1"/>
  <c r="CE53" i="1"/>
  <c r="CZ53" i="1"/>
  <c r="DU53" i="1"/>
  <c r="EP53" i="1"/>
  <c r="FK53" i="1"/>
  <c r="GF53" i="1"/>
  <c r="I54" i="1"/>
  <c r="J54" i="1"/>
  <c r="H54" i="1"/>
  <c r="K54" i="1"/>
  <c r="L54" i="1"/>
  <c r="M54" i="1"/>
  <c r="N54" i="1"/>
  <c r="O54" i="1"/>
  <c r="P54" i="1"/>
  <c r="Q54" i="1"/>
  <c r="S54" i="1"/>
  <c r="AO54" i="1"/>
  <c r="G54" i="1"/>
  <c r="BJ54" i="1"/>
  <c r="CE54" i="1"/>
  <c r="CZ54" i="1"/>
  <c r="DU54" i="1"/>
  <c r="EP54" i="1"/>
  <c r="FK54" i="1"/>
  <c r="GF54" i="1"/>
  <c r="I55" i="1"/>
  <c r="J55" i="1"/>
  <c r="H55" i="1"/>
  <c r="K55" i="1"/>
  <c r="L55" i="1"/>
  <c r="M55" i="1"/>
  <c r="N55" i="1"/>
  <c r="O55" i="1"/>
  <c r="P55" i="1"/>
  <c r="Q55" i="1"/>
  <c r="S55" i="1"/>
  <c r="AO55" i="1"/>
  <c r="G55" i="1"/>
  <c r="BJ55" i="1"/>
  <c r="CE55" i="1"/>
  <c r="CZ55" i="1"/>
  <c r="DU55" i="1"/>
  <c r="EP55" i="1"/>
  <c r="FK55" i="1"/>
  <c r="GF55" i="1"/>
  <c r="I56" i="1"/>
  <c r="J56" i="1"/>
  <c r="H56" i="1"/>
  <c r="K56" i="1"/>
  <c r="L56" i="1"/>
  <c r="M56" i="1"/>
  <c r="N56" i="1"/>
  <c r="O56" i="1"/>
  <c r="P56" i="1"/>
  <c r="Q56" i="1"/>
  <c r="S56" i="1"/>
  <c r="AO56" i="1"/>
  <c r="G56" i="1"/>
  <c r="BJ56" i="1"/>
  <c r="CE56" i="1"/>
  <c r="CZ56" i="1"/>
  <c r="DU56" i="1"/>
  <c r="EP56" i="1"/>
  <c r="FK56" i="1"/>
  <c r="GF56" i="1"/>
  <c r="I57" i="1"/>
  <c r="J57" i="1"/>
  <c r="H57" i="1"/>
  <c r="K57" i="1"/>
  <c r="L57" i="1"/>
  <c r="M57" i="1"/>
  <c r="N57" i="1"/>
  <c r="O57" i="1"/>
  <c r="P57" i="1"/>
  <c r="Q57" i="1"/>
  <c r="S57" i="1"/>
  <c r="AO57" i="1"/>
  <c r="G57" i="1"/>
  <c r="BJ57" i="1"/>
  <c r="CE57" i="1"/>
  <c r="CZ57" i="1"/>
  <c r="DU57" i="1"/>
  <c r="EP57" i="1"/>
  <c r="FK57" i="1"/>
  <c r="GF57" i="1"/>
  <c r="I58" i="1"/>
  <c r="J58" i="1"/>
  <c r="K58" i="1"/>
  <c r="L58" i="1"/>
  <c r="M58" i="1"/>
  <c r="N58" i="1"/>
  <c r="P58" i="1"/>
  <c r="Q58" i="1"/>
  <c r="T58" i="1"/>
  <c r="AO58" i="1"/>
  <c r="BJ58" i="1"/>
  <c r="CE58" i="1"/>
  <c r="CZ58" i="1"/>
  <c r="DU58" i="1"/>
  <c r="EP58" i="1"/>
  <c r="FD58" i="1"/>
  <c r="O58" i="1"/>
  <c r="FJ58" i="1"/>
  <c r="S58" i="1"/>
  <c r="GF58" i="1"/>
  <c r="I59" i="1"/>
  <c r="H59" i="1"/>
  <c r="J59" i="1"/>
  <c r="K59" i="1"/>
  <c r="L59" i="1"/>
  <c r="M59" i="1"/>
  <c r="N59" i="1"/>
  <c r="O59" i="1"/>
  <c r="P59" i="1"/>
  <c r="Q59" i="1"/>
  <c r="S59" i="1"/>
  <c r="AO59" i="1"/>
  <c r="F59" i="1"/>
  <c r="BJ59" i="1"/>
  <c r="G59" i="1"/>
  <c r="CE59" i="1"/>
  <c r="CZ59" i="1"/>
  <c r="DU59" i="1"/>
  <c r="EP59" i="1"/>
  <c r="FK59" i="1"/>
  <c r="GF59" i="1"/>
  <c r="I60" i="1"/>
  <c r="H60" i="1"/>
  <c r="J60" i="1"/>
  <c r="K60" i="1"/>
  <c r="L60" i="1"/>
  <c r="M60" i="1"/>
  <c r="N60" i="1"/>
  <c r="O60" i="1"/>
  <c r="P60" i="1"/>
  <c r="Q60" i="1"/>
  <c r="S60" i="1"/>
  <c r="AO60" i="1"/>
  <c r="F60" i="1"/>
  <c r="BJ60" i="1"/>
  <c r="CE60" i="1"/>
  <c r="CZ60" i="1"/>
  <c r="DU60" i="1"/>
  <c r="EP60" i="1"/>
  <c r="FK60" i="1"/>
  <c r="GF60" i="1"/>
  <c r="I61" i="1"/>
  <c r="H61" i="1"/>
  <c r="J61" i="1"/>
  <c r="K61" i="1"/>
  <c r="L61" i="1"/>
  <c r="M61" i="1"/>
  <c r="N61" i="1"/>
  <c r="O61" i="1"/>
  <c r="P61" i="1"/>
  <c r="Q61" i="1"/>
  <c r="S61" i="1"/>
  <c r="AO61" i="1"/>
  <c r="F61" i="1"/>
  <c r="BJ61" i="1"/>
  <c r="G61" i="1"/>
  <c r="CE61" i="1"/>
  <c r="CZ61" i="1"/>
  <c r="DU61" i="1"/>
  <c r="EP61" i="1"/>
  <c r="FK61" i="1"/>
  <c r="GF61" i="1"/>
  <c r="I62" i="1"/>
  <c r="H62" i="1"/>
  <c r="J62" i="1"/>
  <c r="K62" i="1"/>
  <c r="L62" i="1"/>
  <c r="M62" i="1"/>
  <c r="N62" i="1"/>
  <c r="O62" i="1"/>
  <c r="P62" i="1"/>
  <c r="Q62" i="1"/>
  <c r="S62" i="1"/>
  <c r="AO62" i="1"/>
  <c r="F62" i="1"/>
  <c r="BJ62" i="1"/>
  <c r="G62" i="1"/>
  <c r="CE62" i="1"/>
  <c r="CZ62" i="1"/>
  <c r="DU62" i="1"/>
  <c r="EP62" i="1"/>
  <c r="FK62" i="1"/>
  <c r="GF62" i="1"/>
  <c r="I63" i="1"/>
  <c r="H63" i="1"/>
  <c r="J63" i="1"/>
  <c r="K63" i="1"/>
  <c r="L63" i="1"/>
  <c r="M63" i="1"/>
  <c r="N63" i="1"/>
  <c r="O63" i="1"/>
  <c r="P63" i="1"/>
  <c r="Q63" i="1"/>
  <c r="S63" i="1"/>
  <c r="AO63" i="1"/>
  <c r="F63" i="1"/>
  <c r="BJ63" i="1"/>
  <c r="G63" i="1"/>
  <c r="CE63" i="1"/>
  <c r="CZ63" i="1"/>
  <c r="DU63" i="1"/>
  <c r="EP63" i="1"/>
  <c r="FK63" i="1"/>
  <c r="GF63" i="1"/>
  <c r="I64" i="1"/>
  <c r="H64" i="1"/>
  <c r="J64" i="1"/>
  <c r="K64" i="1"/>
  <c r="L64" i="1"/>
  <c r="M64" i="1"/>
  <c r="N64" i="1"/>
  <c r="O64" i="1"/>
  <c r="P64" i="1"/>
  <c r="Q64" i="1"/>
  <c r="S64" i="1"/>
  <c r="AO64" i="1"/>
  <c r="F64" i="1"/>
  <c r="BJ64" i="1"/>
  <c r="G64" i="1"/>
  <c r="CE64" i="1"/>
  <c r="CZ64" i="1"/>
  <c r="DU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AO65" i="1"/>
  <c r="F65" i="1"/>
  <c r="BJ65" i="1"/>
  <c r="CE65" i="1"/>
  <c r="CZ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F66" i="1"/>
  <c r="BJ66" i="1"/>
  <c r="G66" i="1"/>
  <c r="CE66" i="1"/>
  <c r="CZ66" i="1"/>
  <c r="DU66" i="1"/>
  <c r="EP66" i="1"/>
  <c r="FK66" i="1"/>
  <c r="GF66" i="1"/>
  <c r="G67" i="1"/>
  <c r="J67" i="1"/>
  <c r="K67" i="1"/>
  <c r="M67" i="1"/>
  <c r="N67" i="1"/>
  <c r="O67" i="1"/>
  <c r="P67" i="1"/>
  <c r="Q67" i="1"/>
  <c r="S67" i="1"/>
  <c r="T67" i="1"/>
  <c r="AO67" i="1"/>
  <c r="BJ67" i="1"/>
  <c r="CE67" i="1"/>
  <c r="CZ67" i="1"/>
  <c r="DA67" i="1"/>
  <c r="I67" i="1"/>
  <c r="DE67" i="1"/>
  <c r="DH67" i="1"/>
  <c r="DT67" i="1"/>
  <c r="DU67" i="1"/>
  <c r="EP67" i="1"/>
  <c r="FK67" i="1"/>
  <c r="GF67" i="1"/>
  <c r="J68" i="1"/>
  <c r="K68" i="1"/>
  <c r="M68" i="1"/>
  <c r="N68" i="1"/>
  <c r="O68" i="1"/>
  <c r="P68" i="1"/>
  <c r="Q68" i="1"/>
  <c r="T68" i="1"/>
  <c r="AO68" i="1"/>
  <c r="BJ68" i="1"/>
  <c r="CE68" i="1"/>
  <c r="CF68" i="1"/>
  <c r="CJ68" i="1"/>
  <c r="CM68" i="1"/>
  <c r="L68" i="1"/>
  <c r="CQ68" i="1"/>
  <c r="CY68" i="1"/>
  <c r="DU68" i="1"/>
  <c r="EP68" i="1"/>
  <c r="FK68" i="1"/>
  <c r="GF68" i="1"/>
  <c r="J69" i="1"/>
  <c r="K69" i="1"/>
  <c r="L69" i="1"/>
  <c r="M69" i="1"/>
  <c r="N69" i="1"/>
  <c r="O69" i="1"/>
  <c r="P69" i="1"/>
  <c r="Q69" i="1"/>
  <c r="T69" i="1"/>
  <c r="AO69" i="1"/>
  <c r="BJ69" i="1"/>
  <c r="CE69" i="1"/>
  <c r="CZ69" i="1"/>
  <c r="DA69" i="1"/>
  <c r="I69" i="1"/>
  <c r="H69" i="1"/>
  <c r="DE69" i="1"/>
  <c r="DL69" i="1"/>
  <c r="DT69" i="1"/>
  <c r="EP69" i="1"/>
  <c r="FK69" i="1"/>
  <c r="GF69" i="1"/>
  <c r="I70" i="1"/>
  <c r="J70" i="1"/>
  <c r="K70" i="1"/>
  <c r="L70" i="1"/>
  <c r="M70" i="1"/>
  <c r="O70" i="1"/>
  <c r="P70" i="1"/>
  <c r="Q70" i="1"/>
  <c r="T70" i="1"/>
  <c r="AO70" i="1"/>
  <c r="BJ70" i="1"/>
  <c r="CE70" i="1"/>
  <c r="CZ70" i="1"/>
  <c r="DU70" i="1"/>
  <c r="DV70" i="1"/>
  <c r="DZ70" i="1"/>
  <c r="EG70" i="1"/>
  <c r="N70" i="1"/>
  <c r="EO70" i="1"/>
  <c r="S70" i="1"/>
  <c r="FK70" i="1"/>
  <c r="GF70" i="1"/>
  <c r="I71" i="1"/>
  <c r="J71" i="1"/>
  <c r="H71" i="1"/>
  <c r="K71" i="1"/>
  <c r="L71" i="1"/>
  <c r="M71" i="1"/>
  <c r="N71" i="1"/>
  <c r="O71" i="1"/>
  <c r="P71" i="1"/>
  <c r="Q71" i="1"/>
  <c r="S71" i="1"/>
  <c r="AO71" i="1"/>
  <c r="BJ71" i="1"/>
  <c r="CE71" i="1"/>
  <c r="CZ71" i="1"/>
  <c r="DU71" i="1"/>
  <c r="EP71" i="1"/>
  <c r="FK71" i="1"/>
  <c r="GF71" i="1"/>
  <c r="J72" i="1"/>
  <c r="L72" i="1"/>
  <c r="M72" i="1"/>
  <c r="N72" i="1"/>
  <c r="O72" i="1"/>
  <c r="P72" i="1"/>
  <c r="Q72" i="1"/>
  <c r="T72" i="1"/>
  <c r="AO72" i="1"/>
  <c r="BJ72" i="1"/>
  <c r="CE72" i="1"/>
  <c r="CZ72" i="1"/>
  <c r="DU72" i="1"/>
  <c r="DV72" i="1"/>
  <c r="DZ72" i="1"/>
  <c r="EA72" i="1"/>
  <c r="K72" i="1"/>
  <c r="K75" i="1"/>
  <c r="K115" i="1"/>
  <c r="EG72" i="1"/>
  <c r="EO72" i="1"/>
  <c r="FK72" i="1"/>
  <c r="GF72" i="1"/>
  <c r="K73" i="1"/>
  <c r="L73" i="1"/>
  <c r="M73" i="1"/>
  <c r="O73" i="1"/>
  <c r="P73" i="1"/>
  <c r="Q73" i="1"/>
  <c r="T73" i="1"/>
  <c r="AO73" i="1"/>
  <c r="BJ73" i="1"/>
  <c r="F73" i="1"/>
  <c r="CE73" i="1"/>
  <c r="CZ73" i="1"/>
  <c r="DU73" i="1"/>
  <c r="EP73" i="1"/>
  <c r="EQ73" i="1"/>
  <c r="I73" i="1"/>
  <c r="ES73" i="1"/>
  <c r="J73" i="1"/>
  <c r="EU73" i="1"/>
  <c r="FB73" i="1"/>
  <c r="FB75" i="1"/>
  <c r="FJ73" i="1"/>
  <c r="S73" i="1"/>
  <c r="FK73" i="1"/>
  <c r="GF73" i="1"/>
  <c r="J74" i="1"/>
  <c r="K74" i="1"/>
  <c r="L74" i="1"/>
  <c r="M74" i="1"/>
  <c r="N74" i="1"/>
  <c r="O74" i="1"/>
  <c r="P74" i="1"/>
  <c r="Q74" i="1"/>
  <c r="T74" i="1"/>
  <c r="AO74" i="1"/>
  <c r="BJ74" i="1"/>
  <c r="CE74" i="1"/>
  <c r="CZ74" i="1"/>
  <c r="DU74" i="1"/>
  <c r="EP74" i="1"/>
  <c r="EQ74" i="1"/>
  <c r="I74" i="1"/>
  <c r="H74" i="1"/>
  <c r="EU74" i="1"/>
  <c r="FB74" i="1"/>
  <c r="FJ74" i="1"/>
  <c r="GF74" i="1"/>
  <c r="M75" i="1"/>
  <c r="O75" i="1"/>
  <c r="Q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DA75" i="1"/>
  <c r="DB75" i="1"/>
  <c r="DC75" i="1"/>
  <c r="DD75" i="1"/>
  <c r="DE75" i="1"/>
  <c r="DF75" i="1"/>
  <c r="DG75" i="1"/>
  <c r="DI75" i="1"/>
  <c r="DJ75" i="1"/>
  <c r="DK75" i="1"/>
  <c r="DL75" i="1"/>
  <c r="DM75" i="1"/>
  <c r="DN75" i="1"/>
  <c r="DO75" i="1"/>
  <c r="DP75" i="1"/>
  <c r="DQ75" i="1"/>
  <c r="DR75" i="1"/>
  <c r="DS75" i="1"/>
  <c r="DW75" i="1"/>
  <c r="DX75" i="1"/>
  <c r="DY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Q75" i="1"/>
  <c r="ER75" i="1"/>
  <c r="ES75" i="1"/>
  <c r="ET75" i="1"/>
  <c r="EU75" i="1"/>
  <c r="EV75" i="1"/>
  <c r="EW75" i="1"/>
  <c r="EX75" i="1"/>
  <c r="EY75" i="1"/>
  <c r="EZ75" i="1"/>
  <c r="FA75" i="1"/>
  <c r="FC75" i="1"/>
  <c r="FD75" i="1"/>
  <c r="FE75" i="1"/>
  <c r="FF75" i="1"/>
  <c r="FG75" i="1"/>
  <c r="FH75" i="1"/>
  <c r="FI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I77" i="1"/>
  <c r="J77" i="1"/>
  <c r="H77" i="1"/>
  <c r="K77" i="1"/>
  <c r="L77" i="1"/>
  <c r="M77" i="1"/>
  <c r="N77" i="1"/>
  <c r="O77" i="1"/>
  <c r="P77" i="1"/>
  <c r="Q77" i="1"/>
  <c r="S77" i="1"/>
  <c r="AO77" i="1"/>
  <c r="BJ77" i="1"/>
  <c r="CE77" i="1"/>
  <c r="CZ77" i="1"/>
  <c r="DU77" i="1"/>
  <c r="EP77" i="1"/>
  <c r="FK77" i="1"/>
  <c r="GF77" i="1"/>
  <c r="I78" i="1"/>
  <c r="J78" i="1"/>
  <c r="H78" i="1"/>
  <c r="K78" i="1"/>
  <c r="L78" i="1"/>
  <c r="M78" i="1"/>
  <c r="N78" i="1"/>
  <c r="O78" i="1"/>
  <c r="P78" i="1"/>
  <c r="Q78" i="1"/>
  <c r="S78" i="1"/>
  <c r="AO78" i="1"/>
  <c r="G78" i="1"/>
  <c r="BJ78" i="1"/>
  <c r="CE78" i="1"/>
  <c r="CZ78" i="1"/>
  <c r="DU78" i="1"/>
  <c r="EP78" i="1"/>
  <c r="FK78" i="1"/>
  <c r="GF78" i="1"/>
  <c r="I79" i="1"/>
  <c r="J79" i="1"/>
  <c r="H79" i="1"/>
  <c r="K79" i="1"/>
  <c r="L79" i="1"/>
  <c r="M79" i="1"/>
  <c r="N79" i="1"/>
  <c r="O79" i="1"/>
  <c r="P79" i="1"/>
  <c r="Q79" i="1"/>
  <c r="S79" i="1"/>
  <c r="AO79" i="1"/>
  <c r="G79" i="1"/>
  <c r="BJ79" i="1"/>
  <c r="CE79" i="1"/>
  <c r="CZ79" i="1"/>
  <c r="DU79" i="1"/>
  <c r="EP79" i="1"/>
  <c r="FK79" i="1"/>
  <c r="GF79" i="1"/>
  <c r="I80" i="1"/>
  <c r="J80" i="1"/>
  <c r="H80" i="1"/>
  <c r="K80" i="1"/>
  <c r="L80" i="1"/>
  <c r="M80" i="1"/>
  <c r="N80" i="1"/>
  <c r="O80" i="1"/>
  <c r="P80" i="1"/>
  <c r="Q80" i="1"/>
  <c r="S80" i="1"/>
  <c r="AO80" i="1"/>
  <c r="G80" i="1"/>
  <c r="BJ80" i="1"/>
  <c r="CE80" i="1"/>
  <c r="CZ80" i="1"/>
  <c r="DU80" i="1"/>
  <c r="EP80" i="1"/>
  <c r="FK80" i="1"/>
  <c r="GF80" i="1"/>
  <c r="I81" i="1"/>
  <c r="J81" i="1"/>
  <c r="H81" i="1"/>
  <c r="K81" i="1"/>
  <c r="L81" i="1"/>
  <c r="M81" i="1"/>
  <c r="N81" i="1"/>
  <c r="O81" i="1"/>
  <c r="P81" i="1"/>
  <c r="Q81" i="1"/>
  <c r="S81" i="1"/>
  <c r="AO81" i="1"/>
  <c r="G81" i="1"/>
  <c r="BJ81" i="1"/>
  <c r="CE81" i="1"/>
  <c r="CZ81" i="1"/>
  <c r="DU81" i="1"/>
  <c r="EP81" i="1"/>
  <c r="FK81" i="1"/>
  <c r="GF81" i="1"/>
  <c r="I82" i="1"/>
  <c r="J82" i="1"/>
  <c r="H82" i="1"/>
  <c r="K82" i="1"/>
  <c r="L82" i="1"/>
  <c r="M82" i="1"/>
  <c r="N82" i="1"/>
  <c r="O82" i="1"/>
  <c r="P82" i="1"/>
  <c r="Q82" i="1"/>
  <c r="S82" i="1"/>
  <c r="AO82" i="1"/>
  <c r="G82" i="1"/>
  <c r="BJ82" i="1"/>
  <c r="CE82" i="1"/>
  <c r="CZ82" i="1"/>
  <c r="DU82" i="1"/>
  <c r="EP82" i="1"/>
  <c r="FK82" i="1"/>
  <c r="GF82" i="1"/>
  <c r="I83" i="1"/>
  <c r="J83" i="1"/>
  <c r="H83" i="1"/>
  <c r="K83" i="1"/>
  <c r="L83" i="1"/>
  <c r="M83" i="1"/>
  <c r="N83" i="1"/>
  <c r="O83" i="1"/>
  <c r="P83" i="1"/>
  <c r="Q83" i="1"/>
  <c r="S83" i="1"/>
  <c r="AO83" i="1"/>
  <c r="G83" i="1"/>
  <c r="BJ83" i="1"/>
  <c r="CE83" i="1"/>
  <c r="CZ83" i="1"/>
  <c r="DU83" i="1"/>
  <c r="EP83" i="1"/>
  <c r="FK83" i="1"/>
  <c r="GF83" i="1"/>
  <c r="I84" i="1"/>
  <c r="J84" i="1"/>
  <c r="H84" i="1"/>
  <c r="K84" i="1"/>
  <c r="L84" i="1"/>
  <c r="M84" i="1"/>
  <c r="N84" i="1"/>
  <c r="O84" i="1"/>
  <c r="P84" i="1"/>
  <c r="Q84" i="1"/>
  <c r="S84" i="1"/>
  <c r="AO84" i="1"/>
  <c r="G84" i="1"/>
  <c r="BJ84" i="1"/>
  <c r="CE84" i="1"/>
  <c r="CZ84" i="1"/>
  <c r="DU84" i="1"/>
  <c r="EP84" i="1"/>
  <c r="FK84" i="1"/>
  <c r="GF84" i="1"/>
  <c r="I85" i="1"/>
  <c r="J85" i="1"/>
  <c r="H85" i="1"/>
  <c r="K85" i="1"/>
  <c r="L85" i="1"/>
  <c r="M85" i="1"/>
  <c r="N85" i="1"/>
  <c r="O85" i="1"/>
  <c r="P85" i="1"/>
  <c r="Q85" i="1"/>
  <c r="S85" i="1"/>
  <c r="AO85" i="1"/>
  <c r="G85" i="1"/>
  <c r="BJ85" i="1"/>
  <c r="CE85" i="1"/>
  <c r="CZ85" i="1"/>
  <c r="DU85" i="1"/>
  <c r="EP85" i="1"/>
  <c r="FK85" i="1"/>
  <c r="GF85" i="1"/>
  <c r="I86" i="1"/>
  <c r="J86" i="1"/>
  <c r="H86" i="1"/>
  <c r="K86" i="1"/>
  <c r="L86" i="1"/>
  <c r="M86" i="1"/>
  <c r="N86" i="1"/>
  <c r="O86" i="1"/>
  <c r="P86" i="1"/>
  <c r="Q86" i="1"/>
  <c r="S86" i="1"/>
  <c r="AO86" i="1"/>
  <c r="G86" i="1"/>
  <c r="BJ86" i="1"/>
  <c r="CE86" i="1"/>
  <c r="CZ86" i="1"/>
  <c r="DU86" i="1"/>
  <c r="EP86" i="1"/>
  <c r="FK86" i="1"/>
  <c r="GF86" i="1"/>
  <c r="I87" i="1"/>
  <c r="J87" i="1"/>
  <c r="H87" i="1"/>
  <c r="K87" i="1"/>
  <c r="L87" i="1"/>
  <c r="M87" i="1"/>
  <c r="N87" i="1"/>
  <c r="O87" i="1"/>
  <c r="P87" i="1"/>
  <c r="Q87" i="1"/>
  <c r="S87" i="1"/>
  <c r="AO87" i="1"/>
  <c r="G87" i="1"/>
  <c r="BJ87" i="1"/>
  <c r="CE87" i="1"/>
  <c r="CZ87" i="1"/>
  <c r="DU87" i="1"/>
  <c r="EP87" i="1"/>
  <c r="FK87" i="1"/>
  <c r="GF87" i="1"/>
  <c r="I88" i="1"/>
  <c r="J88" i="1"/>
  <c r="H88" i="1"/>
  <c r="K88" i="1"/>
  <c r="L88" i="1"/>
  <c r="M88" i="1"/>
  <c r="N88" i="1"/>
  <c r="O88" i="1"/>
  <c r="P88" i="1"/>
  <c r="Q88" i="1"/>
  <c r="S88" i="1"/>
  <c r="AO88" i="1"/>
  <c r="G88" i="1"/>
  <c r="BJ88" i="1"/>
  <c r="CE88" i="1"/>
  <c r="CZ88" i="1"/>
  <c r="DU88" i="1"/>
  <c r="EP88" i="1"/>
  <c r="FK88" i="1"/>
  <c r="GF88" i="1"/>
  <c r="I89" i="1"/>
  <c r="J89" i="1"/>
  <c r="H89" i="1"/>
  <c r="K89" i="1"/>
  <c r="L89" i="1"/>
  <c r="M89" i="1"/>
  <c r="N89" i="1"/>
  <c r="O89" i="1"/>
  <c r="P89" i="1"/>
  <c r="Q89" i="1"/>
  <c r="S89" i="1"/>
  <c r="AO89" i="1"/>
  <c r="G89" i="1"/>
  <c r="BJ89" i="1"/>
  <c r="CE89" i="1"/>
  <c r="CZ89" i="1"/>
  <c r="DU89" i="1"/>
  <c r="EP89" i="1"/>
  <c r="FK89" i="1"/>
  <c r="GF89" i="1"/>
  <c r="I90" i="1"/>
  <c r="J90" i="1"/>
  <c r="H90" i="1"/>
  <c r="K90" i="1"/>
  <c r="L90" i="1"/>
  <c r="M90" i="1"/>
  <c r="N90" i="1"/>
  <c r="O90" i="1"/>
  <c r="P90" i="1"/>
  <c r="Q90" i="1"/>
  <c r="S90" i="1"/>
  <c r="AO90" i="1"/>
  <c r="G90" i="1"/>
  <c r="BJ90" i="1"/>
  <c r="CE90" i="1"/>
  <c r="CZ90" i="1"/>
  <c r="DU90" i="1"/>
  <c r="EP90" i="1"/>
  <c r="FK90" i="1"/>
  <c r="GF90" i="1"/>
  <c r="I91" i="1"/>
  <c r="J91" i="1"/>
  <c r="H91" i="1"/>
  <c r="K91" i="1"/>
  <c r="L91" i="1"/>
  <c r="M91" i="1"/>
  <c r="N91" i="1"/>
  <c r="O91" i="1"/>
  <c r="P91" i="1"/>
  <c r="Q91" i="1"/>
  <c r="S91" i="1"/>
  <c r="AO91" i="1"/>
  <c r="G91" i="1"/>
  <c r="BJ91" i="1"/>
  <c r="CE91" i="1"/>
  <c r="CZ91" i="1"/>
  <c r="DU91" i="1"/>
  <c r="EP91" i="1"/>
  <c r="FK91" i="1"/>
  <c r="GF91" i="1"/>
  <c r="I92" i="1"/>
  <c r="J92" i="1"/>
  <c r="H92" i="1"/>
  <c r="K92" i="1"/>
  <c r="L92" i="1"/>
  <c r="M92" i="1"/>
  <c r="N92" i="1"/>
  <c r="O92" i="1"/>
  <c r="P92" i="1"/>
  <c r="Q92" i="1"/>
  <c r="S92" i="1"/>
  <c r="AO92" i="1"/>
  <c r="G92" i="1"/>
  <c r="BJ92" i="1"/>
  <c r="CE92" i="1"/>
  <c r="CZ92" i="1"/>
  <c r="DU92" i="1"/>
  <c r="EP92" i="1"/>
  <c r="FK92" i="1"/>
  <c r="GF92" i="1"/>
  <c r="I93" i="1"/>
  <c r="J93" i="1"/>
  <c r="H93" i="1"/>
  <c r="K93" i="1"/>
  <c r="L93" i="1"/>
  <c r="M93" i="1"/>
  <c r="N93" i="1"/>
  <c r="O93" i="1"/>
  <c r="P93" i="1"/>
  <c r="Q93" i="1"/>
  <c r="S93" i="1"/>
  <c r="AO93" i="1"/>
  <c r="G93" i="1"/>
  <c r="BJ93" i="1"/>
  <c r="CE93" i="1"/>
  <c r="CZ93" i="1"/>
  <c r="DU93" i="1"/>
  <c r="EP93" i="1"/>
  <c r="FK93" i="1"/>
  <c r="GF93" i="1"/>
  <c r="I94" i="1"/>
  <c r="J94" i="1"/>
  <c r="H94" i="1"/>
  <c r="K94" i="1"/>
  <c r="L94" i="1"/>
  <c r="M94" i="1"/>
  <c r="N94" i="1"/>
  <c r="O94" i="1"/>
  <c r="P94" i="1"/>
  <c r="Q94" i="1"/>
  <c r="S94" i="1"/>
  <c r="AO94" i="1"/>
  <c r="G94" i="1"/>
  <c r="BJ94" i="1"/>
  <c r="CE94" i="1"/>
  <c r="CZ94" i="1"/>
  <c r="DU94" i="1"/>
  <c r="EP94" i="1"/>
  <c r="FK94" i="1"/>
  <c r="GF94" i="1"/>
  <c r="I95" i="1"/>
  <c r="J95" i="1"/>
  <c r="H95" i="1"/>
  <c r="K95" i="1"/>
  <c r="L95" i="1"/>
  <c r="M95" i="1"/>
  <c r="N95" i="1"/>
  <c r="O95" i="1"/>
  <c r="P95" i="1"/>
  <c r="Q95" i="1"/>
  <c r="S95" i="1"/>
  <c r="AO95" i="1"/>
  <c r="G95" i="1"/>
  <c r="BJ95" i="1"/>
  <c r="CE95" i="1"/>
  <c r="CZ95" i="1"/>
  <c r="DU95" i="1"/>
  <c r="EP95" i="1"/>
  <c r="FK95" i="1"/>
  <c r="GF95" i="1"/>
  <c r="I96" i="1"/>
  <c r="J96" i="1"/>
  <c r="H96" i="1"/>
  <c r="K96" i="1"/>
  <c r="L96" i="1"/>
  <c r="M96" i="1"/>
  <c r="N96" i="1"/>
  <c r="O96" i="1"/>
  <c r="P96" i="1"/>
  <c r="Q96" i="1"/>
  <c r="S96" i="1"/>
  <c r="AO96" i="1"/>
  <c r="G96" i="1"/>
  <c r="BJ96" i="1"/>
  <c r="CE96" i="1"/>
  <c r="CZ96" i="1"/>
  <c r="DU96" i="1"/>
  <c r="EP96" i="1"/>
  <c r="FK96" i="1"/>
  <c r="GF96" i="1"/>
  <c r="I97" i="1"/>
  <c r="J97" i="1"/>
  <c r="H97" i="1"/>
  <c r="K97" i="1"/>
  <c r="L97" i="1"/>
  <c r="M97" i="1"/>
  <c r="N97" i="1"/>
  <c r="O97" i="1"/>
  <c r="P97" i="1"/>
  <c r="Q97" i="1"/>
  <c r="S97" i="1"/>
  <c r="AO97" i="1"/>
  <c r="G97" i="1"/>
  <c r="BJ97" i="1"/>
  <c r="CE97" i="1"/>
  <c r="CZ97" i="1"/>
  <c r="DU97" i="1"/>
  <c r="EP97" i="1"/>
  <c r="FK97" i="1"/>
  <c r="GF97" i="1"/>
  <c r="I98" i="1"/>
  <c r="J98" i="1"/>
  <c r="H98" i="1"/>
  <c r="K98" i="1"/>
  <c r="L98" i="1"/>
  <c r="M98" i="1"/>
  <c r="N98" i="1"/>
  <c r="O98" i="1"/>
  <c r="P98" i="1"/>
  <c r="Q98" i="1"/>
  <c r="S98" i="1"/>
  <c r="AO98" i="1"/>
  <c r="G98" i="1"/>
  <c r="BJ98" i="1"/>
  <c r="CE98" i="1"/>
  <c r="CZ98" i="1"/>
  <c r="DU98" i="1"/>
  <c r="EP98" i="1"/>
  <c r="FK98" i="1"/>
  <c r="GF98" i="1"/>
  <c r="I99" i="1"/>
  <c r="J99" i="1"/>
  <c r="H99" i="1"/>
  <c r="K99" i="1"/>
  <c r="L99" i="1"/>
  <c r="M99" i="1"/>
  <c r="N99" i="1"/>
  <c r="O99" i="1"/>
  <c r="P99" i="1"/>
  <c r="Q99" i="1"/>
  <c r="S99" i="1"/>
  <c r="AO99" i="1"/>
  <c r="G99" i="1"/>
  <c r="BJ99" i="1"/>
  <c r="CE99" i="1"/>
  <c r="CZ99" i="1"/>
  <c r="DU99" i="1"/>
  <c r="EP99" i="1"/>
  <c r="FK99" i="1"/>
  <c r="GF99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G100" i="1"/>
  <c r="BJ100" i="1"/>
  <c r="CE100" i="1"/>
  <c r="CZ100" i="1"/>
  <c r="DU100" i="1"/>
  <c r="EP100" i="1"/>
  <c r="FK100" i="1"/>
  <c r="GF100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G101" i="1"/>
  <c r="BJ101" i="1"/>
  <c r="CE101" i="1"/>
  <c r="CZ101" i="1"/>
  <c r="DU101" i="1"/>
  <c r="EP101" i="1"/>
  <c r="FK101" i="1"/>
  <c r="GF101" i="1"/>
  <c r="I103" i="1"/>
  <c r="J103" i="1"/>
  <c r="H103" i="1"/>
  <c r="H104" i="1"/>
  <c r="K103" i="1"/>
  <c r="L103" i="1"/>
  <c r="M103" i="1"/>
  <c r="N103" i="1"/>
  <c r="O103" i="1"/>
  <c r="P103" i="1"/>
  <c r="Q103" i="1"/>
  <c r="S103" i="1"/>
  <c r="AO103" i="1"/>
  <c r="G103" i="1"/>
  <c r="G104" i="1"/>
  <c r="BJ103" i="1"/>
  <c r="CE103" i="1"/>
  <c r="CE104" i="1"/>
  <c r="CZ103" i="1"/>
  <c r="DU103" i="1"/>
  <c r="DU104" i="1"/>
  <c r="EP103" i="1"/>
  <c r="FK103" i="1"/>
  <c r="FK104" i="1"/>
  <c r="GF103" i="1"/>
  <c r="I104" i="1"/>
  <c r="J104" i="1"/>
  <c r="K104" i="1"/>
  <c r="L104" i="1"/>
  <c r="M104" i="1"/>
  <c r="N104" i="1"/>
  <c r="O104" i="1"/>
  <c r="P104" i="1"/>
  <c r="Q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V104" i="1"/>
  <c r="DW104" i="1"/>
  <c r="DX104" i="1"/>
  <c r="DY104" i="1"/>
  <c r="DZ104" i="1"/>
  <c r="EA104" i="1"/>
  <c r="EB104" i="1"/>
  <c r="EC104" i="1"/>
  <c r="ED104" i="1"/>
  <c r="EE104" i="1"/>
  <c r="EF104" i="1"/>
  <c r="EG104" i="1"/>
  <c r="EH104" i="1"/>
  <c r="EI104" i="1"/>
  <c r="EJ104" i="1"/>
  <c r="EK104" i="1"/>
  <c r="EL104" i="1"/>
  <c r="EM104" i="1"/>
  <c r="EN104" i="1"/>
  <c r="EO104" i="1"/>
  <c r="EP104" i="1"/>
  <c r="EQ104" i="1"/>
  <c r="ER104" i="1"/>
  <c r="ES104" i="1"/>
  <c r="ET104" i="1"/>
  <c r="EU104" i="1"/>
  <c r="EV104" i="1"/>
  <c r="EW104" i="1"/>
  <c r="EX104" i="1"/>
  <c r="EY104" i="1"/>
  <c r="EZ104" i="1"/>
  <c r="FA104" i="1"/>
  <c r="FB104" i="1"/>
  <c r="FC104" i="1"/>
  <c r="FD104" i="1"/>
  <c r="FE104" i="1"/>
  <c r="FF104" i="1"/>
  <c r="FG104" i="1"/>
  <c r="FH104" i="1"/>
  <c r="FI104" i="1"/>
  <c r="FJ104" i="1"/>
  <c r="FL104" i="1"/>
  <c r="FM104" i="1"/>
  <c r="FN104" i="1"/>
  <c r="FO104" i="1"/>
  <c r="FP104" i="1"/>
  <c r="FQ104" i="1"/>
  <c r="FR104" i="1"/>
  <c r="FS104" i="1"/>
  <c r="FT104" i="1"/>
  <c r="FU104" i="1"/>
  <c r="FV104" i="1"/>
  <c r="FW104" i="1"/>
  <c r="FX104" i="1"/>
  <c r="FY104" i="1"/>
  <c r="FZ104" i="1"/>
  <c r="GA104" i="1"/>
  <c r="GB104" i="1"/>
  <c r="GC104" i="1"/>
  <c r="GD104" i="1"/>
  <c r="GE104" i="1"/>
  <c r="GF104" i="1"/>
  <c r="I106" i="1"/>
  <c r="H106" i="1"/>
  <c r="J106" i="1"/>
  <c r="K106" i="1"/>
  <c r="L106" i="1"/>
  <c r="M106" i="1"/>
  <c r="N106" i="1"/>
  <c r="O106" i="1"/>
  <c r="P106" i="1"/>
  <c r="Q106" i="1"/>
  <c r="S106" i="1"/>
  <c r="AO106" i="1"/>
  <c r="F106" i="1"/>
  <c r="BJ106" i="1"/>
  <c r="G106" i="1"/>
  <c r="CE106" i="1"/>
  <c r="CZ106" i="1"/>
  <c r="DU106" i="1"/>
  <c r="EP106" i="1"/>
  <c r="FK106" i="1"/>
  <c r="GF106" i="1"/>
  <c r="I107" i="1"/>
  <c r="H107" i="1"/>
  <c r="J107" i="1"/>
  <c r="K107" i="1"/>
  <c r="L107" i="1"/>
  <c r="M107" i="1"/>
  <c r="N107" i="1"/>
  <c r="O107" i="1"/>
  <c r="P107" i="1"/>
  <c r="Q107" i="1"/>
  <c r="S107" i="1"/>
  <c r="AO107" i="1"/>
  <c r="F107" i="1"/>
  <c r="BJ107" i="1"/>
  <c r="G107" i="1"/>
  <c r="CE107" i="1"/>
  <c r="CZ107" i="1"/>
  <c r="DU107" i="1"/>
  <c r="EP107" i="1"/>
  <c r="FK107" i="1"/>
  <c r="GF107" i="1"/>
  <c r="I108" i="1"/>
  <c r="H108" i="1"/>
  <c r="J108" i="1"/>
  <c r="K108" i="1"/>
  <c r="L108" i="1"/>
  <c r="M108" i="1"/>
  <c r="N108" i="1"/>
  <c r="O108" i="1"/>
  <c r="P108" i="1"/>
  <c r="Q108" i="1"/>
  <c r="S108" i="1"/>
  <c r="AO108" i="1"/>
  <c r="F108" i="1"/>
  <c r="BJ108" i="1"/>
  <c r="BJ110" i="1"/>
  <c r="CE108" i="1"/>
  <c r="CZ108" i="1"/>
  <c r="CZ110" i="1"/>
  <c r="DU108" i="1"/>
  <c r="EP108" i="1"/>
  <c r="FK108" i="1"/>
  <c r="GF108" i="1"/>
  <c r="I109" i="1"/>
  <c r="H109" i="1"/>
  <c r="J109" i="1"/>
  <c r="K109" i="1"/>
  <c r="L109" i="1"/>
  <c r="M109" i="1"/>
  <c r="N109" i="1"/>
  <c r="O109" i="1"/>
  <c r="P109" i="1"/>
  <c r="Q109" i="1"/>
  <c r="S109" i="1"/>
  <c r="AO109" i="1"/>
  <c r="F109" i="1"/>
  <c r="BJ109" i="1"/>
  <c r="G109" i="1"/>
  <c r="CE109" i="1"/>
  <c r="CZ109" i="1"/>
  <c r="DU109" i="1"/>
  <c r="EP109" i="1"/>
  <c r="EP110" i="1"/>
  <c r="FK109" i="1"/>
  <c r="GF109" i="1"/>
  <c r="GF110" i="1"/>
  <c r="I110" i="1"/>
  <c r="J110" i="1"/>
  <c r="K110" i="1"/>
  <c r="L110" i="1"/>
  <c r="M110" i="1"/>
  <c r="N110" i="1"/>
  <c r="O110" i="1"/>
  <c r="P110" i="1"/>
  <c r="Q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DA110" i="1"/>
  <c r="DB110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EF110" i="1"/>
  <c r="EG110" i="1"/>
  <c r="EH110" i="1"/>
  <c r="EI110" i="1"/>
  <c r="EJ110" i="1"/>
  <c r="EK110" i="1"/>
  <c r="EL110" i="1"/>
  <c r="EM110" i="1"/>
  <c r="EN110" i="1"/>
  <c r="EO110" i="1"/>
  <c r="EQ110" i="1"/>
  <c r="ER110" i="1"/>
  <c r="ES110" i="1"/>
  <c r="ET110" i="1"/>
  <c r="EU110" i="1"/>
  <c r="EV110" i="1"/>
  <c r="EW110" i="1"/>
  <c r="EX110" i="1"/>
  <c r="EY110" i="1"/>
  <c r="EZ110" i="1"/>
  <c r="FA110" i="1"/>
  <c r="FB110" i="1"/>
  <c r="FC110" i="1"/>
  <c r="FD110" i="1"/>
  <c r="FE110" i="1"/>
  <c r="FF110" i="1"/>
  <c r="FG110" i="1"/>
  <c r="FH110" i="1"/>
  <c r="FI110" i="1"/>
  <c r="FJ110" i="1"/>
  <c r="FK110" i="1"/>
  <c r="FL110" i="1"/>
  <c r="FM110" i="1"/>
  <c r="FN110" i="1"/>
  <c r="FO110" i="1"/>
  <c r="FP110" i="1"/>
  <c r="FQ110" i="1"/>
  <c r="FR110" i="1"/>
  <c r="FS110" i="1"/>
  <c r="FT110" i="1"/>
  <c r="FU110" i="1"/>
  <c r="FV110" i="1"/>
  <c r="FW110" i="1"/>
  <c r="FX110" i="1"/>
  <c r="FY110" i="1"/>
  <c r="FZ110" i="1"/>
  <c r="GA110" i="1"/>
  <c r="GB110" i="1"/>
  <c r="GC110" i="1"/>
  <c r="GD110" i="1"/>
  <c r="GE110" i="1"/>
  <c r="I112" i="1"/>
  <c r="J112" i="1"/>
  <c r="H112" i="1"/>
  <c r="K112" i="1"/>
  <c r="L112" i="1"/>
  <c r="M112" i="1"/>
  <c r="N112" i="1"/>
  <c r="O112" i="1"/>
  <c r="P112" i="1"/>
  <c r="Q112" i="1"/>
  <c r="S112" i="1"/>
  <c r="AO112" i="1"/>
  <c r="G112" i="1"/>
  <c r="BJ112" i="1"/>
  <c r="CE112" i="1"/>
  <c r="CE114" i="1"/>
  <c r="CZ112" i="1"/>
  <c r="DU112" i="1"/>
  <c r="EP112" i="1"/>
  <c r="FK112" i="1"/>
  <c r="GF112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G113" i="1"/>
  <c r="BJ113" i="1"/>
  <c r="CE113" i="1"/>
  <c r="CZ113" i="1"/>
  <c r="DU113" i="1"/>
  <c r="DU114" i="1"/>
  <c r="EP113" i="1"/>
  <c r="FK113" i="1"/>
  <c r="FK114" i="1"/>
  <c r="GF113" i="1"/>
  <c r="I114" i="1"/>
  <c r="J114" i="1"/>
  <c r="K114" i="1"/>
  <c r="L114" i="1"/>
  <c r="M114" i="1"/>
  <c r="N114" i="1"/>
  <c r="O114" i="1"/>
  <c r="P114" i="1"/>
  <c r="Q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DP114" i="1"/>
  <c r="DQ114" i="1"/>
  <c r="DR114" i="1"/>
  <c r="DS114" i="1"/>
  <c r="DT114" i="1"/>
  <c r="DV114" i="1"/>
  <c r="DW114" i="1"/>
  <c r="DX114" i="1"/>
  <c r="DY114" i="1"/>
  <c r="DZ114" i="1"/>
  <c r="EA114" i="1"/>
  <c r="EB114" i="1"/>
  <c r="EC114" i="1"/>
  <c r="ED114" i="1"/>
  <c r="EE114" i="1"/>
  <c r="EF114" i="1"/>
  <c r="EG114" i="1"/>
  <c r="EH114" i="1"/>
  <c r="EI114" i="1"/>
  <c r="EJ114" i="1"/>
  <c r="EK114" i="1"/>
  <c r="EL114" i="1"/>
  <c r="EM114" i="1"/>
  <c r="EN114" i="1"/>
  <c r="EO114" i="1"/>
  <c r="EP114" i="1"/>
  <c r="EQ114" i="1"/>
  <c r="ER114" i="1"/>
  <c r="ES114" i="1"/>
  <c r="ET114" i="1"/>
  <c r="EU114" i="1"/>
  <c r="EV114" i="1"/>
  <c r="EW114" i="1"/>
  <c r="EX114" i="1"/>
  <c r="EY114" i="1"/>
  <c r="EZ114" i="1"/>
  <c r="FA114" i="1"/>
  <c r="FB114" i="1"/>
  <c r="FC114" i="1"/>
  <c r="FD114" i="1"/>
  <c r="FE114" i="1"/>
  <c r="FF114" i="1"/>
  <c r="FG114" i="1"/>
  <c r="FH114" i="1"/>
  <c r="FI114" i="1"/>
  <c r="FJ114" i="1"/>
  <c r="FL114" i="1"/>
  <c r="FM114" i="1"/>
  <c r="FN114" i="1"/>
  <c r="FO114" i="1"/>
  <c r="FP114" i="1"/>
  <c r="FQ114" i="1"/>
  <c r="FR114" i="1"/>
  <c r="FS114" i="1"/>
  <c r="FT114" i="1"/>
  <c r="FU114" i="1"/>
  <c r="FV114" i="1"/>
  <c r="FW114" i="1"/>
  <c r="FX114" i="1"/>
  <c r="FY114" i="1"/>
  <c r="FZ114" i="1"/>
  <c r="GA114" i="1"/>
  <c r="GB114" i="1"/>
  <c r="GC114" i="1"/>
  <c r="GD114" i="1"/>
  <c r="GE114" i="1"/>
  <c r="GF114" i="1"/>
  <c r="O115" i="1"/>
  <c r="Q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DA115" i="1"/>
  <c r="DB115" i="1"/>
  <c r="DC115" i="1"/>
  <c r="DD115" i="1"/>
  <c r="DE115" i="1"/>
  <c r="DF115" i="1"/>
  <c r="DG115" i="1"/>
  <c r="DI115" i="1"/>
  <c r="DJ115" i="1"/>
  <c r="DK115" i="1"/>
  <c r="DL115" i="1"/>
  <c r="DM115" i="1"/>
  <c r="DN115" i="1"/>
  <c r="DO115" i="1"/>
  <c r="DP115" i="1"/>
  <c r="DQ115" i="1"/>
  <c r="DR115" i="1"/>
  <c r="DS115" i="1"/>
  <c r="DW115" i="1"/>
  <c r="DX115" i="1"/>
  <c r="DY115" i="1"/>
  <c r="EA115" i="1"/>
  <c r="EB115" i="1"/>
  <c r="EC115" i="1"/>
  <c r="ED115" i="1"/>
  <c r="EE115" i="1"/>
  <c r="EF115" i="1"/>
  <c r="EG115" i="1"/>
  <c r="EH115" i="1"/>
  <c r="EI115" i="1"/>
  <c r="EJ115" i="1"/>
  <c r="EK115" i="1"/>
  <c r="EL115" i="1"/>
  <c r="EM115" i="1"/>
  <c r="EN115" i="1"/>
  <c r="EO115" i="1"/>
  <c r="EQ115" i="1"/>
  <c r="ER115" i="1"/>
  <c r="ES115" i="1"/>
  <c r="ET115" i="1"/>
  <c r="EU115" i="1"/>
  <c r="EV115" i="1"/>
  <c r="EW115" i="1"/>
  <c r="EX115" i="1"/>
  <c r="EY115" i="1"/>
  <c r="EZ115" i="1"/>
  <c r="FA115" i="1"/>
  <c r="FB115" i="1"/>
  <c r="FC115" i="1"/>
  <c r="FD115" i="1"/>
  <c r="FE115" i="1"/>
  <c r="FF115" i="1"/>
  <c r="FG115" i="1"/>
  <c r="FH115" i="1"/>
  <c r="FI115" i="1"/>
  <c r="FL115" i="1"/>
  <c r="FM115" i="1"/>
  <c r="FN115" i="1"/>
  <c r="FO115" i="1"/>
  <c r="FP115" i="1"/>
  <c r="FQ115" i="1"/>
  <c r="FR115" i="1"/>
  <c r="FS115" i="1"/>
  <c r="FT115" i="1"/>
  <c r="FU115" i="1"/>
  <c r="FV115" i="1"/>
  <c r="FW115" i="1"/>
  <c r="FX115" i="1"/>
  <c r="FY115" i="1"/>
  <c r="FZ115" i="1"/>
  <c r="GA115" i="1"/>
  <c r="GB115" i="1"/>
  <c r="GC115" i="1"/>
  <c r="GD115" i="1"/>
  <c r="GE115" i="1"/>
  <c r="G114" i="1"/>
  <c r="H114" i="1"/>
  <c r="F110" i="1"/>
  <c r="H110" i="1"/>
  <c r="R113" i="1"/>
  <c r="F113" i="1"/>
  <c r="R112" i="1"/>
  <c r="R114" i="1"/>
  <c r="F112" i="1"/>
  <c r="F114" i="1"/>
  <c r="G108" i="1"/>
  <c r="G110" i="1"/>
  <c r="R103" i="1"/>
  <c r="R104" i="1"/>
  <c r="F103" i="1"/>
  <c r="F104" i="1"/>
  <c r="R101" i="1"/>
  <c r="F101" i="1"/>
  <c r="R100" i="1"/>
  <c r="F100" i="1"/>
  <c r="R99" i="1"/>
  <c r="F99" i="1"/>
  <c r="R98" i="1"/>
  <c r="F98" i="1"/>
  <c r="R97" i="1"/>
  <c r="F97" i="1"/>
  <c r="R96" i="1"/>
  <c r="F96" i="1"/>
  <c r="R95" i="1"/>
  <c r="F95" i="1"/>
  <c r="R94" i="1"/>
  <c r="F94" i="1"/>
  <c r="R93" i="1"/>
  <c r="F93" i="1"/>
  <c r="R92" i="1"/>
  <c r="F92" i="1"/>
  <c r="R91" i="1"/>
  <c r="F91" i="1"/>
  <c r="R90" i="1"/>
  <c r="F90" i="1"/>
  <c r="R89" i="1"/>
  <c r="F89" i="1"/>
  <c r="R88" i="1"/>
  <c r="F88" i="1"/>
  <c r="R87" i="1"/>
  <c r="F87" i="1"/>
  <c r="R86" i="1"/>
  <c r="F86" i="1"/>
  <c r="R85" i="1"/>
  <c r="F85" i="1"/>
  <c r="R84" i="1"/>
  <c r="F84" i="1"/>
  <c r="R83" i="1"/>
  <c r="F83" i="1"/>
  <c r="R82" i="1"/>
  <c r="F82" i="1"/>
  <c r="R81" i="1"/>
  <c r="F81" i="1"/>
  <c r="R80" i="1"/>
  <c r="F80" i="1"/>
  <c r="R79" i="1"/>
  <c r="F79" i="1"/>
  <c r="R78" i="1"/>
  <c r="F78" i="1"/>
  <c r="G77" i="1"/>
  <c r="R77" i="1"/>
  <c r="S72" i="1"/>
  <c r="EP72" i="1"/>
  <c r="R72" i="1"/>
  <c r="I72" i="1"/>
  <c r="H72" i="1"/>
  <c r="DV75" i="1"/>
  <c r="DV115" i="1"/>
  <c r="F72" i="1"/>
  <c r="G71" i="1"/>
  <c r="R71" i="1"/>
  <c r="EP70" i="1"/>
  <c r="DZ75" i="1"/>
  <c r="DZ115" i="1"/>
  <c r="F70" i="1"/>
  <c r="R70" i="1"/>
  <c r="H70" i="1"/>
  <c r="P75" i="1"/>
  <c r="J75" i="1"/>
  <c r="L67" i="1"/>
  <c r="L75" i="1"/>
  <c r="DH75" i="1"/>
  <c r="DH115" i="1"/>
  <c r="F67" i="1"/>
  <c r="R67" i="1"/>
  <c r="H65" i="1"/>
  <c r="H38" i="1"/>
  <c r="AO114" i="1"/>
  <c r="R109" i="1"/>
  <c r="R108" i="1"/>
  <c r="R107" i="1"/>
  <c r="R106" i="1"/>
  <c r="R110" i="1"/>
  <c r="AO104" i="1"/>
  <c r="F77" i="1"/>
  <c r="S74" i="1"/>
  <c r="FJ75" i="1"/>
  <c r="FJ115" i="1"/>
  <c r="FK74" i="1"/>
  <c r="G73" i="1"/>
  <c r="R73" i="1"/>
  <c r="N73" i="1"/>
  <c r="H73" i="1"/>
  <c r="G72" i="1"/>
  <c r="F71" i="1"/>
  <c r="G70" i="1"/>
  <c r="S69" i="1"/>
  <c r="DT75" i="1"/>
  <c r="DT115" i="1"/>
  <c r="DU69" i="1"/>
  <c r="S68" i="1"/>
  <c r="CZ68" i="1"/>
  <c r="R68" i="1"/>
  <c r="I68" i="1"/>
  <c r="H68" i="1"/>
  <c r="CF75" i="1"/>
  <c r="CF115" i="1"/>
  <c r="T75" i="1"/>
  <c r="H66" i="1"/>
  <c r="G65" i="1"/>
  <c r="GF75" i="1"/>
  <c r="EP75" i="1"/>
  <c r="CZ75" i="1"/>
  <c r="BJ75" i="1"/>
  <c r="H58" i="1"/>
  <c r="H24" i="1"/>
  <c r="I27" i="1"/>
  <c r="G60" i="1"/>
  <c r="R57" i="1"/>
  <c r="F57" i="1"/>
  <c r="R56" i="1"/>
  <c r="F56" i="1"/>
  <c r="R55" i="1"/>
  <c r="F55" i="1"/>
  <c r="R54" i="1"/>
  <c r="F54" i="1"/>
  <c r="R53" i="1"/>
  <c r="F53" i="1"/>
  <c r="R52" i="1"/>
  <c r="F52" i="1"/>
  <c r="R51" i="1"/>
  <c r="F51" i="1"/>
  <c r="R50" i="1"/>
  <c r="F50" i="1"/>
  <c r="F49" i="1"/>
  <c r="R49" i="1"/>
  <c r="G49" i="1"/>
  <c r="H48" i="1"/>
  <c r="H46" i="1"/>
  <c r="H44" i="1"/>
  <c r="H42" i="1"/>
  <c r="H40" i="1"/>
  <c r="G36" i="1"/>
  <c r="R36" i="1"/>
  <c r="G34" i="1"/>
  <c r="R34" i="1"/>
  <c r="G32" i="1"/>
  <c r="R32" i="1"/>
  <c r="G30" i="1"/>
  <c r="R30" i="1"/>
  <c r="H25" i="1"/>
  <c r="F23" i="1"/>
  <c r="H23" i="1"/>
  <c r="G22" i="1"/>
  <c r="G20" i="1"/>
  <c r="R20" i="1"/>
  <c r="M19" i="1"/>
  <c r="H19" i="1"/>
  <c r="GF27" i="1"/>
  <c r="GF115" i="1"/>
  <c r="EP27" i="1"/>
  <c r="EP115" i="1"/>
  <c r="CZ27" i="1"/>
  <c r="CZ115" i="1"/>
  <c r="BJ27" i="1"/>
  <c r="BJ115" i="1"/>
  <c r="T27" i="1"/>
  <c r="T115" i="1"/>
  <c r="L27" i="1"/>
  <c r="J27" i="1"/>
  <c r="J115" i="1"/>
  <c r="H18" i="1"/>
  <c r="M17" i="1"/>
  <c r="M27" i="1"/>
  <c r="M115" i="1"/>
  <c r="R66" i="1"/>
  <c r="R65" i="1"/>
  <c r="R64" i="1"/>
  <c r="R63" i="1"/>
  <c r="R62" i="1"/>
  <c r="R61" i="1"/>
  <c r="R60" i="1"/>
  <c r="R59" i="1"/>
  <c r="FK58" i="1"/>
  <c r="FK75" i="1"/>
  <c r="H49" i="1"/>
  <c r="F47" i="1"/>
  <c r="H47" i="1"/>
  <c r="F45" i="1"/>
  <c r="H45" i="1"/>
  <c r="F43" i="1"/>
  <c r="H43" i="1"/>
  <c r="F41" i="1"/>
  <c r="H41" i="1"/>
  <c r="G37" i="1"/>
  <c r="R37" i="1"/>
  <c r="F36" i="1"/>
  <c r="G35" i="1"/>
  <c r="R35" i="1"/>
  <c r="F34" i="1"/>
  <c r="G33" i="1"/>
  <c r="R33" i="1"/>
  <c r="F32" i="1"/>
  <c r="G31" i="1"/>
  <c r="R31" i="1"/>
  <c r="F30" i="1"/>
  <c r="F38" i="1"/>
  <c r="FK38" i="1"/>
  <c r="FK115" i="1"/>
  <c r="DU38" i="1"/>
  <c r="CE38" i="1"/>
  <c r="CE115" i="1"/>
  <c r="G29" i="1"/>
  <c r="G38" i="1"/>
  <c r="AO38" i="1"/>
  <c r="AO115" i="1"/>
  <c r="R29" i="1"/>
  <c r="R38" i="1"/>
  <c r="F26" i="1"/>
  <c r="H26" i="1"/>
  <c r="F24" i="1"/>
  <c r="R24" i="1"/>
  <c r="R22" i="1"/>
  <c r="G21" i="1"/>
  <c r="R21" i="1"/>
  <c r="F19" i="1"/>
  <c r="R19" i="1"/>
  <c r="G19" i="1"/>
  <c r="P27" i="1"/>
  <c r="P115" i="1"/>
  <c r="N27" i="1"/>
  <c r="F17" i="1"/>
  <c r="R17" i="1"/>
  <c r="G17" i="1"/>
  <c r="R48" i="1"/>
  <c r="R47" i="1"/>
  <c r="R46" i="1"/>
  <c r="R45" i="1"/>
  <c r="R44" i="1"/>
  <c r="R43" i="1"/>
  <c r="R42" i="1"/>
  <c r="R41" i="1"/>
  <c r="R40" i="1"/>
  <c r="R26" i="1"/>
  <c r="R25" i="1"/>
  <c r="R23" i="1"/>
  <c r="H17" i="1"/>
  <c r="H27" i="1"/>
  <c r="L115" i="1"/>
  <c r="R58" i="1"/>
  <c r="R75" i="1"/>
  <c r="S75" i="1"/>
  <c r="S115" i="1"/>
  <c r="F74" i="1"/>
  <c r="R74" i="1"/>
  <c r="F58" i="1"/>
  <c r="G68" i="1"/>
  <c r="G74" i="1"/>
  <c r="F68" i="1"/>
  <c r="H67" i="1"/>
  <c r="H75" i="1"/>
  <c r="R27" i="1"/>
  <c r="G27" i="1"/>
  <c r="F27" i="1"/>
  <c r="G58" i="1"/>
  <c r="G75" i="1"/>
  <c r="DU75" i="1"/>
  <c r="DU115" i="1"/>
  <c r="F69" i="1"/>
  <c r="F75" i="1"/>
  <c r="R69" i="1"/>
  <c r="N75" i="1"/>
  <c r="N115" i="1"/>
  <c r="G69" i="1"/>
  <c r="I75" i="1"/>
  <c r="I115" i="1"/>
  <c r="G115" i="1"/>
  <c r="H115" i="1"/>
  <c r="F115" i="1"/>
  <c r="R115" i="1"/>
</calcChain>
</file>

<file path=xl/sharedStrings.xml><?xml version="1.0" encoding="utf-8"?>
<sst xmlns="http://schemas.openxmlformats.org/spreadsheetml/2006/main" count="527" uniqueCount="240">
  <si>
    <t>Wydział Inżynierii Mechanicznej i Mechatroniki</t>
  </si>
  <si>
    <t>Nazwa kierunku studiów</t>
  </si>
  <si>
    <t>Zarządzanie i inżynieria produkcji</t>
  </si>
  <si>
    <t>Dziedziny nauki</t>
  </si>
  <si>
    <t>dziedzina nauk inżynieryjno-technicznych, dziedzina nauk społecznych</t>
  </si>
  <si>
    <t>Dyscypliny naukowe</t>
  </si>
  <si>
    <t>inżynieria mechaniczna (85%), nauki o zarządzaniu i jakości (15%)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</si>
  <si>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</si>
  <si>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</si>
  <si>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</si>
  <si>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</si>
  <si>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</si>
  <si>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</si>
  <si>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</si>
  <si>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</si>
  <si>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</si>
  <si>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</si>
  <si>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</si>
  <si>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ZIIP_1A_S_2021_2022_Z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</si>
  <si>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</si>
  <si>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</si>
  <si>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</si>
  <si>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</si>
  <si>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</si>
  <si>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</si>
  <si>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</si>
  <si>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</si>
  <si>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</si>
  <si>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</si>
  <si>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</si>
  <si>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</si>
  <si>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</si>
  <si>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</si>
  <si>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</si>
  <si>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</si>
  <si>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</si>
  <si>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</si>
  <si>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</si>
  <si>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</si>
  <si>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</si>
  <si>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</si>
  <si>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</si>
  <si>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</si>
  <si>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</si>
  <si>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</si>
  <si>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</si>
  <si>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</si>
  <si>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</si>
  <si>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</si>
  <si>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</si>
  <si>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</si>
  <si>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</si>
  <si>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</si>
  <si>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</si>
  <si>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</si>
  <si>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</si>
  <si>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</si>
  <si>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</si>
  <si>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</si>
  <si>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</si>
  <si>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</si>
  <si>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</si>
  <si>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</si>
  <si>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</si>
  <si>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</si>
  <si>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A05</t>
  </si>
  <si>
    <t>Wychowanie fizyczne I</t>
  </si>
  <si>
    <t>A06</t>
  </si>
  <si>
    <t>Wychowanie fizyczne II</t>
  </si>
  <si>
    <t>Blok obieralny 1</t>
  </si>
  <si>
    <t>A08</t>
  </si>
  <si>
    <t>Ochrona własności intelektualnej</t>
  </si>
  <si>
    <t>Blok obieralny 2</t>
  </si>
  <si>
    <t>A10</t>
  </si>
  <si>
    <t>Nauka o przedsiębiorstwie</t>
  </si>
  <si>
    <t>A11</t>
  </si>
  <si>
    <t>BHP i ergonomia w przemyśle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</si>
  <si>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</si>
  <si>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</si>
  <si>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</si>
  <si>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</si>
  <si>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</si>
  <si>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</si>
  <si>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</si>
  <si>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</t>
  </si>
  <si>
    <t>B04</t>
  </si>
  <si>
    <t>Badania operacyjne</t>
  </si>
  <si>
    <t>B05</t>
  </si>
  <si>
    <t>Fizyka</t>
  </si>
  <si>
    <t>B06</t>
  </si>
  <si>
    <t>Mikro i makroekonomia</t>
  </si>
  <si>
    <t>B07</t>
  </si>
  <si>
    <t>Podstawy prawa</t>
  </si>
  <si>
    <t>B08</t>
  </si>
  <si>
    <t>Marketing</t>
  </si>
  <si>
    <t>B09</t>
  </si>
  <si>
    <t>Ekologia i zarządzanie środowiskowe</t>
  </si>
  <si>
    <t>Moduły/Przedmioty kształcenia kierunkowego</t>
  </si>
  <si>
    <t>C01</t>
  </si>
  <si>
    <t>Finanse i rachunkowość</t>
  </si>
  <si>
    <t>C03</t>
  </si>
  <si>
    <t>Rachunek kosztów dla inżynierów</t>
  </si>
  <si>
    <t>C04</t>
  </si>
  <si>
    <t>Podstawy informatyki i algorytmizacji I</t>
  </si>
  <si>
    <t>C05</t>
  </si>
  <si>
    <t>Podstawy informatyki i algorytmizacji II</t>
  </si>
  <si>
    <t>C06</t>
  </si>
  <si>
    <t>Podstawy zarządzania</t>
  </si>
  <si>
    <t>C07</t>
  </si>
  <si>
    <t>Zarządzanie produkcją, usługami, jakością i bezpieczeństwem</t>
  </si>
  <si>
    <t>C10</t>
  </si>
  <si>
    <t>Logistyka w przedsiębiorstwie</t>
  </si>
  <si>
    <t>C11</t>
  </si>
  <si>
    <t>Nauka o materiałach</t>
  </si>
  <si>
    <t>C12</t>
  </si>
  <si>
    <t>Podstawy projektowania inżynierskiego</t>
  </si>
  <si>
    <t>C13</t>
  </si>
  <si>
    <t>Procesy i techniki produkcyjne</t>
  </si>
  <si>
    <t>C14</t>
  </si>
  <si>
    <t>Podstawy automatyzacji</t>
  </si>
  <si>
    <t>C15</t>
  </si>
  <si>
    <t>Zarządzanie personelem</t>
  </si>
  <si>
    <t>C16</t>
  </si>
  <si>
    <t>Bazy danych</t>
  </si>
  <si>
    <t>C17</t>
  </si>
  <si>
    <t>Grafika inżynierska (komputerowa)</t>
  </si>
  <si>
    <t>C18</t>
  </si>
  <si>
    <t>Podstawy metrologii</t>
  </si>
  <si>
    <t>C19</t>
  </si>
  <si>
    <t>Podstawy sztucznej inteligencji</t>
  </si>
  <si>
    <t>C21</t>
  </si>
  <si>
    <t>Seminarium dyplomowe I</t>
  </si>
  <si>
    <t>C22</t>
  </si>
  <si>
    <t>Seminarium dyplomowe II</t>
  </si>
  <si>
    <t>Blok obieralny 40</t>
  </si>
  <si>
    <t>C24</t>
  </si>
  <si>
    <t>Podstawy technologii wytwarzania</t>
  </si>
  <si>
    <t>IJZ/02</t>
  </si>
  <si>
    <t>Podstawy konstrukcji maszyn I</t>
  </si>
  <si>
    <t>IJZ/03</t>
  </si>
  <si>
    <t>Podstawy konstrukcji maszyn II</t>
  </si>
  <si>
    <t>IJZ/04</t>
  </si>
  <si>
    <t>Mechanika z wytrzymałością materiałów</t>
  </si>
  <si>
    <t>IJZ/05</t>
  </si>
  <si>
    <t>Projektowanie procesów wytwarzania</t>
  </si>
  <si>
    <t>IJZ/06</t>
  </si>
  <si>
    <t>Metrologia i systemy pomiarowe</t>
  </si>
  <si>
    <t>IJZ/07</t>
  </si>
  <si>
    <t>Elastyczne systemy produkcyjne</t>
  </si>
  <si>
    <t>IJZ/08</t>
  </si>
  <si>
    <t>Zarządzanie procesami</t>
  </si>
  <si>
    <t>Blok obieralny 3</t>
  </si>
  <si>
    <t>Blok obieralny 4</t>
  </si>
  <si>
    <t>Blok obieralny 5</t>
  </si>
  <si>
    <t>Blok obieralny 6</t>
  </si>
  <si>
    <t>IJZ/13</t>
  </si>
  <si>
    <t>Normowanie i rozliczanie czasu pracy</t>
  </si>
  <si>
    <t>Blok obieralny 8</t>
  </si>
  <si>
    <t>Blok obieralny 9</t>
  </si>
  <si>
    <t>Blok obieralny 10</t>
  </si>
  <si>
    <t>Moduły/Przedmioty obieralne</t>
  </si>
  <si>
    <t>A01-A</t>
  </si>
  <si>
    <t>Język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</si>
  <si>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</si>
  <si>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</si>
  <si>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</si>
  <si>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</si>
  <si>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</si>
  <si>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</si>
  <si>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</si>
  <si>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</si>
  <si>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</si>
  <si>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</si>
  <si>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A07-1</t>
  </si>
  <si>
    <t>Wybrane zagadnienia kultury - muzyka</t>
  </si>
  <si>
    <t>A07-2</t>
  </si>
  <si>
    <t>Wybrane zagadnienia kultury- Szczecin w sztuce</t>
  </si>
  <si>
    <t>A09-1</t>
  </si>
  <si>
    <t>Etyka</t>
  </si>
  <si>
    <t>A09-3</t>
  </si>
  <si>
    <t>Socjologia</t>
  </si>
  <si>
    <t>C23</t>
  </si>
  <si>
    <t>Praca dyplomowa</t>
  </si>
  <si>
    <t>IJZ/09-1</t>
  </si>
  <si>
    <t>Techniki komputerowe w inżynierii produkcji</t>
  </si>
  <si>
    <t>IJZ/09-2</t>
  </si>
  <si>
    <t>Systemy wspomagające w inżynierii produkcji</t>
  </si>
  <si>
    <t>IJZ/10-1</t>
  </si>
  <si>
    <t>Gospodarka energetyczna i nośniki energii</t>
  </si>
  <si>
    <t>IJZ/10-2</t>
  </si>
  <si>
    <t>Systemy konwersji energii wykorzystujące odnawialne i konwencjonalne źródła</t>
  </si>
  <si>
    <t>IJZ/11-1</t>
  </si>
  <si>
    <t>Zarządzanie środkami trwałymi</t>
  </si>
  <si>
    <t>IJZ/11-2</t>
  </si>
  <si>
    <t>Strategie eksploatacji środków trwałych</t>
  </si>
  <si>
    <t>IJZ/12-1</t>
  </si>
  <si>
    <t>Planowanie operatywne i sterowanie produkcją</t>
  </si>
  <si>
    <t>IJZ/12-2</t>
  </si>
  <si>
    <t>Organizacja produkcji jednostkowej i seryjnej</t>
  </si>
  <si>
    <t>IJZ/14-1</t>
  </si>
  <si>
    <t>Metody zarządzania i sterowania jakością</t>
  </si>
  <si>
    <t>IJZ/14-2</t>
  </si>
  <si>
    <t>Zmiany i doskonalenie organizacji</t>
  </si>
  <si>
    <t>IJZ/15-1</t>
  </si>
  <si>
    <t>Akredytacja i certyfikacja</t>
  </si>
  <si>
    <t>IJZ/15-2</t>
  </si>
  <si>
    <t>Podstawy systemów oceny zgodności</t>
  </si>
  <si>
    <t>IJZ/16-1</t>
  </si>
  <si>
    <t>Doradztwo gospodarcze</t>
  </si>
  <si>
    <t>IJZ/16-2</t>
  </si>
  <si>
    <t>Integracja europejska</t>
  </si>
  <si>
    <t>Praktyki zawodowe</t>
  </si>
  <si>
    <t>P01</t>
  </si>
  <si>
    <t>Praktyka programowa</t>
  </si>
  <si>
    <t>Przedmioty jednorazowe</t>
  </si>
  <si>
    <t>E01</t>
  </si>
  <si>
    <t>Metodyka pracy umysłowej</t>
  </si>
  <si>
    <t>E02</t>
  </si>
  <si>
    <t>Szkolenie biblioteczne</t>
  </si>
  <si>
    <t>E03</t>
  </si>
  <si>
    <t>Szkolenie BHP i  p.poż.</t>
  </si>
  <si>
    <t>E04</t>
  </si>
  <si>
    <t>Podstawy informacji naukowej</t>
  </si>
  <si>
    <t>Przedmioty uzupełniające</t>
  </si>
  <si>
    <t>U01</t>
  </si>
  <si>
    <t>Matematyka (zajęcia uzupełniające)</t>
  </si>
  <si>
    <t>U02</t>
  </si>
  <si>
    <t>Fizyka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</si>
  <si>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</si>
  <si>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</si>
  <si>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</si>
  <si>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</si>
  <si>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</si>
  <si>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</si>
  <si>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</si>
  <si>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</si>
  <si>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</si>
  <si>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</si>
  <si>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</si>
  <si>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 xml:space="preserve">Załącznik nr 6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</si>
</sst>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1FA56F13-E7F5-4539-899C-CF33B524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FF36D142-AB37-4948-B4D9-F4AB64E1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9"/>
  <sheetViews>
    <sheetView tabSelected="1" workbookViewId="0">
      <selection activeCell="Q7" sqref="Q7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85546875" customWidth="1"/>
    <col min="26" max="26" width="3.5703125" customWidth="1"/>
    <col min="27" max="27" width="2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85546875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85546875" customWidth="1"/>
    <col min="89" max="89" width="3.5703125" customWidth="1"/>
    <col min="90" max="90" width="2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85546875" customWidth="1"/>
    <col min="110" max="110" width="3.5703125" customWidth="1"/>
    <col min="111" max="111" width="2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85546875" customWidth="1"/>
    <col min="131" max="131" width="3.5703125" customWidth="1"/>
    <col min="132" max="132" width="2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85546875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85546875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239</v>
      </c>
    </row>
    <row r="11" spans="1:188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</row>
    <row r="12" spans="1:188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56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57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58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 t="s">
        <v>33</v>
      </c>
      <c r="L14" s="17"/>
      <c r="M14" s="17"/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6" t="s">
        <v>47</v>
      </c>
      <c r="Z14" s="19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47</v>
      </c>
      <c r="AO14" s="16" t="s">
        <v>48</v>
      </c>
      <c r="AP14" s="19" t="s">
        <v>32</v>
      </c>
      <c r="AQ14" s="19"/>
      <c r="AR14" s="19"/>
      <c r="AS14" s="19"/>
      <c r="AT14" s="16" t="s">
        <v>47</v>
      </c>
      <c r="AU14" s="19" t="s">
        <v>33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47</v>
      </c>
      <c r="BJ14" s="16" t="s">
        <v>48</v>
      </c>
      <c r="BK14" s="19" t="s">
        <v>32</v>
      </c>
      <c r="BL14" s="19"/>
      <c r="BM14" s="19"/>
      <c r="BN14" s="19"/>
      <c r="BO14" s="16" t="s">
        <v>47</v>
      </c>
      <c r="BP14" s="19" t="s">
        <v>33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47</v>
      </c>
      <c r="CE14" s="16" t="s">
        <v>48</v>
      </c>
      <c r="CF14" s="19" t="s">
        <v>32</v>
      </c>
      <c r="CG14" s="19"/>
      <c r="CH14" s="19"/>
      <c r="CI14" s="19"/>
      <c r="CJ14" s="16" t="s">
        <v>47</v>
      </c>
      <c r="CK14" s="19" t="s">
        <v>33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47</v>
      </c>
      <c r="CZ14" s="16" t="s">
        <v>48</v>
      </c>
      <c r="DA14" s="19" t="s">
        <v>32</v>
      </c>
      <c r="DB14" s="19"/>
      <c r="DC14" s="19"/>
      <c r="DD14" s="19"/>
      <c r="DE14" s="16" t="s">
        <v>47</v>
      </c>
      <c r="DF14" s="19" t="s">
        <v>33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47</v>
      </c>
      <c r="DU14" s="16" t="s">
        <v>48</v>
      </c>
      <c r="DV14" s="19" t="s">
        <v>32</v>
      </c>
      <c r="DW14" s="19"/>
      <c r="DX14" s="19"/>
      <c r="DY14" s="19"/>
      <c r="DZ14" s="16" t="s">
        <v>47</v>
      </c>
      <c r="EA14" s="19" t="s">
        <v>33</v>
      </c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47</v>
      </c>
      <c r="EP14" s="16" t="s">
        <v>48</v>
      </c>
      <c r="EQ14" s="19" t="s">
        <v>32</v>
      </c>
      <c r="ER14" s="19"/>
      <c r="ES14" s="19"/>
      <c r="ET14" s="19"/>
      <c r="EU14" s="16" t="s">
        <v>47</v>
      </c>
      <c r="EV14" s="19" t="s">
        <v>33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47</v>
      </c>
      <c r="FK14" s="16" t="s">
        <v>48</v>
      </c>
      <c r="FL14" s="19" t="s">
        <v>32</v>
      </c>
      <c r="FM14" s="19"/>
      <c r="FN14" s="19"/>
      <c r="FO14" s="19"/>
      <c r="FP14" s="16" t="s">
        <v>47</v>
      </c>
      <c r="FQ14" s="19" t="s">
        <v>33</v>
      </c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47</v>
      </c>
      <c r="GF14" s="16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6"/>
      <c r="Z15" s="17" t="s">
        <v>35</v>
      </c>
      <c r="AA15" s="17"/>
      <c r="AB15" s="17" t="s">
        <v>36</v>
      </c>
      <c r="AC15" s="17"/>
      <c r="AD15" s="17" t="s">
        <v>37</v>
      </c>
      <c r="AE15" s="17"/>
      <c r="AF15" s="17" t="s">
        <v>38</v>
      </c>
      <c r="AG15" s="17"/>
      <c r="AH15" s="17" t="s">
        <v>39</v>
      </c>
      <c r="AI15" s="17"/>
      <c r="AJ15" s="17" t="s">
        <v>40</v>
      </c>
      <c r="AK15" s="17"/>
      <c r="AL15" s="17" t="s">
        <v>41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6"/>
      <c r="AU15" s="17" t="s">
        <v>35</v>
      </c>
      <c r="AV15" s="17"/>
      <c r="AW15" s="17" t="s">
        <v>36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7" t="s">
        <v>41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6"/>
      <c r="BP15" s="17" t="s">
        <v>35</v>
      </c>
      <c r="BQ15" s="17"/>
      <c r="BR15" s="17" t="s">
        <v>36</v>
      </c>
      <c r="BS15" s="17"/>
      <c r="BT15" s="17" t="s">
        <v>37</v>
      </c>
      <c r="BU15" s="17"/>
      <c r="BV15" s="17" t="s">
        <v>38</v>
      </c>
      <c r="BW15" s="17"/>
      <c r="BX15" s="17" t="s">
        <v>39</v>
      </c>
      <c r="BY15" s="17"/>
      <c r="BZ15" s="17" t="s">
        <v>40</v>
      </c>
      <c r="CA15" s="17"/>
      <c r="CB15" s="17" t="s">
        <v>41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6"/>
      <c r="CK15" s="17" t="s">
        <v>35</v>
      </c>
      <c r="CL15" s="17"/>
      <c r="CM15" s="17" t="s">
        <v>36</v>
      </c>
      <c r="CN15" s="17"/>
      <c r="CO15" s="17" t="s">
        <v>37</v>
      </c>
      <c r="CP15" s="17"/>
      <c r="CQ15" s="17" t="s">
        <v>38</v>
      </c>
      <c r="CR15" s="17"/>
      <c r="CS15" s="17" t="s">
        <v>39</v>
      </c>
      <c r="CT15" s="17"/>
      <c r="CU15" s="17" t="s">
        <v>40</v>
      </c>
      <c r="CV15" s="17"/>
      <c r="CW15" s="17" t="s">
        <v>41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6"/>
      <c r="DF15" s="17" t="s">
        <v>35</v>
      </c>
      <c r="DG15" s="17"/>
      <c r="DH15" s="17" t="s">
        <v>36</v>
      </c>
      <c r="DI15" s="17"/>
      <c r="DJ15" s="17" t="s">
        <v>37</v>
      </c>
      <c r="DK15" s="17"/>
      <c r="DL15" s="17" t="s">
        <v>38</v>
      </c>
      <c r="DM15" s="17"/>
      <c r="DN15" s="17" t="s">
        <v>39</v>
      </c>
      <c r="DO15" s="17"/>
      <c r="DP15" s="17" t="s">
        <v>40</v>
      </c>
      <c r="DQ15" s="17"/>
      <c r="DR15" s="17" t="s">
        <v>41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6"/>
      <c r="EA15" s="17" t="s">
        <v>35</v>
      </c>
      <c r="EB15" s="17"/>
      <c r="EC15" s="17" t="s">
        <v>36</v>
      </c>
      <c r="ED15" s="17"/>
      <c r="EE15" s="17" t="s">
        <v>37</v>
      </c>
      <c r="EF15" s="17"/>
      <c r="EG15" s="17" t="s">
        <v>38</v>
      </c>
      <c r="EH15" s="17"/>
      <c r="EI15" s="17" t="s">
        <v>39</v>
      </c>
      <c r="EJ15" s="17"/>
      <c r="EK15" s="17" t="s">
        <v>40</v>
      </c>
      <c r="EL15" s="17"/>
      <c r="EM15" s="17" t="s">
        <v>41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6"/>
      <c r="EV15" s="17" t="s">
        <v>35</v>
      </c>
      <c r="EW15" s="17"/>
      <c r="EX15" s="17" t="s">
        <v>36</v>
      </c>
      <c r="EY15" s="17"/>
      <c r="EZ15" s="17" t="s">
        <v>37</v>
      </c>
      <c r="FA15" s="17"/>
      <c r="FB15" s="17" t="s">
        <v>38</v>
      </c>
      <c r="FC15" s="17"/>
      <c r="FD15" s="17" t="s">
        <v>39</v>
      </c>
      <c r="FE15" s="17"/>
      <c r="FF15" s="17" t="s">
        <v>40</v>
      </c>
      <c r="FG15" s="17"/>
      <c r="FH15" s="17" t="s">
        <v>41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6"/>
      <c r="FQ15" s="17" t="s">
        <v>35</v>
      </c>
      <c r="FR15" s="17"/>
      <c r="FS15" s="17" t="s">
        <v>36</v>
      </c>
      <c r="FT15" s="17"/>
      <c r="FU15" s="17" t="s">
        <v>37</v>
      </c>
      <c r="FV15" s="17"/>
      <c r="FW15" s="17" t="s">
        <v>38</v>
      </c>
      <c r="FX15" s="17"/>
      <c r="FY15" s="17" t="s">
        <v>39</v>
      </c>
      <c r="FZ15" s="17"/>
      <c r="GA15" s="17" t="s">
        <v>40</v>
      </c>
      <c r="GB15" s="17"/>
      <c r="GC15" s="17" t="s">
        <v>41</v>
      </c>
      <c r="GD15" s="17"/>
      <c r="GE15" s="16"/>
      <c r="GF15" s="16"/>
    </row>
    <row r="16" spans="1:188" ht="20.100000000000001" customHeight="1" x14ac:dyDescent="0.2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4"/>
      <c r="GF16" s="15"/>
    </row>
    <row r="17" spans="1:188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$B$17*COUNTIF(U17:GD17,"e")</f>
        <v>0</v>
      </c>
      <c r="G17" s="6">
        <f>$B$17*COUNTIF(U17:GD17,"z")</f>
        <v>1</v>
      </c>
      <c r="H17" s="6">
        <f t="shared" ref="H17:H26" si="0">SUM(I17:Q17)</f>
        <v>30</v>
      </c>
      <c r="I17" s="6">
        <f t="shared" ref="I17:I26" si="1">U17+AP17+BK17+CF17+DA17+DV17+EQ17+FL17</f>
        <v>0</v>
      </c>
      <c r="J17" s="6">
        <f t="shared" ref="J17:J26" si="2">W17+AR17+BM17+CH17+DC17+DX17+ES17+FN17</f>
        <v>0</v>
      </c>
      <c r="K17" s="6">
        <f t="shared" ref="K17:K26" si="3">Z17+AU17+BP17+CK17+DF17+EA17+EV17+FQ17</f>
        <v>0</v>
      </c>
      <c r="L17" s="6">
        <f t="shared" ref="L17:L26" si="4">AB17+AW17+BR17+CM17+DH17+EC17+EX17+FS17</f>
        <v>0</v>
      </c>
      <c r="M17" s="6">
        <f t="shared" ref="M17:M26" si="5">AD17+AY17+BT17+CO17+DJ17+EE17+EZ17+FU17</f>
        <v>30</v>
      </c>
      <c r="N17" s="6">
        <f t="shared" ref="N17:N26" si="6">AF17+BA17+BV17+CQ17+DL17+EG17+FB17+FW17</f>
        <v>0</v>
      </c>
      <c r="O17" s="6">
        <f t="shared" ref="O17:O26" si="7">AH17+BC17+BX17+CS17+DN17+EI17+FD17+FY17</f>
        <v>0</v>
      </c>
      <c r="P17" s="6">
        <f t="shared" ref="P17:P26" si="8">AJ17+BE17+BZ17+CU17+DP17+EK17+FF17+GA17</f>
        <v>0</v>
      </c>
      <c r="Q17" s="6">
        <f t="shared" ref="Q17:Q26" si="9">AL17+BG17+CB17+CW17+DR17+EM17+FH17+GC17</f>
        <v>0</v>
      </c>
      <c r="R17" s="7">
        <f t="shared" ref="R17:R26" si="10">AO17+BJ17+CE17+CZ17+DU17+EP17+FK17+GF17</f>
        <v>2</v>
      </c>
      <c r="S17" s="7">
        <f t="shared" ref="S17:S26" si="11">AN17+BI17+CD17+CY17+DT17+EO17+FJ17+GE17</f>
        <v>2</v>
      </c>
      <c r="T17" s="7">
        <f>$B$17*1.3</f>
        <v>1.3</v>
      </c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0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>
        <f>$B$17*30</f>
        <v>30</v>
      </c>
      <c r="BU17" s="10" t="s">
        <v>61</v>
      </c>
      <c r="BV17" s="11"/>
      <c r="BW17" s="10"/>
      <c r="BX17" s="11"/>
      <c r="BY17" s="10"/>
      <c r="BZ17" s="11"/>
      <c r="CA17" s="10"/>
      <c r="CB17" s="11"/>
      <c r="CC17" s="10"/>
      <c r="CD17" s="7">
        <f>$B$17*2</f>
        <v>2</v>
      </c>
      <c r="CE17" s="7">
        <f t="shared" ref="CE17:CE26" si="14">BO17+CD17</f>
        <v>2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</row>
    <row r="18" spans="1:188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$B$18*COUNTIF(U18:GD18,"e")</f>
        <v>0</v>
      </c>
      <c r="G18" s="6">
        <f>$B$18*COUNTIF(U18:GD18,"z")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$B$18*2</f>
        <v>2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>
        <f>$B$18*60</f>
        <v>60</v>
      </c>
      <c r="CP18" s="10" t="s">
        <v>61</v>
      </c>
      <c r="CQ18" s="11"/>
      <c r="CR18" s="10"/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$B$19*COUNTIF(U19:GD19,"e")</f>
        <v>1</v>
      </c>
      <c r="G19" s="6">
        <f>$B$19*COUNTIF(U19:GD19,"z")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60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$B$19*2.4</f>
        <v>2.4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>
        <f>$B$19*60</f>
        <v>60</v>
      </c>
      <c r="DK19" s="10" t="s">
        <v>64</v>
      </c>
      <c r="DL19" s="11"/>
      <c r="DM19" s="10"/>
      <c r="DN19" s="11"/>
      <c r="DO19" s="10"/>
      <c r="DP19" s="11"/>
      <c r="DQ19" s="10"/>
      <c r="DR19" s="11"/>
      <c r="DS19" s="10"/>
      <c r="DT19" s="7">
        <f>$B$19*3</f>
        <v>3</v>
      </c>
      <c r="DU19" s="7">
        <f t="shared" si="16"/>
        <v>3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65</v>
      </c>
      <c r="E20" s="3" t="s">
        <v>66</v>
      </c>
      <c r="F20" s="6">
        <f>COUNTIF(U20:GD20,"e")</f>
        <v>0</v>
      </c>
      <c r="G20" s="6">
        <f>COUNTIF(U20:GD20,"z")</f>
        <v>1</v>
      </c>
      <c r="H20" s="6">
        <f t="shared" si="0"/>
        <v>30</v>
      </c>
      <c r="I20" s="6">
        <f t="shared" si="1"/>
        <v>0</v>
      </c>
      <c r="J20" s="6">
        <f t="shared" si="2"/>
        <v>30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>
        <v>30</v>
      </c>
      <c r="BN20" s="10" t="s">
        <v>61</v>
      </c>
      <c r="BO20" s="7">
        <v>0</v>
      </c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67</v>
      </c>
      <c r="E21" s="3" t="s">
        <v>68</v>
      </c>
      <c r="F21" s="6">
        <f>COUNTIF(U21:GD21,"e")</f>
        <v>0</v>
      </c>
      <c r="G21" s="6">
        <f>COUNTIF(U21:GD21,"z")</f>
        <v>1</v>
      </c>
      <c r="H21" s="6">
        <f t="shared" si="0"/>
        <v>30</v>
      </c>
      <c r="I21" s="6">
        <f t="shared" si="1"/>
        <v>0</v>
      </c>
      <c r="J21" s="6">
        <f t="shared" si="2"/>
        <v>30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0</v>
      </c>
      <c r="S21" s="7">
        <f t="shared" si="11"/>
        <v>0</v>
      </c>
      <c r="T21" s="7">
        <v>0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>
        <v>30</v>
      </c>
      <c r="CI21" s="10" t="s">
        <v>61</v>
      </c>
      <c r="CJ21" s="7">
        <v>0</v>
      </c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>
        <v>1</v>
      </c>
      <c r="B22" s="6">
        <v>1</v>
      </c>
      <c r="C22" s="6"/>
      <c r="D22" s="6"/>
      <c r="E22" s="3" t="s">
        <v>69</v>
      </c>
      <c r="F22" s="6">
        <f>$B$22*COUNTIF(U22:GD22,"e")</f>
        <v>0</v>
      </c>
      <c r="G22" s="6">
        <f>$B$22*COUNTIF(U22:GD22,"z")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$B$22*0.6</f>
        <v>0.6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>
        <f>$B$22*15</f>
        <v>15</v>
      </c>
      <c r="ER22" s="10" t="s">
        <v>61</v>
      </c>
      <c r="ES22" s="11"/>
      <c r="ET22" s="10"/>
      <c r="EU22" s="7">
        <f>$B$22*1</f>
        <v>1</v>
      </c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1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70</v>
      </c>
      <c r="E23" s="3" t="s">
        <v>71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>
        <v>15</v>
      </c>
      <c r="DW23" s="10" t="s">
        <v>61</v>
      </c>
      <c r="DX23" s="11"/>
      <c r="DY23" s="10"/>
      <c r="DZ23" s="7">
        <v>1</v>
      </c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1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>
        <v>2</v>
      </c>
      <c r="B24" s="6">
        <v>1</v>
      </c>
      <c r="C24" s="6"/>
      <c r="D24" s="6"/>
      <c r="E24" s="3" t="s">
        <v>72</v>
      </c>
      <c r="F24" s="6">
        <f>$B$24*COUNTIF(U24:GD24,"e")</f>
        <v>0</v>
      </c>
      <c r="G24" s="6">
        <f>$B$24*COUNTIF(U24:GD24,"z")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f>$B$24*1.38</f>
        <v>1.38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>
        <f>$B$24*15</f>
        <v>15</v>
      </c>
      <c r="DB24" s="10" t="s">
        <v>61</v>
      </c>
      <c r="DC24" s="11">
        <f>$B$24*15</f>
        <v>15</v>
      </c>
      <c r="DD24" s="10" t="s">
        <v>61</v>
      </c>
      <c r="DE24" s="7">
        <f>$B$24*2</f>
        <v>2</v>
      </c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2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73</v>
      </c>
      <c r="E25" s="3" t="s">
        <v>74</v>
      </c>
      <c r="F25" s="6">
        <f>COUNTIF(U25:GD25,"e")</f>
        <v>0</v>
      </c>
      <c r="G25" s="6">
        <f>COUNTIF(U25:GD25,"z")</f>
        <v>2</v>
      </c>
      <c r="H25" s="6">
        <f t="shared" si="0"/>
        <v>30</v>
      </c>
      <c r="I25" s="6">
        <f t="shared" si="1"/>
        <v>15</v>
      </c>
      <c r="J25" s="6">
        <f t="shared" si="2"/>
        <v>15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3</v>
      </c>
      <c r="S25" s="7">
        <f t="shared" si="11"/>
        <v>0</v>
      </c>
      <c r="T25" s="7">
        <v>1.28</v>
      </c>
      <c r="U25" s="11">
        <v>15</v>
      </c>
      <c r="V25" s="10" t="s">
        <v>61</v>
      </c>
      <c r="W25" s="11">
        <v>15</v>
      </c>
      <c r="X25" s="10" t="s">
        <v>61</v>
      </c>
      <c r="Y25" s="7">
        <v>3</v>
      </c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3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/>
      <c r="B26" s="6"/>
      <c r="C26" s="6"/>
      <c r="D26" s="6" t="s">
        <v>75</v>
      </c>
      <c r="E26" s="3" t="s">
        <v>76</v>
      </c>
      <c r="F26" s="6">
        <f>COUNTIF(U26:GD26,"e")</f>
        <v>0</v>
      </c>
      <c r="G26" s="6">
        <f>COUNTIF(U26:GD26,"z")</f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0.6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15</v>
      </c>
      <c r="DB26" s="10" t="s">
        <v>61</v>
      </c>
      <c r="DC26" s="11"/>
      <c r="DD26" s="10"/>
      <c r="DE26" s="7">
        <v>1</v>
      </c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7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5.95" customHeight="1" x14ac:dyDescent="0.2">
      <c r="A27" s="6"/>
      <c r="B27" s="6"/>
      <c r="C27" s="6"/>
      <c r="D27" s="6"/>
      <c r="E27" s="6" t="s">
        <v>77</v>
      </c>
      <c r="F27" s="6">
        <f t="shared" ref="F27:AK27" si="20">SUM(F17:F26)</f>
        <v>1</v>
      </c>
      <c r="G27" s="6">
        <f t="shared" si="20"/>
        <v>11</v>
      </c>
      <c r="H27" s="6">
        <f t="shared" si="20"/>
        <v>315</v>
      </c>
      <c r="I27" s="6">
        <f t="shared" si="20"/>
        <v>75</v>
      </c>
      <c r="J27" s="6">
        <f t="shared" si="20"/>
        <v>90</v>
      </c>
      <c r="K27" s="6">
        <f t="shared" si="20"/>
        <v>0</v>
      </c>
      <c r="L27" s="6">
        <f t="shared" si="20"/>
        <v>0</v>
      </c>
      <c r="M27" s="6">
        <f t="shared" si="20"/>
        <v>150</v>
      </c>
      <c r="N27" s="6">
        <f t="shared" si="20"/>
        <v>0</v>
      </c>
      <c r="O27" s="6">
        <f t="shared" si="20"/>
        <v>0</v>
      </c>
      <c r="P27" s="6">
        <f t="shared" si="20"/>
        <v>0</v>
      </c>
      <c r="Q27" s="6">
        <f t="shared" si="20"/>
        <v>0</v>
      </c>
      <c r="R27" s="7">
        <f t="shared" si="20"/>
        <v>15</v>
      </c>
      <c r="S27" s="7">
        <f t="shared" si="20"/>
        <v>7</v>
      </c>
      <c r="T27" s="7">
        <f t="shared" si="20"/>
        <v>10.159999999999997</v>
      </c>
      <c r="U27" s="11">
        <f t="shared" si="20"/>
        <v>15</v>
      </c>
      <c r="V27" s="10">
        <f t="shared" si="20"/>
        <v>0</v>
      </c>
      <c r="W27" s="11">
        <f t="shared" si="20"/>
        <v>15</v>
      </c>
      <c r="X27" s="10">
        <f t="shared" si="20"/>
        <v>0</v>
      </c>
      <c r="Y27" s="7">
        <f t="shared" si="20"/>
        <v>3</v>
      </c>
      <c r="Z27" s="11">
        <f t="shared" si="20"/>
        <v>0</v>
      </c>
      <c r="AA27" s="10">
        <f t="shared" si="20"/>
        <v>0</v>
      </c>
      <c r="AB27" s="11">
        <f t="shared" si="20"/>
        <v>0</v>
      </c>
      <c r="AC27" s="10">
        <f t="shared" si="20"/>
        <v>0</v>
      </c>
      <c r="AD27" s="11">
        <f t="shared" si="20"/>
        <v>0</v>
      </c>
      <c r="AE27" s="10">
        <f t="shared" si="20"/>
        <v>0</v>
      </c>
      <c r="AF27" s="11">
        <f t="shared" si="20"/>
        <v>0</v>
      </c>
      <c r="AG27" s="10">
        <f t="shared" si="20"/>
        <v>0</v>
      </c>
      <c r="AH27" s="11">
        <f t="shared" si="20"/>
        <v>0</v>
      </c>
      <c r="AI27" s="10">
        <f t="shared" si="20"/>
        <v>0</v>
      </c>
      <c r="AJ27" s="11">
        <f t="shared" si="20"/>
        <v>0</v>
      </c>
      <c r="AK27" s="10">
        <f t="shared" si="20"/>
        <v>0</v>
      </c>
      <c r="AL27" s="11">
        <f t="shared" ref="AL27:BQ27" si="21">SUM(AL17:AL26)</f>
        <v>0</v>
      </c>
      <c r="AM27" s="10">
        <f t="shared" si="21"/>
        <v>0</v>
      </c>
      <c r="AN27" s="7">
        <f t="shared" si="21"/>
        <v>0</v>
      </c>
      <c r="AO27" s="7">
        <f t="shared" si="21"/>
        <v>3</v>
      </c>
      <c r="AP27" s="11">
        <f t="shared" si="21"/>
        <v>0</v>
      </c>
      <c r="AQ27" s="10">
        <f t="shared" si="21"/>
        <v>0</v>
      </c>
      <c r="AR27" s="11">
        <f t="shared" si="21"/>
        <v>0</v>
      </c>
      <c r="AS27" s="10">
        <f t="shared" si="21"/>
        <v>0</v>
      </c>
      <c r="AT27" s="7">
        <f t="shared" si="21"/>
        <v>0</v>
      </c>
      <c r="AU27" s="11">
        <f t="shared" si="21"/>
        <v>0</v>
      </c>
      <c r="AV27" s="10">
        <f t="shared" si="21"/>
        <v>0</v>
      </c>
      <c r="AW27" s="11">
        <f t="shared" si="21"/>
        <v>0</v>
      </c>
      <c r="AX27" s="10">
        <f t="shared" si="21"/>
        <v>0</v>
      </c>
      <c r="AY27" s="11">
        <f t="shared" si="21"/>
        <v>0</v>
      </c>
      <c r="AZ27" s="10">
        <f t="shared" si="21"/>
        <v>0</v>
      </c>
      <c r="BA27" s="11">
        <f t="shared" si="21"/>
        <v>0</v>
      </c>
      <c r="BB27" s="10">
        <f t="shared" si="21"/>
        <v>0</v>
      </c>
      <c r="BC27" s="11">
        <f t="shared" si="21"/>
        <v>0</v>
      </c>
      <c r="BD27" s="10">
        <f t="shared" si="21"/>
        <v>0</v>
      </c>
      <c r="BE27" s="11">
        <f t="shared" si="21"/>
        <v>0</v>
      </c>
      <c r="BF27" s="10">
        <f t="shared" si="21"/>
        <v>0</v>
      </c>
      <c r="BG27" s="11">
        <f t="shared" si="21"/>
        <v>0</v>
      </c>
      <c r="BH27" s="10">
        <f t="shared" si="21"/>
        <v>0</v>
      </c>
      <c r="BI27" s="7">
        <f t="shared" si="21"/>
        <v>0</v>
      </c>
      <c r="BJ27" s="7">
        <f t="shared" si="21"/>
        <v>0</v>
      </c>
      <c r="BK27" s="11">
        <f t="shared" si="21"/>
        <v>0</v>
      </c>
      <c r="BL27" s="10">
        <f t="shared" si="21"/>
        <v>0</v>
      </c>
      <c r="BM27" s="11">
        <f t="shared" si="21"/>
        <v>30</v>
      </c>
      <c r="BN27" s="10">
        <f t="shared" si="21"/>
        <v>0</v>
      </c>
      <c r="BO27" s="7">
        <f t="shared" si="21"/>
        <v>0</v>
      </c>
      <c r="BP27" s="11">
        <f t="shared" si="21"/>
        <v>0</v>
      </c>
      <c r="BQ27" s="10">
        <f t="shared" si="21"/>
        <v>0</v>
      </c>
      <c r="BR27" s="11">
        <f t="shared" ref="BR27:CW27" si="22">SUM(BR17:BR26)</f>
        <v>0</v>
      </c>
      <c r="BS27" s="10">
        <f t="shared" si="22"/>
        <v>0</v>
      </c>
      <c r="BT27" s="11">
        <f t="shared" si="22"/>
        <v>30</v>
      </c>
      <c r="BU27" s="10">
        <f t="shared" si="22"/>
        <v>0</v>
      </c>
      <c r="BV27" s="11">
        <f t="shared" si="22"/>
        <v>0</v>
      </c>
      <c r="BW27" s="10">
        <f t="shared" si="22"/>
        <v>0</v>
      </c>
      <c r="BX27" s="11">
        <f t="shared" si="22"/>
        <v>0</v>
      </c>
      <c r="BY27" s="10">
        <f t="shared" si="22"/>
        <v>0</v>
      </c>
      <c r="BZ27" s="11">
        <f t="shared" si="22"/>
        <v>0</v>
      </c>
      <c r="CA27" s="10">
        <f t="shared" si="22"/>
        <v>0</v>
      </c>
      <c r="CB27" s="11">
        <f t="shared" si="22"/>
        <v>0</v>
      </c>
      <c r="CC27" s="10">
        <f t="shared" si="22"/>
        <v>0</v>
      </c>
      <c r="CD27" s="7">
        <f t="shared" si="22"/>
        <v>2</v>
      </c>
      <c r="CE27" s="7">
        <f t="shared" si="22"/>
        <v>2</v>
      </c>
      <c r="CF27" s="11">
        <f t="shared" si="22"/>
        <v>0</v>
      </c>
      <c r="CG27" s="10">
        <f t="shared" si="22"/>
        <v>0</v>
      </c>
      <c r="CH27" s="11">
        <f t="shared" si="22"/>
        <v>30</v>
      </c>
      <c r="CI27" s="10">
        <f t="shared" si="22"/>
        <v>0</v>
      </c>
      <c r="CJ27" s="7">
        <f t="shared" si="22"/>
        <v>0</v>
      </c>
      <c r="CK27" s="11">
        <f t="shared" si="22"/>
        <v>0</v>
      </c>
      <c r="CL27" s="10">
        <f t="shared" si="22"/>
        <v>0</v>
      </c>
      <c r="CM27" s="11">
        <f t="shared" si="22"/>
        <v>0</v>
      </c>
      <c r="CN27" s="10">
        <f t="shared" si="22"/>
        <v>0</v>
      </c>
      <c r="CO27" s="11">
        <f t="shared" si="22"/>
        <v>60</v>
      </c>
      <c r="CP27" s="10">
        <f t="shared" si="22"/>
        <v>0</v>
      </c>
      <c r="CQ27" s="11">
        <f t="shared" si="22"/>
        <v>0</v>
      </c>
      <c r="CR27" s="10">
        <f t="shared" si="22"/>
        <v>0</v>
      </c>
      <c r="CS27" s="11">
        <f t="shared" si="22"/>
        <v>0</v>
      </c>
      <c r="CT27" s="10">
        <f t="shared" si="22"/>
        <v>0</v>
      </c>
      <c r="CU27" s="11">
        <f t="shared" si="22"/>
        <v>0</v>
      </c>
      <c r="CV27" s="10">
        <f t="shared" si="22"/>
        <v>0</v>
      </c>
      <c r="CW27" s="11">
        <f t="shared" si="22"/>
        <v>0</v>
      </c>
      <c r="CX27" s="10">
        <f t="shared" ref="CX27:EC27" si="23">SUM(CX17:CX26)</f>
        <v>0</v>
      </c>
      <c r="CY27" s="7">
        <f t="shared" si="23"/>
        <v>2</v>
      </c>
      <c r="CZ27" s="7">
        <f t="shared" si="23"/>
        <v>2</v>
      </c>
      <c r="DA27" s="11">
        <f t="shared" si="23"/>
        <v>30</v>
      </c>
      <c r="DB27" s="10">
        <f t="shared" si="23"/>
        <v>0</v>
      </c>
      <c r="DC27" s="11">
        <f t="shared" si="23"/>
        <v>15</v>
      </c>
      <c r="DD27" s="10">
        <f t="shared" si="23"/>
        <v>0</v>
      </c>
      <c r="DE27" s="7">
        <f t="shared" si="23"/>
        <v>3</v>
      </c>
      <c r="DF27" s="11">
        <f t="shared" si="23"/>
        <v>0</v>
      </c>
      <c r="DG27" s="10">
        <f t="shared" si="23"/>
        <v>0</v>
      </c>
      <c r="DH27" s="11">
        <f t="shared" si="23"/>
        <v>0</v>
      </c>
      <c r="DI27" s="10">
        <f t="shared" si="23"/>
        <v>0</v>
      </c>
      <c r="DJ27" s="11">
        <f t="shared" si="23"/>
        <v>60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3</v>
      </c>
      <c r="DU27" s="7">
        <f t="shared" si="23"/>
        <v>6</v>
      </c>
      <c r="DV27" s="11">
        <f t="shared" si="23"/>
        <v>15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1</v>
      </c>
      <c r="EA27" s="11">
        <f t="shared" si="23"/>
        <v>0</v>
      </c>
      <c r="EB27" s="10">
        <f t="shared" si="23"/>
        <v>0</v>
      </c>
      <c r="EC27" s="11">
        <f t="shared" si="23"/>
        <v>0</v>
      </c>
      <c r="ED27" s="10">
        <f t="shared" ref="ED27:FI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0</v>
      </c>
      <c r="EP27" s="7">
        <f t="shared" si="24"/>
        <v>1</v>
      </c>
      <c r="EQ27" s="11">
        <f t="shared" si="24"/>
        <v>15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1</v>
      </c>
      <c r="EV27" s="11">
        <f t="shared" si="24"/>
        <v>0</v>
      </c>
      <c r="EW27" s="10">
        <f t="shared" si="24"/>
        <v>0</v>
      </c>
      <c r="EX27" s="11">
        <f t="shared" si="24"/>
        <v>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ref="FJ27:GF27" si="25">SUM(FJ17:FJ26)</f>
        <v>0</v>
      </c>
      <c r="FK27" s="7">
        <f t="shared" si="25"/>
        <v>1</v>
      </c>
      <c r="FL27" s="11">
        <f t="shared" si="25"/>
        <v>0</v>
      </c>
      <c r="FM27" s="10">
        <f t="shared" si="25"/>
        <v>0</v>
      </c>
      <c r="FN27" s="11">
        <f t="shared" si="25"/>
        <v>0</v>
      </c>
      <c r="FO27" s="10">
        <f t="shared" si="25"/>
        <v>0</v>
      </c>
      <c r="FP27" s="7">
        <f t="shared" si="25"/>
        <v>0</v>
      </c>
      <c r="FQ27" s="11">
        <f t="shared" si="25"/>
        <v>0</v>
      </c>
      <c r="FR27" s="10">
        <f t="shared" si="25"/>
        <v>0</v>
      </c>
      <c r="FS27" s="11">
        <f t="shared" si="25"/>
        <v>0</v>
      </c>
      <c r="FT27" s="10">
        <f t="shared" si="25"/>
        <v>0</v>
      </c>
      <c r="FU27" s="11">
        <f t="shared" si="25"/>
        <v>0</v>
      </c>
      <c r="FV27" s="10">
        <f t="shared" si="25"/>
        <v>0</v>
      </c>
      <c r="FW27" s="11">
        <f t="shared" si="25"/>
        <v>0</v>
      </c>
      <c r="FX27" s="10">
        <f t="shared" si="25"/>
        <v>0</v>
      </c>
      <c r="FY27" s="11">
        <f t="shared" si="25"/>
        <v>0</v>
      </c>
      <c r="FZ27" s="10">
        <f t="shared" si="25"/>
        <v>0</v>
      </c>
      <c r="GA27" s="11">
        <f t="shared" si="25"/>
        <v>0</v>
      </c>
      <c r="GB27" s="10">
        <f t="shared" si="25"/>
        <v>0</v>
      </c>
      <c r="GC27" s="11">
        <f t="shared" si="25"/>
        <v>0</v>
      </c>
      <c r="GD27" s="10">
        <f t="shared" si="25"/>
        <v>0</v>
      </c>
      <c r="GE27" s="7">
        <f t="shared" si="25"/>
        <v>0</v>
      </c>
      <c r="GF27" s="7">
        <f t="shared" si="25"/>
        <v>0</v>
      </c>
    </row>
    <row r="28" spans="1:188" ht="20.100000000000001" customHeight="1" x14ac:dyDescent="0.2">
      <c r="A28" s="14" t="s">
        <v>78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4"/>
      <c r="GF28" s="15"/>
    </row>
    <row r="29" spans="1:188" x14ac:dyDescent="0.2">
      <c r="A29" s="6"/>
      <c r="B29" s="6"/>
      <c r="C29" s="6"/>
      <c r="D29" s="6" t="s">
        <v>79</v>
      </c>
      <c r="E29" s="3" t="s">
        <v>80</v>
      </c>
      <c r="F29" s="6">
        <f t="shared" ref="F29:F37" si="26">COUNTIF(U29:GD29,"e")</f>
        <v>1</v>
      </c>
      <c r="G29" s="6">
        <f t="shared" ref="G29:G37" si="27">COUNTIF(U29:GD29,"z")</f>
        <v>1</v>
      </c>
      <c r="H29" s="6">
        <f t="shared" ref="H29:H37" si="28">SUM(I29:Q29)</f>
        <v>60</v>
      </c>
      <c r="I29" s="6">
        <f t="shared" ref="I29:I37" si="29">U29+AP29+BK29+CF29+DA29+DV29+EQ29+FL29</f>
        <v>30</v>
      </c>
      <c r="J29" s="6">
        <f t="shared" ref="J29:J37" si="30">W29+AR29+BM29+CH29+DC29+DX29+ES29+FN29</f>
        <v>30</v>
      </c>
      <c r="K29" s="6">
        <f t="shared" ref="K29:K37" si="31">Z29+AU29+BP29+CK29+DF29+EA29+EV29+FQ29</f>
        <v>0</v>
      </c>
      <c r="L29" s="6">
        <f t="shared" ref="L29:L37" si="32">AB29+AW29+BR29+CM29+DH29+EC29+EX29+FS29</f>
        <v>0</v>
      </c>
      <c r="M29" s="6">
        <f t="shared" ref="M29:M37" si="33">AD29+AY29+BT29+CO29+DJ29+EE29+EZ29+FU29</f>
        <v>0</v>
      </c>
      <c r="N29" s="6">
        <f t="shared" ref="N29:N37" si="34">AF29+BA29+BV29+CQ29+DL29+EG29+FB29+FW29</f>
        <v>0</v>
      </c>
      <c r="O29" s="6">
        <f t="shared" ref="O29:O37" si="35">AH29+BC29+BX29+CS29+DN29+EI29+FD29+FY29</f>
        <v>0</v>
      </c>
      <c r="P29" s="6">
        <f t="shared" ref="P29:P37" si="36">AJ29+BE29+BZ29+CU29+DP29+EK29+FF29+GA29</f>
        <v>0</v>
      </c>
      <c r="Q29" s="6">
        <f t="shared" ref="Q29:Q37" si="37">AL29+BG29+CB29+CW29+DR29+EM29+FH29+GC29</f>
        <v>0</v>
      </c>
      <c r="R29" s="7">
        <f t="shared" ref="R29:R37" si="38">AO29+BJ29+CE29+CZ29+DU29+EP29+FK29+GF29</f>
        <v>5</v>
      </c>
      <c r="S29" s="7">
        <f t="shared" ref="S29:S37" si="39">AN29+BI29+CD29+CY29+DT29+EO29+FJ29+GE29</f>
        <v>0</v>
      </c>
      <c r="T29" s="7">
        <v>2.6</v>
      </c>
      <c r="U29" s="11">
        <v>30</v>
      </c>
      <c r="V29" s="10" t="s">
        <v>64</v>
      </c>
      <c r="W29" s="11">
        <v>30</v>
      </c>
      <c r="X29" s="10" t="s">
        <v>61</v>
      </c>
      <c r="Y29" s="7">
        <v>5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ref="AO29:AO37" si="40">Y29+AN29</f>
        <v>5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37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37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37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37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37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37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37" si="47">FP29+GE29</f>
        <v>0</v>
      </c>
    </row>
    <row r="30" spans="1:188" x14ac:dyDescent="0.2">
      <c r="A30" s="6"/>
      <c r="B30" s="6"/>
      <c r="C30" s="6"/>
      <c r="D30" s="6" t="s">
        <v>81</v>
      </c>
      <c r="E30" s="3" t="s">
        <v>82</v>
      </c>
      <c r="F30" s="6">
        <f t="shared" si="26"/>
        <v>1</v>
      </c>
      <c r="G30" s="6">
        <f t="shared" si="27"/>
        <v>1</v>
      </c>
      <c r="H30" s="6">
        <f t="shared" si="28"/>
        <v>60</v>
      </c>
      <c r="I30" s="6">
        <f t="shared" si="29"/>
        <v>30</v>
      </c>
      <c r="J30" s="6">
        <f t="shared" si="30"/>
        <v>30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5</v>
      </c>
      <c r="S30" s="7">
        <f t="shared" si="39"/>
        <v>0</v>
      </c>
      <c r="T30" s="7">
        <v>2.7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>
        <v>30</v>
      </c>
      <c r="AQ30" s="10" t="s">
        <v>64</v>
      </c>
      <c r="AR30" s="11">
        <v>30</v>
      </c>
      <c r="AS30" s="10" t="s">
        <v>61</v>
      </c>
      <c r="AT30" s="7">
        <v>5</v>
      </c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5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83</v>
      </c>
      <c r="E31" s="3" t="s">
        <v>84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30</v>
      </c>
      <c r="J31" s="6">
        <f t="shared" si="30"/>
        <v>0</v>
      </c>
      <c r="K31" s="6">
        <f t="shared" si="31"/>
        <v>0</v>
      </c>
      <c r="L31" s="6">
        <f t="shared" si="32"/>
        <v>30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3</v>
      </c>
      <c r="T31" s="7">
        <v>2.4</v>
      </c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>
        <v>30</v>
      </c>
      <c r="BL31" s="10" t="s">
        <v>64</v>
      </c>
      <c r="BM31" s="11"/>
      <c r="BN31" s="10"/>
      <c r="BO31" s="7">
        <v>2</v>
      </c>
      <c r="BP31" s="11"/>
      <c r="BQ31" s="10"/>
      <c r="BR31" s="11">
        <v>30</v>
      </c>
      <c r="BS31" s="10" t="s">
        <v>61</v>
      </c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>
        <v>3</v>
      </c>
      <c r="CE31" s="7">
        <f t="shared" si="42"/>
        <v>5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85</v>
      </c>
      <c r="E32" s="3" t="s">
        <v>86</v>
      </c>
      <c r="F32" s="6">
        <f t="shared" si="26"/>
        <v>1</v>
      </c>
      <c r="G32" s="6">
        <f t="shared" si="27"/>
        <v>1</v>
      </c>
      <c r="H32" s="6">
        <f t="shared" si="28"/>
        <v>45</v>
      </c>
      <c r="I32" s="6">
        <f t="shared" si="29"/>
        <v>30</v>
      </c>
      <c r="J32" s="6">
        <f t="shared" si="30"/>
        <v>0</v>
      </c>
      <c r="K32" s="6">
        <f t="shared" si="31"/>
        <v>0</v>
      </c>
      <c r="L32" s="6">
        <f t="shared" si="32"/>
        <v>15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2</v>
      </c>
      <c r="T32" s="7">
        <v>2.2000000000000002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>
        <v>30</v>
      </c>
      <c r="BL32" s="10" t="s">
        <v>64</v>
      </c>
      <c r="BM32" s="11"/>
      <c r="BN32" s="10"/>
      <c r="BO32" s="7">
        <v>2</v>
      </c>
      <c r="BP32" s="11"/>
      <c r="BQ32" s="10"/>
      <c r="BR32" s="11">
        <v>15</v>
      </c>
      <c r="BS32" s="10" t="s">
        <v>61</v>
      </c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2</v>
      </c>
      <c r="CE32" s="7">
        <f t="shared" si="42"/>
        <v>4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87</v>
      </c>
      <c r="E33" s="3" t="s">
        <v>88</v>
      </c>
      <c r="F33" s="6">
        <f t="shared" si="26"/>
        <v>1</v>
      </c>
      <c r="G33" s="6">
        <f t="shared" si="27"/>
        <v>2</v>
      </c>
      <c r="H33" s="6">
        <f t="shared" si="28"/>
        <v>90</v>
      </c>
      <c r="I33" s="6">
        <f t="shared" si="29"/>
        <v>30</v>
      </c>
      <c r="J33" s="6">
        <f t="shared" si="30"/>
        <v>30</v>
      </c>
      <c r="K33" s="6">
        <f t="shared" si="31"/>
        <v>0</v>
      </c>
      <c r="L33" s="6">
        <f t="shared" si="32"/>
        <v>30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7</v>
      </c>
      <c r="S33" s="7">
        <f t="shared" si="39"/>
        <v>2.5</v>
      </c>
      <c r="T33" s="7">
        <v>3.8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30</v>
      </c>
      <c r="AQ33" s="10" t="s">
        <v>64</v>
      </c>
      <c r="AR33" s="11">
        <v>30</v>
      </c>
      <c r="AS33" s="10" t="s">
        <v>61</v>
      </c>
      <c r="AT33" s="7">
        <v>4.5</v>
      </c>
      <c r="AU33" s="11"/>
      <c r="AV33" s="10"/>
      <c r="AW33" s="11">
        <v>30</v>
      </c>
      <c r="AX33" s="10" t="s">
        <v>61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2.5</v>
      </c>
      <c r="BJ33" s="7">
        <f t="shared" si="41"/>
        <v>7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1</v>
      </c>
      <c r="G34" s="6">
        <f t="shared" si="27"/>
        <v>1</v>
      </c>
      <c r="H34" s="6">
        <f t="shared" si="28"/>
        <v>75</v>
      </c>
      <c r="I34" s="6">
        <f t="shared" si="29"/>
        <v>45</v>
      </c>
      <c r="J34" s="6">
        <f t="shared" si="30"/>
        <v>30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0</v>
      </c>
      <c r="T34" s="7">
        <v>3.1</v>
      </c>
      <c r="U34" s="11">
        <v>45</v>
      </c>
      <c r="V34" s="10" t="s">
        <v>64</v>
      </c>
      <c r="W34" s="11">
        <v>30</v>
      </c>
      <c r="X34" s="10" t="s">
        <v>61</v>
      </c>
      <c r="Y34" s="7">
        <v>6</v>
      </c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6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91</v>
      </c>
      <c r="E35" s="3" t="s">
        <v>92</v>
      </c>
      <c r="F35" s="6">
        <f t="shared" si="26"/>
        <v>0</v>
      </c>
      <c r="G35" s="6">
        <f t="shared" si="27"/>
        <v>2</v>
      </c>
      <c r="H35" s="6">
        <f t="shared" si="28"/>
        <v>45</v>
      </c>
      <c r="I35" s="6">
        <f t="shared" si="29"/>
        <v>30</v>
      </c>
      <c r="J35" s="6">
        <f t="shared" si="30"/>
        <v>15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0</v>
      </c>
      <c r="T35" s="7">
        <v>2</v>
      </c>
      <c r="U35" s="11">
        <v>30</v>
      </c>
      <c r="V35" s="10" t="s">
        <v>61</v>
      </c>
      <c r="W35" s="11">
        <v>15</v>
      </c>
      <c r="X35" s="10" t="s">
        <v>61</v>
      </c>
      <c r="Y35" s="7">
        <v>3</v>
      </c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3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93</v>
      </c>
      <c r="E36" s="3" t="s">
        <v>94</v>
      </c>
      <c r="F36" s="6">
        <f t="shared" si="26"/>
        <v>0</v>
      </c>
      <c r="G36" s="6">
        <f t="shared" si="27"/>
        <v>2</v>
      </c>
      <c r="H36" s="6">
        <f t="shared" si="28"/>
        <v>30</v>
      </c>
      <c r="I36" s="6">
        <f t="shared" si="29"/>
        <v>15</v>
      </c>
      <c r="J36" s="6">
        <f t="shared" si="30"/>
        <v>15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0</v>
      </c>
      <c r="T36" s="7">
        <v>1.3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15</v>
      </c>
      <c r="AQ36" s="10" t="s">
        <v>61</v>
      </c>
      <c r="AR36" s="11">
        <v>15</v>
      </c>
      <c r="AS36" s="10" t="s">
        <v>61</v>
      </c>
      <c r="AT36" s="7">
        <v>3</v>
      </c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3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95</v>
      </c>
      <c r="E37" s="3" t="s">
        <v>96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30</v>
      </c>
      <c r="J37" s="6">
        <f t="shared" si="30"/>
        <v>15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2</v>
      </c>
      <c r="S37" s="7">
        <f t="shared" si="39"/>
        <v>0</v>
      </c>
      <c r="T37" s="7">
        <v>1.9</v>
      </c>
      <c r="U37" s="11">
        <v>30</v>
      </c>
      <c r="V37" s="10" t="s">
        <v>61</v>
      </c>
      <c r="W37" s="11">
        <v>15</v>
      </c>
      <c r="X37" s="10" t="s">
        <v>61</v>
      </c>
      <c r="Y37" s="7">
        <v>2</v>
      </c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2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ht="15.95" customHeight="1" x14ac:dyDescent="0.2">
      <c r="A38" s="6"/>
      <c r="B38" s="6"/>
      <c r="C38" s="6"/>
      <c r="D38" s="6"/>
      <c r="E38" s="6" t="s">
        <v>77</v>
      </c>
      <c r="F38" s="6">
        <f t="shared" ref="F38:AK38" si="48">SUM(F29:F37)</f>
        <v>6</v>
      </c>
      <c r="G38" s="6">
        <f t="shared" si="48"/>
        <v>13</v>
      </c>
      <c r="H38" s="6">
        <f t="shared" si="48"/>
        <v>510</v>
      </c>
      <c r="I38" s="6">
        <f t="shared" si="48"/>
        <v>270</v>
      </c>
      <c r="J38" s="6">
        <f t="shared" si="48"/>
        <v>165</v>
      </c>
      <c r="K38" s="6">
        <f t="shared" si="48"/>
        <v>0</v>
      </c>
      <c r="L38" s="6">
        <f t="shared" si="48"/>
        <v>75</v>
      </c>
      <c r="M38" s="6">
        <f t="shared" si="48"/>
        <v>0</v>
      </c>
      <c r="N38" s="6">
        <f t="shared" si="48"/>
        <v>0</v>
      </c>
      <c r="O38" s="6">
        <f t="shared" si="48"/>
        <v>0</v>
      </c>
      <c r="P38" s="6">
        <f t="shared" si="48"/>
        <v>0</v>
      </c>
      <c r="Q38" s="6">
        <f t="shared" si="48"/>
        <v>0</v>
      </c>
      <c r="R38" s="7">
        <f t="shared" si="48"/>
        <v>40</v>
      </c>
      <c r="S38" s="7">
        <f t="shared" si="48"/>
        <v>7.5</v>
      </c>
      <c r="T38" s="7">
        <f t="shared" si="48"/>
        <v>22.000000000000004</v>
      </c>
      <c r="U38" s="11">
        <f t="shared" si="48"/>
        <v>135</v>
      </c>
      <c r="V38" s="10">
        <f t="shared" si="48"/>
        <v>0</v>
      </c>
      <c r="W38" s="11">
        <f t="shared" si="48"/>
        <v>90</v>
      </c>
      <c r="X38" s="10">
        <f t="shared" si="48"/>
        <v>0</v>
      </c>
      <c r="Y38" s="7">
        <f t="shared" si="48"/>
        <v>16</v>
      </c>
      <c r="Z38" s="11">
        <f t="shared" si="48"/>
        <v>0</v>
      </c>
      <c r="AA38" s="10">
        <f t="shared" si="48"/>
        <v>0</v>
      </c>
      <c r="AB38" s="11">
        <f t="shared" si="48"/>
        <v>0</v>
      </c>
      <c r="AC38" s="10">
        <f t="shared" si="48"/>
        <v>0</v>
      </c>
      <c r="AD38" s="11">
        <f t="shared" si="48"/>
        <v>0</v>
      </c>
      <c r="AE38" s="10">
        <f t="shared" si="48"/>
        <v>0</v>
      </c>
      <c r="AF38" s="11">
        <f t="shared" si="48"/>
        <v>0</v>
      </c>
      <c r="AG38" s="10">
        <f t="shared" si="48"/>
        <v>0</v>
      </c>
      <c r="AH38" s="11">
        <f t="shared" si="48"/>
        <v>0</v>
      </c>
      <c r="AI38" s="10">
        <f t="shared" si="48"/>
        <v>0</v>
      </c>
      <c r="AJ38" s="11">
        <f t="shared" si="48"/>
        <v>0</v>
      </c>
      <c r="AK38" s="10">
        <f t="shared" si="48"/>
        <v>0</v>
      </c>
      <c r="AL38" s="11">
        <f t="shared" ref="AL38:BQ38" si="49">SUM(AL29:AL37)</f>
        <v>0</v>
      </c>
      <c r="AM38" s="10">
        <f t="shared" si="49"/>
        <v>0</v>
      </c>
      <c r="AN38" s="7">
        <f t="shared" si="49"/>
        <v>0</v>
      </c>
      <c r="AO38" s="7">
        <f t="shared" si="49"/>
        <v>16</v>
      </c>
      <c r="AP38" s="11">
        <f t="shared" si="49"/>
        <v>75</v>
      </c>
      <c r="AQ38" s="10">
        <f t="shared" si="49"/>
        <v>0</v>
      </c>
      <c r="AR38" s="11">
        <f t="shared" si="49"/>
        <v>75</v>
      </c>
      <c r="AS38" s="10">
        <f t="shared" si="49"/>
        <v>0</v>
      </c>
      <c r="AT38" s="7">
        <f t="shared" si="49"/>
        <v>12.5</v>
      </c>
      <c r="AU38" s="11">
        <f t="shared" si="49"/>
        <v>0</v>
      </c>
      <c r="AV38" s="10">
        <f t="shared" si="49"/>
        <v>0</v>
      </c>
      <c r="AW38" s="11">
        <f t="shared" si="49"/>
        <v>30</v>
      </c>
      <c r="AX38" s="10">
        <f t="shared" si="49"/>
        <v>0</v>
      </c>
      <c r="AY38" s="11">
        <f t="shared" si="49"/>
        <v>0</v>
      </c>
      <c r="AZ38" s="10">
        <f t="shared" si="49"/>
        <v>0</v>
      </c>
      <c r="BA38" s="11">
        <f t="shared" si="49"/>
        <v>0</v>
      </c>
      <c r="BB38" s="10">
        <f t="shared" si="49"/>
        <v>0</v>
      </c>
      <c r="BC38" s="11">
        <f t="shared" si="49"/>
        <v>0</v>
      </c>
      <c r="BD38" s="10">
        <f t="shared" si="49"/>
        <v>0</v>
      </c>
      <c r="BE38" s="11">
        <f t="shared" si="49"/>
        <v>0</v>
      </c>
      <c r="BF38" s="10">
        <f t="shared" si="49"/>
        <v>0</v>
      </c>
      <c r="BG38" s="11">
        <f t="shared" si="49"/>
        <v>0</v>
      </c>
      <c r="BH38" s="10">
        <f t="shared" si="49"/>
        <v>0</v>
      </c>
      <c r="BI38" s="7">
        <f t="shared" si="49"/>
        <v>2.5</v>
      </c>
      <c r="BJ38" s="7">
        <f t="shared" si="49"/>
        <v>15</v>
      </c>
      <c r="BK38" s="11">
        <f t="shared" si="49"/>
        <v>60</v>
      </c>
      <c r="BL38" s="10">
        <f t="shared" si="49"/>
        <v>0</v>
      </c>
      <c r="BM38" s="11">
        <f t="shared" si="49"/>
        <v>0</v>
      </c>
      <c r="BN38" s="10">
        <f t="shared" si="49"/>
        <v>0</v>
      </c>
      <c r="BO38" s="7">
        <f t="shared" si="49"/>
        <v>4</v>
      </c>
      <c r="BP38" s="11">
        <f t="shared" si="49"/>
        <v>0</v>
      </c>
      <c r="BQ38" s="10">
        <f t="shared" si="49"/>
        <v>0</v>
      </c>
      <c r="BR38" s="11">
        <f t="shared" ref="BR38:CW38" si="50">SUM(BR29:BR37)</f>
        <v>45</v>
      </c>
      <c r="BS38" s="10">
        <f t="shared" si="50"/>
        <v>0</v>
      </c>
      <c r="BT38" s="11">
        <f t="shared" si="50"/>
        <v>0</v>
      </c>
      <c r="BU38" s="10">
        <f t="shared" si="50"/>
        <v>0</v>
      </c>
      <c r="BV38" s="11">
        <f t="shared" si="50"/>
        <v>0</v>
      </c>
      <c r="BW38" s="10">
        <f t="shared" si="50"/>
        <v>0</v>
      </c>
      <c r="BX38" s="11">
        <f t="shared" si="50"/>
        <v>0</v>
      </c>
      <c r="BY38" s="10">
        <f t="shared" si="50"/>
        <v>0</v>
      </c>
      <c r="BZ38" s="11">
        <f t="shared" si="50"/>
        <v>0</v>
      </c>
      <c r="CA38" s="10">
        <f t="shared" si="50"/>
        <v>0</v>
      </c>
      <c r="CB38" s="11">
        <f t="shared" si="50"/>
        <v>0</v>
      </c>
      <c r="CC38" s="10">
        <f t="shared" si="50"/>
        <v>0</v>
      </c>
      <c r="CD38" s="7">
        <f t="shared" si="50"/>
        <v>5</v>
      </c>
      <c r="CE38" s="7">
        <f t="shared" si="50"/>
        <v>9</v>
      </c>
      <c r="CF38" s="11">
        <f t="shared" si="50"/>
        <v>0</v>
      </c>
      <c r="CG38" s="10">
        <f t="shared" si="50"/>
        <v>0</v>
      </c>
      <c r="CH38" s="11">
        <f t="shared" si="50"/>
        <v>0</v>
      </c>
      <c r="CI38" s="10">
        <f t="shared" si="50"/>
        <v>0</v>
      </c>
      <c r="CJ38" s="7">
        <f t="shared" si="50"/>
        <v>0</v>
      </c>
      <c r="CK38" s="11">
        <f t="shared" si="50"/>
        <v>0</v>
      </c>
      <c r="CL38" s="10">
        <f t="shared" si="50"/>
        <v>0</v>
      </c>
      <c r="CM38" s="11">
        <f t="shared" si="50"/>
        <v>0</v>
      </c>
      <c r="CN38" s="10">
        <f t="shared" si="50"/>
        <v>0</v>
      </c>
      <c r="CO38" s="11">
        <f t="shared" si="50"/>
        <v>0</v>
      </c>
      <c r="CP38" s="10">
        <f t="shared" si="50"/>
        <v>0</v>
      </c>
      <c r="CQ38" s="11">
        <f t="shared" si="50"/>
        <v>0</v>
      </c>
      <c r="CR38" s="10">
        <f t="shared" si="50"/>
        <v>0</v>
      </c>
      <c r="CS38" s="11">
        <f t="shared" si="50"/>
        <v>0</v>
      </c>
      <c r="CT38" s="10">
        <f t="shared" si="50"/>
        <v>0</v>
      </c>
      <c r="CU38" s="11">
        <f t="shared" si="50"/>
        <v>0</v>
      </c>
      <c r="CV38" s="10">
        <f t="shared" si="50"/>
        <v>0</v>
      </c>
      <c r="CW38" s="11">
        <f t="shared" si="50"/>
        <v>0</v>
      </c>
      <c r="CX38" s="10">
        <f t="shared" ref="CX38:EC38" si="51">SUM(CX29:CX37)</f>
        <v>0</v>
      </c>
      <c r="CY38" s="7">
        <f t="shared" si="51"/>
        <v>0</v>
      </c>
      <c r="CZ38" s="7">
        <f t="shared" si="51"/>
        <v>0</v>
      </c>
      <c r="DA38" s="11">
        <f t="shared" si="51"/>
        <v>0</v>
      </c>
      <c r="DB38" s="10">
        <f t="shared" si="51"/>
        <v>0</v>
      </c>
      <c r="DC38" s="11">
        <f t="shared" si="51"/>
        <v>0</v>
      </c>
      <c r="DD38" s="10">
        <f t="shared" si="51"/>
        <v>0</v>
      </c>
      <c r="DE38" s="7">
        <f t="shared" si="51"/>
        <v>0</v>
      </c>
      <c r="DF38" s="11">
        <f t="shared" si="51"/>
        <v>0</v>
      </c>
      <c r="DG38" s="10">
        <f t="shared" si="51"/>
        <v>0</v>
      </c>
      <c r="DH38" s="11">
        <f t="shared" si="51"/>
        <v>0</v>
      </c>
      <c r="DI38" s="10">
        <f t="shared" si="51"/>
        <v>0</v>
      </c>
      <c r="DJ38" s="11">
        <f t="shared" si="51"/>
        <v>0</v>
      </c>
      <c r="DK38" s="10">
        <f t="shared" si="51"/>
        <v>0</v>
      </c>
      <c r="DL38" s="11">
        <f t="shared" si="51"/>
        <v>0</v>
      </c>
      <c r="DM38" s="10">
        <f t="shared" si="51"/>
        <v>0</v>
      </c>
      <c r="DN38" s="11">
        <f t="shared" si="51"/>
        <v>0</v>
      </c>
      <c r="DO38" s="10">
        <f t="shared" si="51"/>
        <v>0</v>
      </c>
      <c r="DP38" s="11">
        <f t="shared" si="51"/>
        <v>0</v>
      </c>
      <c r="DQ38" s="10">
        <f t="shared" si="51"/>
        <v>0</v>
      </c>
      <c r="DR38" s="11">
        <f t="shared" si="51"/>
        <v>0</v>
      </c>
      <c r="DS38" s="10">
        <f t="shared" si="51"/>
        <v>0</v>
      </c>
      <c r="DT38" s="7">
        <f t="shared" si="51"/>
        <v>0</v>
      </c>
      <c r="DU38" s="7">
        <f t="shared" si="51"/>
        <v>0</v>
      </c>
      <c r="DV38" s="11">
        <f t="shared" si="51"/>
        <v>0</v>
      </c>
      <c r="DW38" s="10">
        <f t="shared" si="51"/>
        <v>0</v>
      </c>
      <c r="DX38" s="11">
        <f t="shared" si="51"/>
        <v>0</v>
      </c>
      <c r="DY38" s="10">
        <f t="shared" si="51"/>
        <v>0</v>
      </c>
      <c r="DZ38" s="7">
        <f t="shared" si="51"/>
        <v>0</v>
      </c>
      <c r="EA38" s="11">
        <f t="shared" si="51"/>
        <v>0</v>
      </c>
      <c r="EB38" s="10">
        <f t="shared" si="51"/>
        <v>0</v>
      </c>
      <c r="EC38" s="11">
        <f t="shared" si="51"/>
        <v>0</v>
      </c>
      <c r="ED38" s="10">
        <f t="shared" ref="ED38:FI38" si="52">SUM(ED29:ED37)</f>
        <v>0</v>
      </c>
      <c r="EE38" s="11">
        <f t="shared" si="52"/>
        <v>0</v>
      </c>
      <c r="EF38" s="10">
        <f t="shared" si="52"/>
        <v>0</v>
      </c>
      <c r="EG38" s="11">
        <f t="shared" si="52"/>
        <v>0</v>
      </c>
      <c r="EH38" s="10">
        <f t="shared" si="52"/>
        <v>0</v>
      </c>
      <c r="EI38" s="11">
        <f t="shared" si="52"/>
        <v>0</v>
      </c>
      <c r="EJ38" s="10">
        <f t="shared" si="52"/>
        <v>0</v>
      </c>
      <c r="EK38" s="11">
        <f t="shared" si="52"/>
        <v>0</v>
      </c>
      <c r="EL38" s="10">
        <f t="shared" si="52"/>
        <v>0</v>
      </c>
      <c r="EM38" s="11">
        <f t="shared" si="52"/>
        <v>0</v>
      </c>
      <c r="EN38" s="10">
        <f t="shared" si="52"/>
        <v>0</v>
      </c>
      <c r="EO38" s="7">
        <f t="shared" si="52"/>
        <v>0</v>
      </c>
      <c r="EP38" s="7">
        <f t="shared" si="52"/>
        <v>0</v>
      </c>
      <c r="EQ38" s="11">
        <f t="shared" si="52"/>
        <v>0</v>
      </c>
      <c r="ER38" s="10">
        <f t="shared" si="52"/>
        <v>0</v>
      </c>
      <c r="ES38" s="11">
        <f t="shared" si="52"/>
        <v>0</v>
      </c>
      <c r="ET38" s="10">
        <f t="shared" si="52"/>
        <v>0</v>
      </c>
      <c r="EU38" s="7">
        <f t="shared" si="52"/>
        <v>0</v>
      </c>
      <c r="EV38" s="11">
        <f t="shared" si="52"/>
        <v>0</v>
      </c>
      <c r="EW38" s="10">
        <f t="shared" si="52"/>
        <v>0</v>
      </c>
      <c r="EX38" s="11">
        <f t="shared" si="52"/>
        <v>0</v>
      </c>
      <c r="EY38" s="10">
        <f t="shared" si="52"/>
        <v>0</v>
      </c>
      <c r="EZ38" s="11">
        <f t="shared" si="52"/>
        <v>0</v>
      </c>
      <c r="FA38" s="10">
        <f t="shared" si="52"/>
        <v>0</v>
      </c>
      <c r="FB38" s="11">
        <f t="shared" si="52"/>
        <v>0</v>
      </c>
      <c r="FC38" s="10">
        <f t="shared" si="52"/>
        <v>0</v>
      </c>
      <c r="FD38" s="11">
        <f t="shared" si="52"/>
        <v>0</v>
      </c>
      <c r="FE38" s="10">
        <f t="shared" si="52"/>
        <v>0</v>
      </c>
      <c r="FF38" s="11">
        <f t="shared" si="52"/>
        <v>0</v>
      </c>
      <c r="FG38" s="10">
        <f t="shared" si="52"/>
        <v>0</v>
      </c>
      <c r="FH38" s="11">
        <f t="shared" si="52"/>
        <v>0</v>
      </c>
      <c r="FI38" s="10">
        <f t="shared" si="52"/>
        <v>0</v>
      </c>
      <c r="FJ38" s="7">
        <f t="shared" ref="FJ38:GF38" si="53">SUM(FJ29:FJ37)</f>
        <v>0</v>
      </c>
      <c r="FK38" s="7">
        <f t="shared" si="53"/>
        <v>0</v>
      </c>
      <c r="FL38" s="11">
        <f t="shared" si="53"/>
        <v>0</v>
      </c>
      <c r="FM38" s="10">
        <f t="shared" si="53"/>
        <v>0</v>
      </c>
      <c r="FN38" s="11">
        <f t="shared" si="53"/>
        <v>0</v>
      </c>
      <c r="FO38" s="10">
        <f t="shared" si="53"/>
        <v>0</v>
      </c>
      <c r="FP38" s="7">
        <f t="shared" si="53"/>
        <v>0</v>
      </c>
      <c r="FQ38" s="11">
        <f t="shared" si="53"/>
        <v>0</v>
      </c>
      <c r="FR38" s="10">
        <f t="shared" si="53"/>
        <v>0</v>
      </c>
      <c r="FS38" s="11">
        <f t="shared" si="53"/>
        <v>0</v>
      </c>
      <c r="FT38" s="10">
        <f t="shared" si="53"/>
        <v>0</v>
      </c>
      <c r="FU38" s="11">
        <f t="shared" si="53"/>
        <v>0</v>
      </c>
      <c r="FV38" s="10">
        <f t="shared" si="53"/>
        <v>0</v>
      </c>
      <c r="FW38" s="11">
        <f t="shared" si="53"/>
        <v>0</v>
      </c>
      <c r="FX38" s="10">
        <f t="shared" si="53"/>
        <v>0</v>
      </c>
      <c r="FY38" s="11">
        <f t="shared" si="53"/>
        <v>0</v>
      </c>
      <c r="FZ38" s="10">
        <f t="shared" si="53"/>
        <v>0</v>
      </c>
      <c r="GA38" s="11">
        <f t="shared" si="53"/>
        <v>0</v>
      </c>
      <c r="GB38" s="10">
        <f t="shared" si="53"/>
        <v>0</v>
      </c>
      <c r="GC38" s="11">
        <f t="shared" si="53"/>
        <v>0</v>
      </c>
      <c r="GD38" s="10">
        <f t="shared" si="53"/>
        <v>0</v>
      </c>
      <c r="GE38" s="7">
        <f t="shared" si="53"/>
        <v>0</v>
      </c>
      <c r="GF38" s="7">
        <f t="shared" si="53"/>
        <v>0</v>
      </c>
    </row>
    <row r="39" spans="1:188" ht="20.100000000000001" customHeight="1" x14ac:dyDescent="0.2">
      <c r="A39" s="14" t="s">
        <v>97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4"/>
      <c r="GF39" s="15"/>
    </row>
    <row r="40" spans="1:188" x14ac:dyDescent="0.2">
      <c r="A40" s="6"/>
      <c r="B40" s="6"/>
      <c r="C40" s="6"/>
      <c r="D40" s="6" t="s">
        <v>98</v>
      </c>
      <c r="E40" s="3" t="s">
        <v>99</v>
      </c>
      <c r="F40" s="6">
        <f t="shared" ref="F40:F57" si="54">COUNTIF(U40:GD40,"e")</f>
        <v>1</v>
      </c>
      <c r="G40" s="6">
        <f t="shared" ref="G40:G57" si="55">COUNTIF(U40:GD40,"z")</f>
        <v>1</v>
      </c>
      <c r="H40" s="6">
        <f t="shared" ref="H40:H74" si="56">SUM(I40:Q40)</f>
        <v>75</v>
      </c>
      <c r="I40" s="6">
        <f t="shared" ref="I40:I74" si="57">U40+AP40+BK40+CF40+DA40+DV40+EQ40+FL40</f>
        <v>45</v>
      </c>
      <c r="J40" s="6">
        <f t="shared" ref="J40:J74" si="58">W40+AR40+BM40+CH40+DC40+DX40+ES40+FN40</f>
        <v>30</v>
      </c>
      <c r="K40" s="6">
        <f t="shared" ref="K40:K74" si="59">Z40+AU40+BP40+CK40+DF40+EA40+EV40+FQ40</f>
        <v>0</v>
      </c>
      <c r="L40" s="6">
        <f t="shared" ref="L40:L74" si="60">AB40+AW40+BR40+CM40+DH40+EC40+EX40+FS40</f>
        <v>0</v>
      </c>
      <c r="M40" s="6">
        <f t="shared" ref="M40:M74" si="61">AD40+AY40+BT40+CO40+DJ40+EE40+EZ40+FU40</f>
        <v>0</v>
      </c>
      <c r="N40" s="6">
        <f t="shared" ref="N40:N74" si="62">AF40+BA40+BV40+CQ40+DL40+EG40+FB40+FW40</f>
        <v>0</v>
      </c>
      <c r="O40" s="6">
        <f t="shared" ref="O40:O74" si="63">AH40+BC40+BX40+CS40+DN40+EI40+FD40+FY40</f>
        <v>0</v>
      </c>
      <c r="P40" s="6">
        <f t="shared" ref="P40:P74" si="64">AJ40+BE40+BZ40+CU40+DP40+EK40+FF40+GA40</f>
        <v>0</v>
      </c>
      <c r="Q40" s="6">
        <f t="shared" ref="Q40:Q74" si="65">AL40+BG40+CB40+CW40+DR40+EM40+FH40+GC40</f>
        <v>0</v>
      </c>
      <c r="R40" s="7">
        <f t="shared" ref="R40:R74" si="66">AO40+BJ40+CE40+CZ40+DU40+EP40+FK40+GF40</f>
        <v>5</v>
      </c>
      <c r="S40" s="7">
        <f t="shared" ref="S40:S74" si="67">AN40+BI40+CD40+CY40+DT40+EO40+FJ40+GE40</f>
        <v>0</v>
      </c>
      <c r="T40" s="7">
        <v>3.3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ref="AO40:AO74" si="68">Y40+AN40</f>
        <v>0</v>
      </c>
      <c r="AP40" s="11">
        <v>45</v>
      </c>
      <c r="AQ40" s="10" t="s">
        <v>64</v>
      </c>
      <c r="AR40" s="11">
        <v>30</v>
      </c>
      <c r="AS40" s="10" t="s">
        <v>61</v>
      </c>
      <c r="AT40" s="7">
        <v>5</v>
      </c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ref="BJ40:BJ74" si="69">AT40+BI40</f>
        <v>5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ref="CE40:CE74" si="70">BO40+CD40</f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ref="CZ40:CZ74" si="71">CJ40+CY40</f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ref="DU40:DU74" si="72">DE40+DT40</f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ref="EP40:EP74" si="73">DZ40+EO40</f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ref="FK40:FK74" si="74">EU40+FJ40</f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ref="GF40:GF74" si="75">FP40+GE40</f>
        <v>0</v>
      </c>
    </row>
    <row r="41" spans="1:188" x14ac:dyDescent="0.2">
      <c r="A41" s="6"/>
      <c r="B41" s="6"/>
      <c r="C41" s="6"/>
      <c r="D41" s="6" t="s">
        <v>100</v>
      </c>
      <c r="E41" s="3" t="s">
        <v>101</v>
      </c>
      <c r="F41" s="6">
        <f t="shared" si="54"/>
        <v>0</v>
      </c>
      <c r="G41" s="6">
        <f t="shared" si="55"/>
        <v>2</v>
      </c>
      <c r="H41" s="6">
        <f t="shared" si="56"/>
        <v>45</v>
      </c>
      <c r="I41" s="6">
        <f t="shared" si="57"/>
        <v>30</v>
      </c>
      <c r="J41" s="6">
        <f t="shared" si="58"/>
        <v>15</v>
      </c>
      <c r="K41" s="6">
        <f t="shared" si="59"/>
        <v>0</v>
      </c>
      <c r="L41" s="6">
        <f t="shared" si="60"/>
        <v>0</v>
      </c>
      <c r="M41" s="6">
        <f t="shared" si="61"/>
        <v>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3</v>
      </c>
      <c r="S41" s="7">
        <f t="shared" si="67"/>
        <v>0</v>
      </c>
      <c r="T41" s="7">
        <v>2.1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/>
      <c r="AQ41" s="10"/>
      <c r="AR41" s="11"/>
      <c r="AS41" s="10"/>
      <c r="AT41" s="7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69"/>
        <v>0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>
        <v>30</v>
      </c>
      <c r="CG41" s="10" t="s">
        <v>61</v>
      </c>
      <c r="CH41" s="11">
        <v>15</v>
      </c>
      <c r="CI41" s="10" t="s">
        <v>61</v>
      </c>
      <c r="CJ41" s="7">
        <v>3</v>
      </c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71"/>
        <v>3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</row>
    <row r="42" spans="1:188" x14ac:dyDescent="0.2">
      <c r="A42" s="6"/>
      <c r="B42" s="6"/>
      <c r="C42" s="6"/>
      <c r="D42" s="6" t="s">
        <v>102</v>
      </c>
      <c r="E42" s="3" t="s">
        <v>103</v>
      </c>
      <c r="F42" s="6">
        <f t="shared" si="54"/>
        <v>0</v>
      </c>
      <c r="G42" s="6">
        <f t="shared" si="55"/>
        <v>2</v>
      </c>
      <c r="H42" s="6">
        <f t="shared" si="56"/>
        <v>45</v>
      </c>
      <c r="I42" s="6">
        <f t="shared" si="57"/>
        <v>15</v>
      </c>
      <c r="J42" s="6">
        <f t="shared" si="58"/>
        <v>0</v>
      </c>
      <c r="K42" s="6">
        <f t="shared" si="59"/>
        <v>0</v>
      </c>
      <c r="L42" s="6">
        <f t="shared" si="60"/>
        <v>30</v>
      </c>
      <c r="M42" s="6">
        <f t="shared" si="61"/>
        <v>0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4</v>
      </c>
      <c r="S42" s="7">
        <f t="shared" si="67"/>
        <v>2</v>
      </c>
      <c r="T42" s="7">
        <v>1.88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>
        <v>15</v>
      </c>
      <c r="AQ42" s="10" t="s">
        <v>61</v>
      </c>
      <c r="AR42" s="11"/>
      <c r="AS42" s="10"/>
      <c r="AT42" s="7">
        <v>2</v>
      </c>
      <c r="AU42" s="11"/>
      <c r="AV42" s="10"/>
      <c r="AW42" s="11">
        <v>30</v>
      </c>
      <c r="AX42" s="10" t="s">
        <v>61</v>
      </c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2</v>
      </c>
      <c r="BJ42" s="7">
        <f t="shared" si="69"/>
        <v>4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</row>
    <row r="43" spans="1:188" x14ac:dyDescent="0.2">
      <c r="A43" s="6"/>
      <c r="B43" s="6"/>
      <c r="C43" s="6"/>
      <c r="D43" s="6" t="s">
        <v>104</v>
      </c>
      <c r="E43" s="3" t="s">
        <v>105</v>
      </c>
      <c r="F43" s="6">
        <f t="shared" si="54"/>
        <v>1</v>
      </c>
      <c r="G43" s="6">
        <f t="shared" si="55"/>
        <v>1</v>
      </c>
      <c r="H43" s="6">
        <f t="shared" si="56"/>
        <v>60</v>
      </c>
      <c r="I43" s="6">
        <f t="shared" si="57"/>
        <v>30</v>
      </c>
      <c r="J43" s="6">
        <f t="shared" si="58"/>
        <v>0</v>
      </c>
      <c r="K43" s="6">
        <f t="shared" si="59"/>
        <v>0</v>
      </c>
      <c r="L43" s="6">
        <f t="shared" si="60"/>
        <v>30</v>
      </c>
      <c r="M43" s="6">
        <f t="shared" si="61"/>
        <v>0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5</v>
      </c>
      <c r="S43" s="7">
        <f t="shared" si="67"/>
        <v>3</v>
      </c>
      <c r="T43" s="7">
        <v>3.3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9"/>
        <v>0</v>
      </c>
      <c r="BK43" s="11">
        <v>30</v>
      </c>
      <c r="BL43" s="10" t="s">
        <v>64</v>
      </c>
      <c r="BM43" s="11"/>
      <c r="BN43" s="10"/>
      <c r="BO43" s="7">
        <v>2</v>
      </c>
      <c r="BP43" s="11"/>
      <c r="BQ43" s="10"/>
      <c r="BR43" s="11">
        <v>30</v>
      </c>
      <c r="BS43" s="10" t="s">
        <v>61</v>
      </c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>
        <v>3</v>
      </c>
      <c r="CE43" s="7">
        <f t="shared" si="70"/>
        <v>5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</row>
    <row r="44" spans="1:188" x14ac:dyDescent="0.2">
      <c r="A44" s="6"/>
      <c r="B44" s="6"/>
      <c r="C44" s="6"/>
      <c r="D44" s="6" t="s">
        <v>106</v>
      </c>
      <c r="E44" s="3" t="s">
        <v>107</v>
      </c>
      <c r="F44" s="6">
        <f t="shared" si="54"/>
        <v>1</v>
      </c>
      <c r="G44" s="6">
        <f t="shared" si="55"/>
        <v>1</v>
      </c>
      <c r="H44" s="6">
        <f t="shared" si="56"/>
        <v>45</v>
      </c>
      <c r="I44" s="6">
        <f t="shared" si="57"/>
        <v>30</v>
      </c>
      <c r="J44" s="6">
        <f t="shared" si="58"/>
        <v>15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5</v>
      </c>
      <c r="S44" s="7">
        <f t="shared" si="67"/>
        <v>0</v>
      </c>
      <c r="T44" s="7">
        <v>2.1</v>
      </c>
      <c r="U44" s="11">
        <v>30</v>
      </c>
      <c r="V44" s="10" t="s">
        <v>64</v>
      </c>
      <c r="W44" s="11">
        <v>15</v>
      </c>
      <c r="X44" s="10" t="s">
        <v>61</v>
      </c>
      <c r="Y44" s="7">
        <v>5</v>
      </c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5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">
      <c r="A45" s="6"/>
      <c r="B45" s="6"/>
      <c r="C45" s="6"/>
      <c r="D45" s="6" t="s">
        <v>108</v>
      </c>
      <c r="E45" s="3" t="s">
        <v>109</v>
      </c>
      <c r="F45" s="6">
        <f t="shared" si="54"/>
        <v>1</v>
      </c>
      <c r="G45" s="6">
        <f t="shared" si="55"/>
        <v>1</v>
      </c>
      <c r="H45" s="6">
        <f t="shared" si="56"/>
        <v>105</v>
      </c>
      <c r="I45" s="6">
        <f t="shared" si="57"/>
        <v>60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45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6</v>
      </c>
      <c r="S45" s="7">
        <f t="shared" si="67"/>
        <v>3</v>
      </c>
      <c r="T45" s="7">
        <v>4.5999999999999996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>
        <v>60</v>
      </c>
      <c r="CG45" s="10" t="s">
        <v>64</v>
      </c>
      <c r="CH45" s="11"/>
      <c r="CI45" s="10"/>
      <c r="CJ45" s="7">
        <v>3</v>
      </c>
      <c r="CK45" s="11"/>
      <c r="CL45" s="10"/>
      <c r="CM45" s="11"/>
      <c r="CN45" s="10"/>
      <c r="CO45" s="11"/>
      <c r="CP45" s="10"/>
      <c r="CQ45" s="11">
        <v>45</v>
      </c>
      <c r="CR45" s="10" t="s">
        <v>61</v>
      </c>
      <c r="CS45" s="11"/>
      <c r="CT45" s="10"/>
      <c r="CU45" s="11"/>
      <c r="CV45" s="10"/>
      <c r="CW45" s="11"/>
      <c r="CX45" s="10"/>
      <c r="CY45" s="7">
        <v>3</v>
      </c>
      <c r="CZ45" s="7">
        <f t="shared" si="71"/>
        <v>6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/>
      <c r="B46" s="6"/>
      <c r="C46" s="6"/>
      <c r="D46" s="6" t="s">
        <v>110</v>
      </c>
      <c r="E46" s="3" t="s">
        <v>111</v>
      </c>
      <c r="F46" s="6">
        <f t="shared" si="54"/>
        <v>0</v>
      </c>
      <c r="G46" s="6">
        <f t="shared" si="55"/>
        <v>2</v>
      </c>
      <c r="H46" s="6">
        <f t="shared" si="56"/>
        <v>30</v>
      </c>
      <c r="I46" s="6">
        <f t="shared" si="57"/>
        <v>15</v>
      </c>
      <c r="J46" s="6">
        <f t="shared" si="58"/>
        <v>15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2</v>
      </c>
      <c r="S46" s="7">
        <f t="shared" si="67"/>
        <v>0</v>
      </c>
      <c r="T46" s="7">
        <v>1.2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>
        <v>15</v>
      </c>
      <c r="DB46" s="10" t="s">
        <v>61</v>
      </c>
      <c r="DC46" s="11">
        <v>15</v>
      </c>
      <c r="DD46" s="10" t="s">
        <v>61</v>
      </c>
      <c r="DE46" s="7">
        <v>2</v>
      </c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2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112</v>
      </c>
      <c r="E47" s="3" t="s">
        <v>113</v>
      </c>
      <c r="F47" s="6">
        <f t="shared" si="54"/>
        <v>0</v>
      </c>
      <c r="G47" s="6">
        <f t="shared" si="55"/>
        <v>2</v>
      </c>
      <c r="H47" s="6">
        <f t="shared" si="56"/>
        <v>30</v>
      </c>
      <c r="I47" s="6">
        <f t="shared" si="57"/>
        <v>15</v>
      </c>
      <c r="J47" s="6">
        <f t="shared" si="58"/>
        <v>0</v>
      </c>
      <c r="K47" s="6">
        <f t="shared" si="59"/>
        <v>0</v>
      </c>
      <c r="L47" s="6">
        <f t="shared" si="60"/>
        <v>15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3</v>
      </c>
      <c r="S47" s="7">
        <f t="shared" si="67"/>
        <v>1.4</v>
      </c>
      <c r="T47" s="7">
        <v>1.9</v>
      </c>
      <c r="U47" s="11">
        <v>15</v>
      </c>
      <c r="V47" s="10" t="s">
        <v>61</v>
      </c>
      <c r="W47" s="11"/>
      <c r="X47" s="10"/>
      <c r="Y47" s="7">
        <v>1.6</v>
      </c>
      <c r="Z47" s="11"/>
      <c r="AA47" s="10"/>
      <c r="AB47" s="11">
        <v>15</v>
      </c>
      <c r="AC47" s="10" t="s">
        <v>61</v>
      </c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>
        <v>1.4</v>
      </c>
      <c r="AO47" s="7">
        <f t="shared" si="68"/>
        <v>3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/>
      <c r="B48" s="6"/>
      <c r="C48" s="6"/>
      <c r="D48" s="6" t="s">
        <v>114</v>
      </c>
      <c r="E48" s="3" t="s">
        <v>115</v>
      </c>
      <c r="F48" s="6">
        <f t="shared" si="54"/>
        <v>1</v>
      </c>
      <c r="G48" s="6">
        <f t="shared" si="55"/>
        <v>1</v>
      </c>
      <c r="H48" s="6">
        <f t="shared" si="56"/>
        <v>45</v>
      </c>
      <c r="I48" s="6">
        <f t="shared" si="57"/>
        <v>30</v>
      </c>
      <c r="J48" s="6">
        <f t="shared" si="58"/>
        <v>0</v>
      </c>
      <c r="K48" s="6">
        <f t="shared" si="59"/>
        <v>0</v>
      </c>
      <c r="L48" s="6">
        <f t="shared" si="60"/>
        <v>15</v>
      </c>
      <c r="M48" s="6">
        <f t="shared" si="61"/>
        <v>0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1.6</v>
      </c>
      <c r="T48" s="7">
        <v>2.1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>
        <v>30</v>
      </c>
      <c r="CG48" s="10" t="s">
        <v>64</v>
      </c>
      <c r="CH48" s="11"/>
      <c r="CI48" s="10"/>
      <c r="CJ48" s="7">
        <v>2.4</v>
      </c>
      <c r="CK48" s="11"/>
      <c r="CL48" s="10"/>
      <c r="CM48" s="11">
        <v>15</v>
      </c>
      <c r="CN48" s="10" t="s">
        <v>61</v>
      </c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>
        <v>1.6</v>
      </c>
      <c r="CZ48" s="7">
        <f t="shared" si="71"/>
        <v>4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/>
      <c r="B49" s="6"/>
      <c r="C49" s="6"/>
      <c r="D49" s="6" t="s">
        <v>116</v>
      </c>
      <c r="E49" s="3" t="s">
        <v>117</v>
      </c>
      <c r="F49" s="6">
        <f t="shared" si="54"/>
        <v>1</v>
      </c>
      <c r="G49" s="6">
        <f t="shared" si="55"/>
        <v>1</v>
      </c>
      <c r="H49" s="6">
        <f t="shared" si="56"/>
        <v>60</v>
      </c>
      <c r="I49" s="6">
        <f t="shared" si="57"/>
        <v>30</v>
      </c>
      <c r="J49" s="6">
        <f t="shared" si="58"/>
        <v>0</v>
      </c>
      <c r="K49" s="6">
        <f t="shared" si="59"/>
        <v>0</v>
      </c>
      <c r="L49" s="6">
        <f t="shared" si="60"/>
        <v>30</v>
      </c>
      <c r="M49" s="6">
        <f t="shared" si="61"/>
        <v>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6</v>
      </c>
      <c r="S49" s="7">
        <f t="shared" si="67"/>
        <v>3</v>
      </c>
      <c r="T49" s="7">
        <v>2.6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>
        <v>30</v>
      </c>
      <c r="AQ49" s="10" t="s">
        <v>64</v>
      </c>
      <c r="AR49" s="11"/>
      <c r="AS49" s="10"/>
      <c r="AT49" s="7">
        <v>3</v>
      </c>
      <c r="AU49" s="11"/>
      <c r="AV49" s="10"/>
      <c r="AW49" s="11">
        <v>30</v>
      </c>
      <c r="AX49" s="10" t="s">
        <v>61</v>
      </c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>
        <v>3</v>
      </c>
      <c r="BJ49" s="7">
        <f t="shared" si="69"/>
        <v>6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118</v>
      </c>
      <c r="E50" s="3" t="s">
        <v>119</v>
      </c>
      <c r="F50" s="6">
        <f t="shared" si="54"/>
        <v>1</v>
      </c>
      <c r="G50" s="6">
        <f t="shared" si="55"/>
        <v>2</v>
      </c>
      <c r="H50" s="6">
        <f t="shared" si="56"/>
        <v>60</v>
      </c>
      <c r="I50" s="6">
        <f t="shared" si="57"/>
        <v>30</v>
      </c>
      <c r="J50" s="6">
        <f t="shared" si="58"/>
        <v>15</v>
      </c>
      <c r="K50" s="6">
        <f t="shared" si="59"/>
        <v>0</v>
      </c>
      <c r="L50" s="6">
        <f t="shared" si="60"/>
        <v>15</v>
      </c>
      <c r="M50" s="6">
        <f t="shared" si="61"/>
        <v>0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5</v>
      </c>
      <c r="S50" s="7">
        <f t="shared" si="67"/>
        <v>1.3</v>
      </c>
      <c r="T50" s="7">
        <v>2.76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>
        <v>30</v>
      </c>
      <c r="DB50" s="10" t="s">
        <v>64</v>
      </c>
      <c r="DC50" s="11">
        <v>15</v>
      </c>
      <c r="DD50" s="10" t="s">
        <v>61</v>
      </c>
      <c r="DE50" s="7">
        <v>3.7</v>
      </c>
      <c r="DF50" s="11"/>
      <c r="DG50" s="10"/>
      <c r="DH50" s="11">
        <v>15</v>
      </c>
      <c r="DI50" s="10" t="s">
        <v>61</v>
      </c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>
        <v>1.3</v>
      </c>
      <c r="DU50" s="7">
        <f t="shared" si="72"/>
        <v>5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120</v>
      </c>
      <c r="E51" s="3" t="s">
        <v>121</v>
      </c>
      <c r="F51" s="6">
        <f t="shared" si="54"/>
        <v>0</v>
      </c>
      <c r="G51" s="6">
        <f t="shared" si="55"/>
        <v>2</v>
      </c>
      <c r="H51" s="6">
        <f t="shared" si="56"/>
        <v>30</v>
      </c>
      <c r="I51" s="6">
        <f t="shared" si="57"/>
        <v>15</v>
      </c>
      <c r="J51" s="6">
        <f t="shared" si="58"/>
        <v>15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2</v>
      </c>
      <c r="S51" s="7">
        <f t="shared" si="67"/>
        <v>0</v>
      </c>
      <c r="T51" s="7">
        <v>1.2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7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>
        <v>15</v>
      </c>
      <c r="DB51" s="10" t="s">
        <v>61</v>
      </c>
      <c r="DC51" s="11">
        <v>15</v>
      </c>
      <c r="DD51" s="10" t="s">
        <v>61</v>
      </c>
      <c r="DE51" s="7">
        <v>2</v>
      </c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2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122</v>
      </c>
      <c r="E52" s="3" t="s">
        <v>123</v>
      </c>
      <c r="F52" s="6">
        <f t="shared" si="54"/>
        <v>1</v>
      </c>
      <c r="G52" s="6">
        <f t="shared" si="55"/>
        <v>2</v>
      </c>
      <c r="H52" s="6">
        <f t="shared" si="56"/>
        <v>60</v>
      </c>
      <c r="I52" s="6">
        <f t="shared" si="57"/>
        <v>15</v>
      </c>
      <c r="J52" s="6">
        <f t="shared" si="58"/>
        <v>0</v>
      </c>
      <c r="K52" s="6">
        <f t="shared" si="59"/>
        <v>0</v>
      </c>
      <c r="L52" s="6">
        <f t="shared" si="60"/>
        <v>30</v>
      </c>
      <c r="M52" s="6">
        <f t="shared" si="61"/>
        <v>0</v>
      </c>
      <c r="N52" s="6">
        <f t="shared" si="62"/>
        <v>15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6</v>
      </c>
      <c r="S52" s="7">
        <f t="shared" si="67"/>
        <v>4.3</v>
      </c>
      <c r="T52" s="7">
        <v>2.8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>
        <v>15</v>
      </c>
      <c r="CG52" s="10" t="s">
        <v>64</v>
      </c>
      <c r="CH52" s="11"/>
      <c r="CI52" s="10"/>
      <c r="CJ52" s="7">
        <v>1.7</v>
      </c>
      <c r="CK52" s="11"/>
      <c r="CL52" s="10"/>
      <c r="CM52" s="11">
        <v>30</v>
      </c>
      <c r="CN52" s="10" t="s">
        <v>61</v>
      </c>
      <c r="CO52" s="11"/>
      <c r="CP52" s="10"/>
      <c r="CQ52" s="11">
        <v>15</v>
      </c>
      <c r="CR52" s="10" t="s">
        <v>61</v>
      </c>
      <c r="CS52" s="11"/>
      <c r="CT52" s="10"/>
      <c r="CU52" s="11"/>
      <c r="CV52" s="10"/>
      <c r="CW52" s="11"/>
      <c r="CX52" s="10"/>
      <c r="CY52" s="7">
        <v>4.3</v>
      </c>
      <c r="CZ52" s="7">
        <f t="shared" si="71"/>
        <v>6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124</v>
      </c>
      <c r="E53" s="3" t="s">
        <v>125</v>
      </c>
      <c r="F53" s="6">
        <f t="shared" si="54"/>
        <v>0</v>
      </c>
      <c r="G53" s="6">
        <f t="shared" si="55"/>
        <v>2</v>
      </c>
      <c r="H53" s="6">
        <f t="shared" si="56"/>
        <v>45</v>
      </c>
      <c r="I53" s="6">
        <f t="shared" si="57"/>
        <v>15</v>
      </c>
      <c r="J53" s="6">
        <f t="shared" si="58"/>
        <v>0</v>
      </c>
      <c r="K53" s="6">
        <f t="shared" si="59"/>
        <v>0</v>
      </c>
      <c r="L53" s="6">
        <f t="shared" si="60"/>
        <v>30</v>
      </c>
      <c r="M53" s="6">
        <f t="shared" si="61"/>
        <v>0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3</v>
      </c>
      <c r="S53" s="7">
        <f t="shared" si="67"/>
        <v>2</v>
      </c>
      <c r="T53" s="7">
        <v>1.9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>
        <v>15</v>
      </c>
      <c r="BL53" s="10" t="s">
        <v>61</v>
      </c>
      <c r="BM53" s="11"/>
      <c r="BN53" s="10"/>
      <c r="BO53" s="7">
        <v>1</v>
      </c>
      <c r="BP53" s="11"/>
      <c r="BQ53" s="10"/>
      <c r="BR53" s="11">
        <v>30</v>
      </c>
      <c r="BS53" s="10" t="s">
        <v>61</v>
      </c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>
        <v>2</v>
      </c>
      <c r="CE53" s="7">
        <f t="shared" si="70"/>
        <v>3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7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126</v>
      </c>
      <c r="E54" s="3" t="s">
        <v>127</v>
      </c>
      <c r="F54" s="6">
        <f t="shared" si="54"/>
        <v>1</v>
      </c>
      <c r="G54" s="6">
        <f t="shared" si="55"/>
        <v>1</v>
      </c>
      <c r="H54" s="6">
        <f t="shared" si="56"/>
        <v>30</v>
      </c>
      <c r="I54" s="6">
        <f t="shared" si="57"/>
        <v>15</v>
      </c>
      <c r="J54" s="6">
        <f t="shared" si="58"/>
        <v>0</v>
      </c>
      <c r="K54" s="6">
        <f t="shared" si="59"/>
        <v>0</v>
      </c>
      <c r="L54" s="6">
        <f t="shared" si="60"/>
        <v>15</v>
      </c>
      <c r="M54" s="6">
        <f t="shared" si="61"/>
        <v>0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1.5</v>
      </c>
      <c r="T54" s="7">
        <v>1.24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>
        <v>15</v>
      </c>
      <c r="DB54" s="10" t="s">
        <v>64</v>
      </c>
      <c r="DC54" s="11"/>
      <c r="DD54" s="10"/>
      <c r="DE54" s="7">
        <v>2.5</v>
      </c>
      <c r="DF54" s="11"/>
      <c r="DG54" s="10"/>
      <c r="DH54" s="11">
        <v>15</v>
      </c>
      <c r="DI54" s="10" t="s">
        <v>61</v>
      </c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>
        <v>1.5</v>
      </c>
      <c r="DU54" s="7">
        <f t="shared" si="72"/>
        <v>4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128</v>
      </c>
      <c r="E55" s="3" t="s">
        <v>129</v>
      </c>
      <c r="F55" s="6">
        <f t="shared" si="54"/>
        <v>0</v>
      </c>
      <c r="G55" s="6">
        <f t="shared" si="55"/>
        <v>2</v>
      </c>
      <c r="H55" s="6">
        <f t="shared" si="56"/>
        <v>30</v>
      </c>
      <c r="I55" s="6">
        <f t="shared" si="57"/>
        <v>15</v>
      </c>
      <c r="J55" s="6">
        <f t="shared" si="58"/>
        <v>0</v>
      </c>
      <c r="K55" s="6">
        <f t="shared" si="59"/>
        <v>0</v>
      </c>
      <c r="L55" s="6">
        <f t="shared" si="60"/>
        <v>15</v>
      </c>
      <c r="M55" s="6">
        <f t="shared" si="61"/>
        <v>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3</v>
      </c>
      <c r="S55" s="7">
        <f t="shared" si="67"/>
        <v>1.5</v>
      </c>
      <c r="T55" s="7">
        <v>1.28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>
        <v>15</v>
      </c>
      <c r="DB55" s="10" t="s">
        <v>61</v>
      </c>
      <c r="DC55" s="11"/>
      <c r="DD55" s="10"/>
      <c r="DE55" s="7">
        <v>1.5</v>
      </c>
      <c r="DF55" s="11"/>
      <c r="DG55" s="10"/>
      <c r="DH55" s="11">
        <v>15</v>
      </c>
      <c r="DI55" s="10" t="s">
        <v>61</v>
      </c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>
        <v>1.5</v>
      </c>
      <c r="DU55" s="7">
        <f t="shared" si="72"/>
        <v>3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130</v>
      </c>
      <c r="E56" s="3" t="s">
        <v>131</v>
      </c>
      <c r="F56" s="6">
        <f t="shared" si="54"/>
        <v>0</v>
      </c>
      <c r="G56" s="6">
        <f t="shared" si="55"/>
        <v>1</v>
      </c>
      <c r="H56" s="6">
        <f t="shared" si="56"/>
        <v>15</v>
      </c>
      <c r="I56" s="6">
        <f t="shared" si="57"/>
        <v>0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15</v>
      </c>
      <c r="R56" s="7">
        <f t="shared" si="66"/>
        <v>1</v>
      </c>
      <c r="S56" s="7">
        <f t="shared" si="67"/>
        <v>1</v>
      </c>
      <c r="T56" s="7">
        <v>0.6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/>
      <c r="DB56" s="10"/>
      <c r="DC56" s="11"/>
      <c r="DD56" s="10"/>
      <c r="DE56" s="7"/>
      <c r="DF56" s="11"/>
      <c r="DG56" s="10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>
        <v>15</v>
      </c>
      <c r="EN56" s="10" t="s">
        <v>61</v>
      </c>
      <c r="EO56" s="7">
        <v>1</v>
      </c>
      <c r="EP56" s="7">
        <f t="shared" si="73"/>
        <v>1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132</v>
      </c>
      <c r="E57" s="3" t="s">
        <v>133</v>
      </c>
      <c r="F57" s="6">
        <f t="shared" si="54"/>
        <v>0</v>
      </c>
      <c r="G57" s="6">
        <f t="shared" si="55"/>
        <v>1</v>
      </c>
      <c r="H57" s="6">
        <f t="shared" si="56"/>
        <v>15</v>
      </c>
      <c r="I57" s="6">
        <f t="shared" si="57"/>
        <v>0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15</v>
      </c>
      <c r="R57" s="7">
        <f t="shared" si="66"/>
        <v>1</v>
      </c>
      <c r="S57" s="7">
        <f t="shared" si="67"/>
        <v>1</v>
      </c>
      <c r="T57" s="7">
        <v>0.6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>
        <v>15</v>
      </c>
      <c r="FI57" s="10" t="s">
        <v>61</v>
      </c>
      <c r="FJ57" s="7">
        <v>1</v>
      </c>
      <c r="FK57" s="7">
        <f t="shared" si="74"/>
        <v>1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>
        <v>40</v>
      </c>
      <c r="B58" s="6">
        <v>1</v>
      </c>
      <c r="C58" s="6"/>
      <c r="D58" s="6"/>
      <c r="E58" s="3" t="s">
        <v>134</v>
      </c>
      <c r="F58" s="6">
        <f>$B$58*COUNTIF(U58:GD58,"e")</f>
        <v>1</v>
      </c>
      <c r="G58" s="6">
        <f>$B$58*COUNTIF(U58:GD58,"z")</f>
        <v>0</v>
      </c>
      <c r="H58" s="6">
        <f t="shared" si="56"/>
        <v>0</v>
      </c>
      <c r="I58" s="6">
        <f t="shared" si="57"/>
        <v>0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15</v>
      </c>
      <c r="S58" s="7">
        <f t="shared" si="67"/>
        <v>15</v>
      </c>
      <c r="T58" s="7">
        <f>$B$58*0.4</f>
        <v>0.4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>
        <f>$B$58*0</f>
        <v>0</v>
      </c>
      <c r="FE58" s="10" t="s">
        <v>64</v>
      </c>
      <c r="FF58" s="11"/>
      <c r="FG58" s="10"/>
      <c r="FH58" s="11"/>
      <c r="FI58" s="10"/>
      <c r="FJ58" s="7">
        <f>$B$58*15</f>
        <v>15</v>
      </c>
      <c r="FK58" s="7">
        <f t="shared" si="74"/>
        <v>15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135</v>
      </c>
      <c r="E59" s="3" t="s">
        <v>136</v>
      </c>
      <c r="F59" s="6">
        <f t="shared" ref="F59:F66" si="76">COUNTIF(U59:GD59,"e")</f>
        <v>0</v>
      </c>
      <c r="G59" s="6">
        <f t="shared" ref="G59:G66" si="77">COUNTIF(U59:GD59,"z")</f>
        <v>2</v>
      </c>
      <c r="H59" s="6">
        <f t="shared" si="56"/>
        <v>30</v>
      </c>
      <c r="I59" s="6">
        <f t="shared" si="57"/>
        <v>15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15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3</v>
      </c>
      <c r="S59" s="7">
        <f t="shared" si="67"/>
        <v>1.5</v>
      </c>
      <c r="T59" s="7">
        <v>1.68</v>
      </c>
      <c r="U59" s="11">
        <v>15</v>
      </c>
      <c r="V59" s="10" t="s">
        <v>61</v>
      </c>
      <c r="W59" s="11"/>
      <c r="X59" s="10"/>
      <c r="Y59" s="7">
        <v>1.5</v>
      </c>
      <c r="Z59" s="11"/>
      <c r="AA59" s="10"/>
      <c r="AB59" s="11"/>
      <c r="AC59" s="10"/>
      <c r="AD59" s="11"/>
      <c r="AE59" s="10"/>
      <c r="AF59" s="11">
        <v>15</v>
      </c>
      <c r="AG59" s="10" t="s">
        <v>61</v>
      </c>
      <c r="AH59" s="11"/>
      <c r="AI59" s="10"/>
      <c r="AJ59" s="11"/>
      <c r="AK59" s="10"/>
      <c r="AL59" s="11"/>
      <c r="AM59" s="10"/>
      <c r="AN59" s="7">
        <v>1.5</v>
      </c>
      <c r="AO59" s="7">
        <f t="shared" si="68"/>
        <v>3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/>
      <c r="DB59" s="10"/>
      <c r="DC59" s="11"/>
      <c r="DD59" s="10"/>
      <c r="DE59" s="7"/>
      <c r="DF59" s="11"/>
      <c r="DG59" s="10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137</v>
      </c>
      <c r="E60" s="3" t="s">
        <v>138</v>
      </c>
      <c r="F60" s="6">
        <f t="shared" si="76"/>
        <v>0</v>
      </c>
      <c r="G60" s="6">
        <f t="shared" si="77"/>
        <v>2</v>
      </c>
      <c r="H60" s="6">
        <f t="shared" si="56"/>
        <v>45</v>
      </c>
      <c r="I60" s="6">
        <f t="shared" si="57"/>
        <v>30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15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3</v>
      </c>
      <c r="S60" s="7">
        <f t="shared" si="67"/>
        <v>1.6</v>
      </c>
      <c r="T60" s="7">
        <v>1.9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>
        <v>30</v>
      </c>
      <c r="CG60" s="10" t="s">
        <v>61</v>
      </c>
      <c r="CH60" s="11"/>
      <c r="CI60" s="10"/>
      <c r="CJ60" s="7">
        <v>1.4</v>
      </c>
      <c r="CK60" s="11"/>
      <c r="CL60" s="10"/>
      <c r="CM60" s="11"/>
      <c r="CN60" s="10"/>
      <c r="CO60" s="11"/>
      <c r="CP60" s="10"/>
      <c r="CQ60" s="11">
        <v>15</v>
      </c>
      <c r="CR60" s="10" t="s">
        <v>61</v>
      </c>
      <c r="CS60" s="11"/>
      <c r="CT60" s="10"/>
      <c r="CU60" s="11"/>
      <c r="CV60" s="10"/>
      <c r="CW60" s="11"/>
      <c r="CX60" s="10"/>
      <c r="CY60" s="7">
        <v>1.6</v>
      </c>
      <c r="CZ60" s="7">
        <f t="shared" si="71"/>
        <v>3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/>
      <c r="DW60" s="10"/>
      <c r="DX60" s="11"/>
      <c r="DY60" s="10"/>
      <c r="DZ60" s="7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139</v>
      </c>
      <c r="E61" s="3" t="s">
        <v>140</v>
      </c>
      <c r="F61" s="6">
        <f t="shared" si="76"/>
        <v>1</v>
      </c>
      <c r="G61" s="6">
        <f t="shared" si="77"/>
        <v>1</v>
      </c>
      <c r="H61" s="6">
        <f t="shared" si="56"/>
        <v>30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15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3</v>
      </c>
      <c r="S61" s="7">
        <f t="shared" si="67"/>
        <v>1.5</v>
      </c>
      <c r="T61" s="7">
        <v>1.48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>
        <v>15</v>
      </c>
      <c r="DB61" s="10" t="s">
        <v>64</v>
      </c>
      <c r="DC61" s="11"/>
      <c r="DD61" s="10"/>
      <c r="DE61" s="7">
        <v>1.5</v>
      </c>
      <c r="DF61" s="11"/>
      <c r="DG61" s="10"/>
      <c r="DH61" s="11"/>
      <c r="DI61" s="10"/>
      <c r="DJ61" s="11"/>
      <c r="DK61" s="10"/>
      <c r="DL61" s="11">
        <v>15</v>
      </c>
      <c r="DM61" s="10" t="s">
        <v>61</v>
      </c>
      <c r="DN61" s="11"/>
      <c r="DO61" s="10"/>
      <c r="DP61" s="11"/>
      <c r="DQ61" s="10"/>
      <c r="DR61" s="11"/>
      <c r="DS61" s="10"/>
      <c r="DT61" s="7">
        <v>1.5</v>
      </c>
      <c r="DU61" s="7">
        <f t="shared" si="72"/>
        <v>3</v>
      </c>
      <c r="DV61" s="11"/>
      <c r="DW61" s="10"/>
      <c r="DX61" s="11"/>
      <c r="DY61" s="10"/>
      <c r="DZ61" s="7"/>
      <c r="EA61" s="11"/>
      <c r="EB61" s="10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141</v>
      </c>
      <c r="E62" s="3" t="s">
        <v>142</v>
      </c>
      <c r="F62" s="6">
        <f t="shared" si="76"/>
        <v>1</v>
      </c>
      <c r="G62" s="6">
        <f t="shared" si="77"/>
        <v>2</v>
      </c>
      <c r="H62" s="6">
        <f t="shared" si="56"/>
        <v>75</v>
      </c>
      <c r="I62" s="6">
        <f t="shared" si="57"/>
        <v>30</v>
      </c>
      <c r="J62" s="6">
        <f t="shared" si="58"/>
        <v>30</v>
      </c>
      <c r="K62" s="6">
        <f t="shared" si="59"/>
        <v>0</v>
      </c>
      <c r="L62" s="6">
        <f t="shared" si="60"/>
        <v>15</v>
      </c>
      <c r="M62" s="6">
        <f t="shared" si="61"/>
        <v>0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5</v>
      </c>
      <c r="S62" s="7">
        <f t="shared" si="67"/>
        <v>1.5</v>
      </c>
      <c r="T62" s="7">
        <v>2.64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>
        <v>30</v>
      </c>
      <c r="BL62" s="10" t="s">
        <v>64</v>
      </c>
      <c r="BM62" s="11">
        <v>30</v>
      </c>
      <c r="BN62" s="10" t="s">
        <v>61</v>
      </c>
      <c r="BO62" s="7">
        <v>3.5</v>
      </c>
      <c r="BP62" s="11"/>
      <c r="BQ62" s="10"/>
      <c r="BR62" s="11">
        <v>15</v>
      </c>
      <c r="BS62" s="10" t="s">
        <v>61</v>
      </c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>
        <v>1.5</v>
      </c>
      <c r="CE62" s="7">
        <f t="shared" si="70"/>
        <v>5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/>
      <c r="DW62" s="10"/>
      <c r="DX62" s="11"/>
      <c r="DY62" s="10"/>
      <c r="DZ62" s="7"/>
      <c r="EA62" s="11"/>
      <c r="EB62" s="10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143</v>
      </c>
      <c r="E63" s="3" t="s">
        <v>144</v>
      </c>
      <c r="F63" s="6">
        <f t="shared" si="76"/>
        <v>1</v>
      </c>
      <c r="G63" s="6">
        <f t="shared" si="77"/>
        <v>2</v>
      </c>
      <c r="H63" s="6">
        <f t="shared" si="56"/>
        <v>75</v>
      </c>
      <c r="I63" s="6">
        <f t="shared" si="57"/>
        <v>45</v>
      </c>
      <c r="J63" s="6">
        <f t="shared" si="58"/>
        <v>0</v>
      </c>
      <c r="K63" s="6">
        <f t="shared" si="59"/>
        <v>0</v>
      </c>
      <c r="L63" s="6">
        <f t="shared" si="60"/>
        <v>15</v>
      </c>
      <c r="M63" s="6">
        <f t="shared" si="61"/>
        <v>0</v>
      </c>
      <c r="N63" s="6">
        <f t="shared" si="62"/>
        <v>15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6</v>
      </c>
      <c r="S63" s="7">
        <f t="shared" si="67"/>
        <v>3</v>
      </c>
      <c r="T63" s="7">
        <v>3.48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>
        <v>45</v>
      </c>
      <c r="BL63" s="10" t="s">
        <v>64</v>
      </c>
      <c r="BM63" s="11"/>
      <c r="BN63" s="10"/>
      <c r="BO63" s="7">
        <v>3</v>
      </c>
      <c r="BP63" s="11"/>
      <c r="BQ63" s="10"/>
      <c r="BR63" s="11">
        <v>15</v>
      </c>
      <c r="BS63" s="10" t="s">
        <v>61</v>
      </c>
      <c r="BT63" s="11"/>
      <c r="BU63" s="10"/>
      <c r="BV63" s="11">
        <v>15</v>
      </c>
      <c r="BW63" s="10" t="s">
        <v>61</v>
      </c>
      <c r="BX63" s="11"/>
      <c r="BY63" s="10"/>
      <c r="BZ63" s="11"/>
      <c r="CA63" s="10"/>
      <c r="CB63" s="11"/>
      <c r="CC63" s="10"/>
      <c r="CD63" s="7">
        <v>3</v>
      </c>
      <c r="CE63" s="7">
        <f t="shared" si="70"/>
        <v>6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/>
      <c r="B64" s="6"/>
      <c r="C64" s="6"/>
      <c r="D64" s="6" t="s">
        <v>145</v>
      </c>
      <c r="E64" s="3" t="s">
        <v>146</v>
      </c>
      <c r="F64" s="6">
        <f t="shared" si="76"/>
        <v>0</v>
      </c>
      <c r="G64" s="6">
        <f t="shared" si="77"/>
        <v>2</v>
      </c>
      <c r="H64" s="6">
        <f t="shared" si="56"/>
        <v>45</v>
      </c>
      <c r="I64" s="6">
        <f t="shared" si="57"/>
        <v>30</v>
      </c>
      <c r="J64" s="6">
        <f t="shared" si="58"/>
        <v>0</v>
      </c>
      <c r="K64" s="6">
        <f t="shared" si="59"/>
        <v>0</v>
      </c>
      <c r="L64" s="6">
        <f t="shared" si="60"/>
        <v>15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3</v>
      </c>
      <c r="S64" s="7">
        <f t="shared" si="67"/>
        <v>1</v>
      </c>
      <c r="T64" s="7">
        <v>1.9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>
        <v>30</v>
      </c>
      <c r="DW64" s="10" t="s">
        <v>61</v>
      </c>
      <c r="DX64" s="11"/>
      <c r="DY64" s="10"/>
      <c r="DZ64" s="7">
        <v>2</v>
      </c>
      <c r="EA64" s="11"/>
      <c r="EB64" s="10"/>
      <c r="EC64" s="11">
        <v>15</v>
      </c>
      <c r="ED64" s="10" t="s">
        <v>61</v>
      </c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>
        <v>1</v>
      </c>
      <c r="EP64" s="7">
        <f t="shared" si="73"/>
        <v>3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/>
      <c r="B65" s="6"/>
      <c r="C65" s="6"/>
      <c r="D65" s="6" t="s">
        <v>147</v>
      </c>
      <c r="E65" s="3" t="s">
        <v>148</v>
      </c>
      <c r="F65" s="6">
        <f t="shared" si="76"/>
        <v>0</v>
      </c>
      <c r="G65" s="6">
        <f t="shared" si="77"/>
        <v>2</v>
      </c>
      <c r="H65" s="6">
        <f t="shared" si="56"/>
        <v>30</v>
      </c>
      <c r="I65" s="6">
        <f t="shared" si="57"/>
        <v>15</v>
      </c>
      <c r="J65" s="6">
        <f t="shared" si="58"/>
        <v>0</v>
      </c>
      <c r="K65" s="6">
        <f t="shared" si="59"/>
        <v>0</v>
      </c>
      <c r="L65" s="6">
        <f t="shared" si="60"/>
        <v>15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3</v>
      </c>
      <c r="S65" s="7">
        <f t="shared" si="67"/>
        <v>1.5</v>
      </c>
      <c r="T65" s="7">
        <v>1.46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>
        <v>15</v>
      </c>
      <c r="DW65" s="10" t="s">
        <v>61</v>
      </c>
      <c r="DX65" s="11"/>
      <c r="DY65" s="10"/>
      <c r="DZ65" s="7">
        <v>1.5</v>
      </c>
      <c r="EA65" s="11"/>
      <c r="EB65" s="10"/>
      <c r="EC65" s="11">
        <v>15</v>
      </c>
      <c r="ED65" s="10" t="s">
        <v>61</v>
      </c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>
        <v>1.5</v>
      </c>
      <c r="EP65" s="7">
        <f t="shared" si="73"/>
        <v>3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149</v>
      </c>
      <c r="E66" s="3" t="s">
        <v>150</v>
      </c>
      <c r="F66" s="6">
        <f t="shared" si="76"/>
        <v>0</v>
      </c>
      <c r="G66" s="6">
        <f t="shared" si="77"/>
        <v>2</v>
      </c>
      <c r="H66" s="6">
        <f t="shared" si="56"/>
        <v>30</v>
      </c>
      <c r="I66" s="6">
        <f t="shared" si="57"/>
        <v>15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15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2</v>
      </c>
      <c r="S66" s="7">
        <f t="shared" si="67"/>
        <v>1</v>
      </c>
      <c r="T66" s="7">
        <v>1.2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>
        <v>15</v>
      </c>
      <c r="DW66" s="10" t="s">
        <v>61</v>
      </c>
      <c r="DX66" s="11"/>
      <c r="DY66" s="10"/>
      <c r="DZ66" s="7">
        <v>1</v>
      </c>
      <c r="EA66" s="11"/>
      <c r="EB66" s="10"/>
      <c r="EC66" s="11"/>
      <c r="ED66" s="10"/>
      <c r="EE66" s="11"/>
      <c r="EF66" s="10"/>
      <c r="EG66" s="11">
        <v>15</v>
      </c>
      <c r="EH66" s="10" t="s">
        <v>61</v>
      </c>
      <c r="EI66" s="11"/>
      <c r="EJ66" s="10"/>
      <c r="EK66" s="11"/>
      <c r="EL66" s="10"/>
      <c r="EM66" s="11"/>
      <c r="EN66" s="10"/>
      <c r="EO66" s="7">
        <v>1</v>
      </c>
      <c r="EP66" s="7">
        <f t="shared" si="73"/>
        <v>2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>
        <v>3</v>
      </c>
      <c r="B67" s="6">
        <v>1</v>
      </c>
      <c r="C67" s="6"/>
      <c r="D67" s="6"/>
      <c r="E67" s="3" t="s">
        <v>151</v>
      </c>
      <c r="F67" s="6">
        <f>$B$67*COUNTIF(U67:GD67,"e")</f>
        <v>1</v>
      </c>
      <c r="G67" s="6">
        <f>$B$67*COUNTIF(U67:GD67,"z")</f>
        <v>1</v>
      </c>
      <c r="H67" s="6">
        <f t="shared" si="56"/>
        <v>45</v>
      </c>
      <c r="I67" s="6">
        <f t="shared" si="57"/>
        <v>30</v>
      </c>
      <c r="J67" s="6">
        <f t="shared" si="58"/>
        <v>0</v>
      </c>
      <c r="K67" s="6">
        <f t="shared" si="59"/>
        <v>0</v>
      </c>
      <c r="L67" s="6">
        <f t="shared" si="60"/>
        <v>15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3</v>
      </c>
      <c r="S67" s="7">
        <f t="shared" si="67"/>
        <v>1</v>
      </c>
      <c r="T67" s="7">
        <f>$B$67*2.2</f>
        <v>2.2000000000000002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>
        <f>$B$67*30</f>
        <v>30</v>
      </c>
      <c r="DB67" s="10" t="s">
        <v>64</v>
      </c>
      <c r="DC67" s="11"/>
      <c r="DD67" s="10"/>
      <c r="DE67" s="7">
        <f>$B$67*2</f>
        <v>2</v>
      </c>
      <c r="DF67" s="11"/>
      <c r="DG67" s="10"/>
      <c r="DH67" s="11">
        <f>$B$67*15</f>
        <v>15</v>
      </c>
      <c r="DI67" s="10" t="s">
        <v>61</v>
      </c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>
        <f>$B$67*1</f>
        <v>1</v>
      </c>
      <c r="DU67" s="7">
        <f t="shared" si="72"/>
        <v>3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>
        <v>4</v>
      </c>
      <c r="B68" s="6">
        <v>1</v>
      </c>
      <c r="C68" s="6"/>
      <c r="D68" s="6"/>
      <c r="E68" s="3" t="s">
        <v>152</v>
      </c>
      <c r="F68" s="6">
        <f>$B$68*COUNTIF(U68:GD68,"e")</f>
        <v>0</v>
      </c>
      <c r="G68" s="6">
        <f>$B$68*COUNTIF(U68:GD68,"z")</f>
        <v>3</v>
      </c>
      <c r="H68" s="6">
        <f t="shared" si="56"/>
        <v>60</v>
      </c>
      <c r="I68" s="6">
        <f t="shared" si="57"/>
        <v>30</v>
      </c>
      <c r="J68" s="6">
        <f t="shared" si="58"/>
        <v>0</v>
      </c>
      <c r="K68" s="6">
        <f t="shared" si="59"/>
        <v>0</v>
      </c>
      <c r="L68" s="6">
        <f t="shared" si="60"/>
        <v>15</v>
      </c>
      <c r="M68" s="6">
        <f t="shared" si="61"/>
        <v>0</v>
      </c>
      <c r="N68" s="6">
        <f t="shared" si="62"/>
        <v>15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6</v>
      </c>
      <c r="S68" s="7">
        <f t="shared" si="67"/>
        <v>3</v>
      </c>
      <c r="T68" s="7">
        <f>$B$68*2.4</f>
        <v>2.4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>
        <f>$B$68*30</f>
        <v>30</v>
      </c>
      <c r="CG68" s="10" t="s">
        <v>61</v>
      </c>
      <c r="CH68" s="11"/>
      <c r="CI68" s="10"/>
      <c r="CJ68" s="7">
        <f>$B$68*3</f>
        <v>3</v>
      </c>
      <c r="CK68" s="11"/>
      <c r="CL68" s="10"/>
      <c r="CM68" s="11">
        <f>$B$68*15</f>
        <v>15</v>
      </c>
      <c r="CN68" s="10" t="s">
        <v>61</v>
      </c>
      <c r="CO68" s="11"/>
      <c r="CP68" s="10"/>
      <c r="CQ68" s="11">
        <f>$B$68*15</f>
        <v>15</v>
      </c>
      <c r="CR68" s="10" t="s">
        <v>61</v>
      </c>
      <c r="CS68" s="11"/>
      <c r="CT68" s="10"/>
      <c r="CU68" s="11"/>
      <c r="CV68" s="10"/>
      <c r="CW68" s="11"/>
      <c r="CX68" s="10"/>
      <c r="CY68" s="7">
        <f>$B$68*3</f>
        <v>3</v>
      </c>
      <c r="CZ68" s="7">
        <f t="shared" si="71"/>
        <v>6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7"/>
      <c r="FQ68" s="11"/>
      <c r="FR68" s="10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>
        <v>5</v>
      </c>
      <c r="B69" s="6">
        <v>1</v>
      </c>
      <c r="C69" s="6"/>
      <c r="D69" s="6"/>
      <c r="E69" s="3" t="s">
        <v>153</v>
      </c>
      <c r="F69" s="6">
        <f>$B$69*COUNTIF(U69:GD69,"e")</f>
        <v>0</v>
      </c>
      <c r="G69" s="6">
        <f>$B$69*COUNTIF(U69:GD69,"z")</f>
        <v>2</v>
      </c>
      <c r="H69" s="6">
        <f t="shared" si="56"/>
        <v>30</v>
      </c>
      <c r="I69" s="6">
        <f t="shared" si="57"/>
        <v>15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15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2</v>
      </c>
      <c r="S69" s="7">
        <f t="shared" si="67"/>
        <v>1</v>
      </c>
      <c r="T69" s="7">
        <f>$B$69*1.28</f>
        <v>1.28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7"/>
      <c r="CK69" s="11"/>
      <c r="CL69" s="10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>
        <f>$B$69*15</f>
        <v>15</v>
      </c>
      <c r="DB69" s="10" t="s">
        <v>61</v>
      </c>
      <c r="DC69" s="11"/>
      <c r="DD69" s="10"/>
      <c r="DE69" s="7">
        <f>$B$69*1</f>
        <v>1</v>
      </c>
      <c r="DF69" s="11"/>
      <c r="DG69" s="10"/>
      <c r="DH69" s="11"/>
      <c r="DI69" s="10"/>
      <c r="DJ69" s="11"/>
      <c r="DK69" s="10"/>
      <c r="DL69" s="11">
        <f>$B$69*15</f>
        <v>15</v>
      </c>
      <c r="DM69" s="10" t="s">
        <v>61</v>
      </c>
      <c r="DN69" s="11"/>
      <c r="DO69" s="10"/>
      <c r="DP69" s="11"/>
      <c r="DQ69" s="10"/>
      <c r="DR69" s="11"/>
      <c r="DS69" s="10"/>
      <c r="DT69" s="7">
        <f>$B$69*1</f>
        <v>1</v>
      </c>
      <c r="DU69" s="7">
        <f t="shared" si="72"/>
        <v>2</v>
      </c>
      <c r="DV69" s="11"/>
      <c r="DW69" s="10"/>
      <c r="DX69" s="11"/>
      <c r="DY69" s="10"/>
      <c r="DZ69" s="7"/>
      <c r="EA69" s="11"/>
      <c r="EB69" s="10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3"/>
        <v>0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>
        <v>6</v>
      </c>
      <c r="B70" s="6">
        <v>1</v>
      </c>
      <c r="C70" s="6"/>
      <c r="D70" s="6"/>
      <c r="E70" s="3" t="s">
        <v>154</v>
      </c>
      <c r="F70" s="6">
        <f>$B$70*COUNTIF(U70:GD70,"e")</f>
        <v>1</v>
      </c>
      <c r="G70" s="6">
        <f>$B$70*COUNTIF(U70:GD70,"z")</f>
        <v>1</v>
      </c>
      <c r="H70" s="6">
        <f t="shared" si="56"/>
        <v>60</v>
      </c>
      <c r="I70" s="6">
        <f t="shared" si="57"/>
        <v>30</v>
      </c>
      <c r="J70" s="6">
        <f t="shared" si="58"/>
        <v>0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30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6</v>
      </c>
      <c r="S70" s="7">
        <f t="shared" si="67"/>
        <v>3</v>
      </c>
      <c r="T70" s="7">
        <f>$B$70*2.4</f>
        <v>2.4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f>$B$70*30</f>
        <v>30</v>
      </c>
      <c r="DW70" s="10" t="s">
        <v>64</v>
      </c>
      <c r="DX70" s="11"/>
      <c r="DY70" s="10"/>
      <c r="DZ70" s="7">
        <f>$B$70*3</f>
        <v>3</v>
      </c>
      <c r="EA70" s="11"/>
      <c r="EB70" s="10"/>
      <c r="EC70" s="11"/>
      <c r="ED70" s="10"/>
      <c r="EE70" s="11"/>
      <c r="EF70" s="10"/>
      <c r="EG70" s="11">
        <f>$B$70*30</f>
        <v>30</v>
      </c>
      <c r="EH70" s="10" t="s">
        <v>61</v>
      </c>
      <c r="EI70" s="11"/>
      <c r="EJ70" s="10"/>
      <c r="EK70" s="11"/>
      <c r="EL70" s="10"/>
      <c r="EM70" s="11"/>
      <c r="EN70" s="10"/>
      <c r="EO70" s="7">
        <f>$B$70*3</f>
        <v>3</v>
      </c>
      <c r="EP70" s="7">
        <f t="shared" si="73"/>
        <v>6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/>
      <c r="B71" s="6"/>
      <c r="C71" s="6"/>
      <c r="D71" s="6" t="s">
        <v>155</v>
      </c>
      <c r="E71" s="3" t="s">
        <v>156</v>
      </c>
      <c r="F71" s="6">
        <f>COUNTIF(U71:GD71,"e")</f>
        <v>0</v>
      </c>
      <c r="G71" s="6">
        <f>COUNTIF(U71:GD71,"z")</f>
        <v>2</v>
      </c>
      <c r="H71" s="6">
        <f t="shared" si="56"/>
        <v>60</v>
      </c>
      <c r="I71" s="6">
        <f t="shared" si="57"/>
        <v>30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30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4</v>
      </c>
      <c r="S71" s="7">
        <f t="shared" si="67"/>
        <v>2</v>
      </c>
      <c r="T71" s="7">
        <v>2.6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>
        <v>30</v>
      </c>
      <c r="ER71" s="10" t="s">
        <v>61</v>
      </c>
      <c r="ES71" s="11"/>
      <c r="ET71" s="10"/>
      <c r="EU71" s="7">
        <v>2</v>
      </c>
      <c r="EV71" s="11"/>
      <c r="EW71" s="10"/>
      <c r="EX71" s="11"/>
      <c r="EY71" s="10"/>
      <c r="EZ71" s="11"/>
      <c r="FA71" s="10"/>
      <c r="FB71" s="11">
        <v>30</v>
      </c>
      <c r="FC71" s="10" t="s">
        <v>61</v>
      </c>
      <c r="FD71" s="11"/>
      <c r="FE71" s="10"/>
      <c r="FF71" s="11"/>
      <c r="FG71" s="10"/>
      <c r="FH71" s="11"/>
      <c r="FI71" s="10"/>
      <c r="FJ71" s="7">
        <v>2</v>
      </c>
      <c r="FK71" s="7">
        <f t="shared" si="74"/>
        <v>4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>
        <v>8</v>
      </c>
      <c r="B72" s="6">
        <v>1</v>
      </c>
      <c r="C72" s="6"/>
      <c r="D72" s="6"/>
      <c r="E72" s="3" t="s">
        <v>157</v>
      </c>
      <c r="F72" s="6">
        <f>$B$72*COUNTIF(U72:GD72,"e")</f>
        <v>1</v>
      </c>
      <c r="G72" s="6">
        <f>$B$72*COUNTIF(U72:GD72,"z")</f>
        <v>2</v>
      </c>
      <c r="H72" s="6">
        <f t="shared" si="56"/>
        <v>90</v>
      </c>
      <c r="I72" s="6">
        <f t="shared" si="57"/>
        <v>30</v>
      </c>
      <c r="J72" s="6">
        <f t="shared" si="58"/>
        <v>0</v>
      </c>
      <c r="K72" s="6">
        <f t="shared" si="59"/>
        <v>30</v>
      </c>
      <c r="L72" s="6">
        <f t="shared" si="60"/>
        <v>0</v>
      </c>
      <c r="M72" s="6">
        <f t="shared" si="61"/>
        <v>0</v>
      </c>
      <c r="N72" s="6">
        <f t="shared" si="62"/>
        <v>30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8</v>
      </c>
      <c r="S72" s="7">
        <f t="shared" si="67"/>
        <v>6</v>
      </c>
      <c r="T72" s="7">
        <f>$B$72*3.8</f>
        <v>3.8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>
        <f>$B$72*30</f>
        <v>30</v>
      </c>
      <c r="DW72" s="10" t="s">
        <v>64</v>
      </c>
      <c r="DX72" s="11"/>
      <c r="DY72" s="10"/>
      <c r="DZ72" s="7">
        <f>$B$72*2</f>
        <v>2</v>
      </c>
      <c r="EA72" s="11">
        <f>$B$72*30</f>
        <v>30</v>
      </c>
      <c r="EB72" s="10" t="s">
        <v>61</v>
      </c>
      <c r="EC72" s="11"/>
      <c r="ED72" s="10"/>
      <c r="EE72" s="11"/>
      <c r="EF72" s="10"/>
      <c r="EG72" s="11">
        <f>$B$72*30</f>
        <v>30</v>
      </c>
      <c r="EH72" s="10" t="s">
        <v>61</v>
      </c>
      <c r="EI72" s="11"/>
      <c r="EJ72" s="10"/>
      <c r="EK72" s="11"/>
      <c r="EL72" s="10"/>
      <c r="EM72" s="11"/>
      <c r="EN72" s="10"/>
      <c r="EO72" s="7">
        <f>$B$72*6</f>
        <v>6</v>
      </c>
      <c r="EP72" s="7">
        <f t="shared" si="73"/>
        <v>8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>
        <v>9</v>
      </c>
      <c r="B73" s="6">
        <v>1</v>
      </c>
      <c r="C73" s="6"/>
      <c r="D73" s="6"/>
      <c r="E73" s="3" t="s">
        <v>158</v>
      </c>
      <c r="F73" s="6">
        <f>$B$73*COUNTIF(U73:GD73,"e")</f>
        <v>0</v>
      </c>
      <c r="G73" s="6">
        <f>$B$73*COUNTIF(U73:GD73,"z")</f>
        <v>3</v>
      </c>
      <c r="H73" s="6">
        <f t="shared" si="56"/>
        <v>75</v>
      </c>
      <c r="I73" s="6">
        <f t="shared" si="57"/>
        <v>45</v>
      </c>
      <c r="J73" s="6">
        <f t="shared" si="58"/>
        <v>15</v>
      </c>
      <c r="K73" s="6">
        <f t="shared" si="59"/>
        <v>0</v>
      </c>
      <c r="L73" s="6">
        <f t="shared" si="60"/>
        <v>0</v>
      </c>
      <c r="M73" s="6">
        <f t="shared" si="61"/>
        <v>0</v>
      </c>
      <c r="N73" s="6">
        <f t="shared" si="62"/>
        <v>15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6</v>
      </c>
      <c r="S73" s="7">
        <f t="shared" si="67"/>
        <v>2</v>
      </c>
      <c r="T73" s="7">
        <f>$B$73*3.2</f>
        <v>3.2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f>$B$73*45</f>
        <v>45</v>
      </c>
      <c r="ER73" s="10" t="s">
        <v>61</v>
      </c>
      <c r="ES73" s="11">
        <f>$B$73*15</f>
        <v>15</v>
      </c>
      <c r="ET73" s="10" t="s">
        <v>61</v>
      </c>
      <c r="EU73" s="7">
        <f>$B$73*4</f>
        <v>4</v>
      </c>
      <c r="EV73" s="11"/>
      <c r="EW73" s="10"/>
      <c r="EX73" s="11"/>
      <c r="EY73" s="10"/>
      <c r="EZ73" s="11"/>
      <c r="FA73" s="10"/>
      <c r="FB73" s="11">
        <f>$B$73*15</f>
        <v>15</v>
      </c>
      <c r="FC73" s="10" t="s">
        <v>61</v>
      </c>
      <c r="FD73" s="11"/>
      <c r="FE73" s="10"/>
      <c r="FF73" s="11"/>
      <c r="FG73" s="10"/>
      <c r="FH73" s="11"/>
      <c r="FI73" s="10"/>
      <c r="FJ73" s="7">
        <f>$B$73*2</f>
        <v>2</v>
      </c>
      <c r="FK73" s="7">
        <f t="shared" si="74"/>
        <v>6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>
        <v>10</v>
      </c>
      <c r="B74" s="6">
        <v>1</v>
      </c>
      <c r="C74" s="6"/>
      <c r="D74" s="6"/>
      <c r="E74" s="3" t="s">
        <v>159</v>
      </c>
      <c r="F74" s="6">
        <f>$B$74*COUNTIF(U74:GD74,"e")</f>
        <v>0</v>
      </c>
      <c r="G74" s="6">
        <f>$B$74*COUNTIF(U74:GD74,"z")</f>
        <v>2</v>
      </c>
      <c r="H74" s="6">
        <f t="shared" si="56"/>
        <v>60</v>
      </c>
      <c r="I74" s="6">
        <f t="shared" si="57"/>
        <v>30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0</v>
      </c>
      <c r="N74" s="6">
        <f t="shared" si="62"/>
        <v>30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3</v>
      </c>
      <c r="S74" s="7">
        <f t="shared" si="67"/>
        <v>1.5</v>
      </c>
      <c r="T74" s="7">
        <f>$B$74*2.4</f>
        <v>2.4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>
        <f>$B$74*30</f>
        <v>30</v>
      </c>
      <c r="ER74" s="10" t="s">
        <v>61</v>
      </c>
      <c r="ES74" s="11"/>
      <c r="ET74" s="10"/>
      <c r="EU74" s="7">
        <f>$B$74*1.5</f>
        <v>1.5</v>
      </c>
      <c r="EV74" s="11"/>
      <c r="EW74" s="10"/>
      <c r="EX74" s="11"/>
      <c r="EY74" s="10"/>
      <c r="EZ74" s="11"/>
      <c r="FA74" s="10"/>
      <c r="FB74" s="11">
        <f>$B$74*30</f>
        <v>30</v>
      </c>
      <c r="FC74" s="10" t="s">
        <v>61</v>
      </c>
      <c r="FD74" s="11"/>
      <c r="FE74" s="10"/>
      <c r="FF74" s="11"/>
      <c r="FG74" s="10"/>
      <c r="FH74" s="11"/>
      <c r="FI74" s="10"/>
      <c r="FJ74" s="7">
        <f>$B$74*1.5</f>
        <v>1.5</v>
      </c>
      <c r="FK74" s="7">
        <f t="shared" si="74"/>
        <v>3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ht="15.95" customHeight="1" x14ac:dyDescent="0.2">
      <c r="A75" s="6"/>
      <c r="B75" s="6"/>
      <c r="C75" s="6"/>
      <c r="D75" s="6"/>
      <c r="E75" s="6" t="s">
        <v>77</v>
      </c>
      <c r="F75" s="6">
        <f t="shared" ref="F75:AK75" si="78">SUM(F40:F74)</f>
        <v>16</v>
      </c>
      <c r="G75" s="6">
        <f t="shared" si="78"/>
        <v>58</v>
      </c>
      <c r="H75" s="6">
        <f t="shared" si="78"/>
        <v>1665</v>
      </c>
      <c r="I75" s="6">
        <f t="shared" si="78"/>
        <v>840</v>
      </c>
      <c r="J75" s="6">
        <f t="shared" si="78"/>
        <v>150</v>
      </c>
      <c r="K75" s="6">
        <f t="shared" si="78"/>
        <v>30</v>
      </c>
      <c r="L75" s="6">
        <f t="shared" si="78"/>
        <v>315</v>
      </c>
      <c r="M75" s="6">
        <f t="shared" si="78"/>
        <v>0</v>
      </c>
      <c r="N75" s="6">
        <f t="shared" si="78"/>
        <v>300</v>
      </c>
      <c r="O75" s="6">
        <f t="shared" si="78"/>
        <v>0</v>
      </c>
      <c r="P75" s="6">
        <f t="shared" si="78"/>
        <v>0</v>
      </c>
      <c r="Q75" s="6">
        <f t="shared" si="78"/>
        <v>30</v>
      </c>
      <c r="R75" s="7">
        <f t="shared" si="78"/>
        <v>149</v>
      </c>
      <c r="S75" s="7">
        <f t="shared" si="78"/>
        <v>73.7</v>
      </c>
      <c r="T75" s="7">
        <f t="shared" si="78"/>
        <v>73.88000000000001</v>
      </c>
      <c r="U75" s="11">
        <f t="shared" si="78"/>
        <v>60</v>
      </c>
      <c r="V75" s="10">
        <f t="shared" si="78"/>
        <v>0</v>
      </c>
      <c r="W75" s="11">
        <f t="shared" si="78"/>
        <v>15</v>
      </c>
      <c r="X75" s="10">
        <f t="shared" si="78"/>
        <v>0</v>
      </c>
      <c r="Y75" s="7">
        <f t="shared" si="78"/>
        <v>8.1</v>
      </c>
      <c r="Z75" s="11">
        <f t="shared" si="78"/>
        <v>0</v>
      </c>
      <c r="AA75" s="10">
        <f t="shared" si="78"/>
        <v>0</v>
      </c>
      <c r="AB75" s="11">
        <f t="shared" si="78"/>
        <v>15</v>
      </c>
      <c r="AC75" s="10">
        <f t="shared" si="78"/>
        <v>0</v>
      </c>
      <c r="AD75" s="11">
        <f t="shared" si="78"/>
        <v>0</v>
      </c>
      <c r="AE75" s="10">
        <f t="shared" si="78"/>
        <v>0</v>
      </c>
      <c r="AF75" s="11">
        <f t="shared" si="78"/>
        <v>15</v>
      </c>
      <c r="AG75" s="10">
        <f t="shared" si="78"/>
        <v>0</v>
      </c>
      <c r="AH75" s="11">
        <f t="shared" si="78"/>
        <v>0</v>
      </c>
      <c r="AI75" s="10">
        <f t="shared" si="78"/>
        <v>0</v>
      </c>
      <c r="AJ75" s="11">
        <f t="shared" si="78"/>
        <v>0</v>
      </c>
      <c r="AK75" s="10">
        <f t="shared" si="78"/>
        <v>0</v>
      </c>
      <c r="AL75" s="11">
        <f t="shared" ref="AL75:BQ75" si="79">SUM(AL40:AL74)</f>
        <v>0</v>
      </c>
      <c r="AM75" s="10">
        <f t="shared" si="79"/>
        <v>0</v>
      </c>
      <c r="AN75" s="7">
        <f t="shared" si="79"/>
        <v>2.9</v>
      </c>
      <c r="AO75" s="7">
        <f t="shared" si="79"/>
        <v>11</v>
      </c>
      <c r="AP75" s="11">
        <f t="shared" si="79"/>
        <v>90</v>
      </c>
      <c r="AQ75" s="10">
        <f t="shared" si="79"/>
        <v>0</v>
      </c>
      <c r="AR75" s="11">
        <f t="shared" si="79"/>
        <v>30</v>
      </c>
      <c r="AS75" s="10">
        <f t="shared" si="79"/>
        <v>0</v>
      </c>
      <c r="AT75" s="7">
        <f t="shared" si="79"/>
        <v>10</v>
      </c>
      <c r="AU75" s="11">
        <f t="shared" si="79"/>
        <v>0</v>
      </c>
      <c r="AV75" s="10">
        <f t="shared" si="79"/>
        <v>0</v>
      </c>
      <c r="AW75" s="11">
        <f t="shared" si="79"/>
        <v>60</v>
      </c>
      <c r="AX75" s="10">
        <f t="shared" si="79"/>
        <v>0</v>
      </c>
      <c r="AY75" s="11">
        <f t="shared" si="79"/>
        <v>0</v>
      </c>
      <c r="AZ75" s="10">
        <f t="shared" si="79"/>
        <v>0</v>
      </c>
      <c r="BA75" s="11">
        <f t="shared" si="79"/>
        <v>0</v>
      </c>
      <c r="BB75" s="10">
        <f t="shared" si="79"/>
        <v>0</v>
      </c>
      <c r="BC75" s="11">
        <f t="shared" si="79"/>
        <v>0</v>
      </c>
      <c r="BD75" s="10">
        <f t="shared" si="79"/>
        <v>0</v>
      </c>
      <c r="BE75" s="11">
        <f t="shared" si="79"/>
        <v>0</v>
      </c>
      <c r="BF75" s="10">
        <f t="shared" si="79"/>
        <v>0</v>
      </c>
      <c r="BG75" s="11">
        <f t="shared" si="79"/>
        <v>0</v>
      </c>
      <c r="BH75" s="10">
        <f t="shared" si="79"/>
        <v>0</v>
      </c>
      <c r="BI75" s="7">
        <f t="shared" si="79"/>
        <v>5</v>
      </c>
      <c r="BJ75" s="7">
        <f t="shared" si="79"/>
        <v>15</v>
      </c>
      <c r="BK75" s="11">
        <f t="shared" si="79"/>
        <v>120</v>
      </c>
      <c r="BL75" s="10">
        <f t="shared" si="79"/>
        <v>0</v>
      </c>
      <c r="BM75" s="11">
        <f t="shared" si="79"/>
        <v>30</v>
      </c>
      <c r="BN75" s="10">
        <f t="shared" si="79"/>
        <v>0</v>
      </c>
      <c r="BO75" s="7">
        <f t="shared" si="79"/>
        <v>9.5</v>
      </c>
      <c r="BP75" s="11">
        <f t="shared" si="79"/>
        <v>0</v>
      </c>
      <c r="BQ75" s="10">
        <f t="shared" si="79"/>
        <v>0</v>
      </c>
      <c r="BR75" s="11">
        <f t="shared" ref="BR75:CW75" si="80">SUM(BR40:BR74)</f>
        <v>90</v>
      </c>
      <c r="BS75" s="10">
        <f t="shared" si="80"/>
        <v>0</v>
      </c>
      <c r="BT75" s="11">
        <f t="shared" si="80"/>
        <v>0</v>
      </c>
      <c r="BU75" s="10">
        <f t="shared" si="80"/>
        <v>0</v>
      </c>
      <c r="BV75" s="11">
        <f t="shared" si="80"/>
        <v>15</v>
      </c>
      <c r="BW75" s="10">
        <f t="shared" si="80"/>
        <v>0</v>
      </c>
      <c r="BX75" s="11">
        <f t="shared" si="80"/>
        <v>0</v>
      </c>
      <c r="BY75" s="10">
        <f t="shared" si="80"/>
        <v>0</v>
      </c>
      <c r="BZ75" s="11">
        <f t="shared" si="80"/>
        <v>0</v>
      </c>
      <c r="CA75" s="10">
        <f t="shared" si="80"/>
        <v>0</v>
      </c>
      <c r="CB75" s="11">
        <f t="shared" si="80"/>
        <v>0</v>
      </c>
      <c r="CC75" s="10">
        <f t="shared" si="80"/>
        <v>0</v>
      </c>
      <c r="CD75" s="7">
        <f t="shared" si="80"/>
        <v>9.5</v>
      </c>
      <c r="CE75" s="7">
        <f t="shared" si="80"/>
        <v>19</v>
      </c>
      <c r="CF75" s="11">
        <f t="shared" si="80"/>
        <v>195</v>
      </c>
      <c r="CG75" s="10">
        <f t="shared" si="80"/>
        <v>0</v>
      </c>
      <c r="CH75" s="11">
        <f t="shared" si="80"/>
        <v>15</v>
      </c>
      <c r="CI75" s="10">
        <f t="shared" si="80"/>
        <v>0</v>
      </c>
      <c r="CJ75" s="7">
        <f t="shared" si="80"/>
        <v>14.5</v>
      </c>
      <c r="CK75" s="11">
        <f t="shared" si="80"/>
        <v>0</v>
      </c>
      <c r="CL75" s="10">
        <f t="shared" si="80"/>
        <v>0</v>
      </c>
      <c r="CM75" s="11">
        <f t="shared" si="80"/>
        <v>60</v>
      </c>
      <c r="CN75" s="10">
        <f t="shared" si="80"/>
        <v>0</v>
      </c>
      <c r="CO75" s="11">
        <f t="shared" si="80"/>
        <v>0</v>
      </c>
      <c r="CP75" s="10">
        <f t="shared" si="80"/>
        <v>0</v>
      </c>
      <c r="CQ75" s="11">
        <f t="shared" si="80"/>
        <v>90</v>
      </c>
      <c r="CR75" s="10">
        <f t="shared" si="80"/>
        <v>0</v>
      </c>
      <c r="CS75" s="11">
        <f t="shared" si="80"/>
        <v>0</v>
      </c>
      <c r="CT75" s="10">
        <f t="shared" si="80"/>
        <v>0</v>
      </c>
      <c r="CU75" s="11">
        <f t="shared" si="80"/>
        <v>0</v>
      </c>
      <c r="CV75" s="10">
        <f t="shared" si="80"/>
        <v>0</v>
      </c>
      <c r="CW75" s="11">
        <f t="shared" si="80"/>
        <v>0</v>
      </c>
      <c r="CX75" s="10">
        <f t="shared" ref="CX75:EC75" si="81">SUM(CX40:CX74)</f>
        <v>0</v>
      </c>
      <c r="CY75" s="7">
        <f t="shared" si="81"/>
        <v>13.499999999999998</v>
      </c>
      <c r="CZ75" s="7">
        <f t="shared" si="81"/>
        <v>28</v>
      </c>
      <c r="DA75" s="11">
        <f t="shared" si="81"/>
        <v>150</v>
      </c>
      <c r="DB75" s="10">
        <f t="shared" si="81"/>
        <v>0</v>
      </c>
      <c r="DC75" s="11">
        <f t="shared" si="81"/>
        <v>45</v>
      </c>
      <c r="DD75" s="10">
        <f t="shared" si="81"/>
        <v>0</v>
      </c>
      <c r="DE75" s="7">
        <f t="shared" si="81"/>
        <v>16.2</v>
      </c>
      <c r="DF75" s="11">
        <f t="shared" si="81"/>
        <v>0</v>
      </c>
      <c r="DG75" s="10">
        <f t="shared" si="81"/>
        <v>0</v>
      </c>
      <c r="DH75" s="11">
        <f t="shared" si="81"/>
        <v>60</v>
      </c>
      <c r="DI75" s="10">
        <f t="shared" si="81"/>
        <v>0</v>
      </c>
      <c r="DJ75" s="11">
        <f t="shared" si="81"/>
        <v>0</v>
      </c>
      <c r="DK75" s="10">
        <f t="shared" si="81"/>
        <v>0</v>
      </c>
      <c r="DL75" s="11">
        <f t="shared" si="81"/>
        <v>30</v>
      </c>
      <c r="DM75" s="10">
        <f t="shared" si="81"/>
        <v>0</v>
      </c>
      <c r="DN75" s="11">
        <f t="shared" si="81"/>
        <v>0</v>
      </c>
      <c r="DO75" s="10">
        <f t="shared" si="81"/>
        <v>0</v>
      </c>
      <c r="DP75" s="11">
        <f t="shared" si="81"/>
        <v>0</v>
      </c>
      <c r="DQ75" s="10">
        <f t="shared" si="81"/>
        <v>0</v>
      </c>
      <c r="DR75" s="11">
        <f t="shared" si="81"/>
        <v>0</v>
      </c>
      <c r="DS75" s="10">
        <f t="shared" si="81"/>
        <v>0</v>
      </c>
      <c r="DT75" s="7">
        <f t="shared" si="81"/>
        <v>7.8</v>
      </c>
      <c r="DU75" s="7">
        <f t="shared" si="81"/>
        <v>24</v>
      </c>
      <c r="DV75" s="11">
        <f t="shared" si="81"/>
        <v>120</v>
      </c>
      <c r="DW75" s="10">
        <f t="shared" si="81"/>
        <v>0</v>
      </c>
      <c r="DX75" s="11">
        <f t="shared" si="81"/>
        <v>0</v>
      </c>
      <c r="DY75" s="10">
        <f t="shared" si="81"/>
        <v>0</v>
      </c>
      <c r="DZ75" s="7">
        <f t="shared" si="81"/>
        <v>9.5</v>
      </c>
      <c r="EA75" s="11">
        <f t="shared" si="81"/>
        <v>30</v>
      </c>
      <c r="EB75" s="10">
        <f t="shared" si="81"/>
        <v>0</v>
      </c>
      <c r="EC75" s="11">
        <f t="shared" si="81"/>
        <v>30</v>
      </c>
      <c r="ED75" s="10">
        <f t="shared" ref="ED75:FI75" si="82">SUM(ED40:ED74)</f>
        <v>0</v>
      </c>
      <c r="EE75" s="11">
        <f t="shared" si="82"/>
        <v>0</v>
      </c>
      <c r="EF75" s="10">
        <f t="shared" si="82"/>
        <v>0</v>
      </c>
      <c r="EG75" s="11">
        <f t="shared" si="82"/>
        <v>75</v>
      </c>
      <c r="EH75" s="10">
        <f t="shared" si="82"/>
        <v>0</v>
      </c>
      <c r="EI75" s="11">
        <f t="shared" si="82"/>
        <v>0</v>
      </c>
      <c r="EJ75" s="10">
        <f t="shared" si="82"/>
        <v>0</v>
      </c>
      <c r="EK75" s="11">
        <f t="shared" si="82"/>
        <v>0</v>
      </c>
      <c r="EL75" s="10">
        <f t="shared" si="82"/>
        <v>0</v>
      </c>
      <c r="EM75" s="11">
        <f t="shared" si="82"/>
        <v>15</v>
      </c>
      <c r="EN75" s="10">
        <f t="shared" si="82"/>
        <v>0</v>
      </c>
      <c r="EO75" s="7">
        <f t="shared" si="82"/>
        <v>13.5</v>
      </c>
      <c r="EP75" s="7">
        <f t="shared" si="82"/>
        <v>23</v>
      </c>
      <c r="EQ75" s="11">
        <f t="shared" si="82"/>
        <v>105</v>
      </c>
      <c r="ER75" s="10">
        <f t="shared" si="82"/>
        <v>0</v>
      </c>
      <c r="ES75" s="11">
        <f t="shared" si="82"/>
        <v>15</v>
      </c>
      <c r="ET75" s="10">
        <f t="shared" si="82"/>
        <v>0</v>
      </c>
      <c r="EU75" s="7">
        <f t="shared" si="82"/>
        <v>7.5</v>
      </c>
      <c r="EV75" s="11">
        <f t="shared" si="82"/>
        <v>0</v>
      </c>
      <c r="EW75" s="10">
        <f t="shared" si="82"/>
        <v>0</v>
      </c>
      <c r="EX75" s="11">
        <f t="shared" si="82"/>
        <v>0</v>
      </c>
      <c r="EY75" s="10">
        <f t="shared" si="82"/>
        <v>0</v>
      </c>
      <c r="EZ75" s="11">
        <f t="shared" si="82"/>
        <v>0</v>
      </c>
      <c r="FA75" s="10">
        <f t="shared" si="82"/>
        <v>0</v>
      </c>
      <c r="FB75" s="11">
        <f t="shared" si="82"/>
        <v>75</v>
      </c>
      <c r="FC75" s="10">
        <f t="shared" si="82"/>
        <v>0</v>
      </c>
      <c r="FD75" s="11">
        <f t="shared" si="82"/>
        <v>0</v>
      </c>
      <c r="FE75" s="10">
        <f t="shared" si="82"/>
        <v>0</v>
      </c>
      <c r="FF75" s="11">
        <f t="shared" si="82"/>
        <v>0</v>
      </c>
      <c r="FG75" s="10">
        <f t="shared" si="82"/>
        <v>0</v>
      </c>
      <c r="FH75" s="11">
        <f t="shared" si="82"/>
        <v>15</v>
      </c>
      <c r="FI75" s="10">
        <f t="shared" si="82"/>
        <v>0</v>
      </c>
      <c r="FJ75" s="7">
        <f t="shared" ref="FJ75:GF75" si="83">SUM(FJ40:FJ74)</f>
        <v>21.5</v>
      </c>
      <c r="FK75" s="7">
        <f t="shared" si="83"/>
        <v>29</v>
      </c>
      <c r="FL75" s="11">
        <f t="shared" si="83"/>
        <v>0</v>
      </c>
      <c r="FM75" s="10">
        <f t="shared" si="83"/>
        <v>0</v>
      </c>
      <c r="FN75" s="11">
        <f t="shared" si="83"/>
        <v>0</v>
      </c>
      <c r="FO75" s="10">
        <f t="shared" si="83"/>
        <v>0</v>
      </c>
      <c r="FP75" s="7">
        <f t="shared" si="83"/>
        <v>0</v>
      </c>
      <c r="FQ75" s="11">
        <f t="shared" si="83"/>
        <v>0</v>
      </c>
      <c r="FR75" s="10">
        <f t="shared" si="83"/>
        <v>0</v>
      </c>
      <c r="FS75" s="11">
        <f t="shared" si="83"/>
        <v>0</v>
      </c>
      <c r="FT75" s="10">
        <f t="shared" si="83"/>
        <v>0</v>
      </c>
      <c r="FU75" s="11">
        <f t="shared" si="83"/>
        <v>0</v>
      </c>
      <c r="FV75" s="10">
        <f t="shared" si="83"/>
        <v>0</v>
      </c>
      <c r="FW75" s="11">
        <f t="shared" si="83"/>
        <v>0</v>
      </c>
      <c r="FX75" s="10">
        <f t="shared" si="83"/>
        <v>0</v>
      </c>
      <c r="FY75" s="11">
        <f t="shared" si="83"/>
        <v>0</v>
      </c>
      <c r="FZ75" s="10">
        <f t="shared" si="83"/>
        <v>0</v>
      </c>
      <c r="GA75" s="11">
        <f t="shared" si="83"/>
        <v>0</v>
      </c>
      <c r="GB75" s="10">
        <f t="shared" si="83"/>
        <v>0</v>
      </c>
      <c r="GC75" s="11">
        <f t="shared" si="83"/>
        <v>0</v>
      </c>
      <c r="GD75" s="10">
        <f t="shared" si="83"/>
        <v>0</v>
      </c>
      <c r="GE75" s="7">
        <f t="shared" si="83"/>
        <v>0</v>
      </c>
      <c r="GF75" s="7">
        <f t="shared" si="83"/>
        <v>0</v>
      </c>
    </row>
    <row r="76" spans="1:188" ht="20.100000000000001" customHeight="1" x14ac:dyDescent="0.2">
      <c r="A76" s="14" t="s">
        <v>160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4"/>
      <c r="GF76" s="15"/>
    </row>
    <row r="77" spans="1:188" x14ac:dyDescent="0.2">
      <c r="A77" s="13">
        <v>50</v>
      </c>
      <c r="B77" s="13">
        <v>1</v>
      </c>
      <c r="C77" s="13"/>
      <c r="D77" s="6" t="s">
        <v>161</v>
      </c>
      <c r="E77" s="3" t="s">
        <v>162</v>
      </c>
      <c r="F77" s="6">
        <f t="shared" ref="F77:F101" si="84">COUNTIF(U77:GD77,"e")</f>
        <v>0</v>
      </c>
      <c r="G77" s="6">
        <f t="shared" ref="G77:G101" si="85">COUNTIF(U77:GD77,"z")</f>
        <v>1</v>
      </c>
      <c r="H77" s="6">
        <f t="shared" ref="H77:H101" si="86">SUM(I77:Q77)</f>
        <v>30</v>
      </c>
      <c r="I77" s="6">
        <f t="shared" ref="I77:I101" si="87">U77+AP77+BK77+CF77+DA77+DV77+EQ77+FL77</f>
        <v>0</v>
      </c>
      <c r="J77" s="6">
        <f t="shared" ref="J77:J101" si="88">W77+AR77+BM77+CH77+DC77+DX77+ES77+FN77</f>
        <v>0</v>
      </c>
      <c r="K77" s="6">
        <f t="shared" ref="K77:K101" si="89">Z77+AU77+BP77+CK77+DF77+EA77+EV77+FQ77</f>
        <v>0</v>
      </c>
      <c r="L77" s="6">
        <f t="shared" ref="L77:L101" si="90">AB77+AW77+BR77+CM77+DH77+EC77+EX77+FS77</f>
        <v>0</v>
      </c>
      <c r="M77" s="6">
        <f t="shared" ref="M77:M101" si="91">AD77+AY77+BT77+CO77+DJ77+EE77+EZ77+FU77</f>
        <v>30</v>
      </c>
      <c r="N77" s="6">
        <f t="shared" ref="N77:N101" si="92">AF77+BA77+BV77+CQ77+DL77+EG77+FB77+FW77</f>
        <v>0</v>
      </c>
      <c r="O77" s="6">
        <f t="shared" ref="O77:O101" si="93">AH77+BC77+BX77+CS77+DN77+EI77+FD77+FY77</f>
        <v>0</v>
      </c>
      <c r="P77" s="6">
        <f t="shared" ref="P77:P101" si="94">AJ77+BE77+BZ77+CU77+DP77+EK77+FF77+GA77</f>
        <v>0</v>
      </c>
      <c r="Q77" s="6">
        <f t="shared" ref="Q77:Q101" si="95">AL77+BG77+CB77+CW77+DR77+EM77+FH77+GC77</f>
        <v>0</v>
      </c>
      <c r="R77" s="7">
        <f t="shared" ref="R77:R101" si="96">AO77+BJ77+CE77+CZ77+DU77+EP77+FK77+GF77</f>
        <v>2</v>
      </c>
      <c r="S77" s="7">
        <f t="shared" ref="S77:S101" si="97">AN77+BI77+CD77+CY77+DT77+EO77+FJ77+GE77</f>
        <v>2</v>
      </c>
      <c r="T77" s="7">
        <v>1.3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ref="AO77:AO101" si="98">Y77+AN77</f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ref="BJ77:BJ101" si="99">AT77+BI77</f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>
        <v>30</v>
      </c>
      <c r="BU77" s="10" t="s">
        <v>61</v>
      </c>
      <c r="BV77" s="11"/>
      <c r="BW77" s="10"/>
      <c r="BX77" s="11"/>
      <c r="BY77" s="10"/>
      <c r="BZ77" s="11"/>
      <c r="CA77" s="10"/>
      <c r="CB77" s="11"/>
      <c r="CC77" s="10"/>
      <c r="CD77" s="7">
        <v>2</v>
      </c>
      <c r="CE77" s="7">
        <f t="shared" ref="CE77:CE101" si="100">BO77+CD77</f>
        <v>2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ref="CZ77:CZ101" si="101">CJ77+CY77</f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ref="DU77:DU101" si="102">DE77+DT77</f>
        <v>0</v>
      </c>
      <c r="DV77" s="11"/>
      <c r="DW77" s="10"/>
      <c r="DX77" s="11"/>
      <c r="DY77" s="10"/>
      <c r="DZ77" s="7"/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ref="EP77:EP101" si="103">DZ77+EO77</f>
        <v>0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ref="FK77:FK101" si="104">EU77+FJ77</f>
        <v>0</v>
      </c>
      <c r="FL77" s="11"/>
      <c r="FM77" s="10"/>
      <c r="FN77" s="11"/>
      <c r="FO77" s="10"/>
      <c r="FP77" s="7"/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ref="GF77:GF101" si="105">FP77+GE77</f>
        <v>0</v>
      </c>
    </row>
    <row r="78" spans="1:188" x14ac:dyDescent="0.2">
      <c r="A78" s="13">
        <v>50</v>
      </c>
      <c r="B78" s="13">
        <v>1</v>
      </c>
      <c r="C78" s="13"/>
      <c r="D78" s="6" t="s">
        <v>163</v>
      </c>
      <c r="E78" s="3" t="s">
        <v>164</v>
      </c>
      <c r="F78" s="6">
        <f t="shared" si="84"/>
        <v>0</v>
      </c>
      <c r="G78" s="6">
        <f t="shared" si="85"/>
        <v>1</v>
      </c>
      <c r="H78" s="6">
        <f t="shared" si="86"/>
        <v>30</v>
      </c>
      <c r="I78" s="6">
        <f t="shared" si="87"/>
        <v>0</v>
      </c>
      <c r="J78" s="6">
        <f t="shared" si="88"/>
        <v>0</v>
      </c>
      <c r="K78" s="6">
        <f t="shared" si="89"/>
        <v>0</v>
      </c>
      <c r="L78" s="6">
        <f t="shared" si="90"/>
        <v>0</v>
      </c>
      <c r="M78" s="6">
        <f t="shared" si="91"/>
        <v>30</v>
      </c>
      <c r="N78" s="6">
        <f t="shared" si="92"/>
        <v>0</v>
      </c>
      <c r="O78" s="6">
        <f t="shared" si="93"/>
        <v>0</v>
      </c>
      <c r="P78" s="6">
        <f t="shared" si="94"/>
        <v>0</v>
      </c>
      <c r="Q78" s="6">
        <f t="shared" si="95"/>
        <v>0</v>
      </c>
      <c r="R78" s="7">
        <f t="shared" si="96"/>
        <v>2</v>
      </c>
      <c r="S78" s="7">
        <f t="shared" si="97"/>
        <v>2</v>
      </c>
      <c r="T78" s="7">
        <v>1.3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8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9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>
        <v>30</v>
      </c>
      <c r="BU78" s="10" t="s">
        <v>61</v>
      </c>
      <c r="BV78" s="11"/>
      <c r="BW78" s="10"/>
      <c r="BX78" s="11"/>
      <c r="BY78" s="10"/>
      <c r="BZ78" s="11"/>
      <c r="CA78" s="10"/>
      <c r="CB78" s="11"/>
      <c r="CC78" s="10"/>
      <c r="CD78" s="7">
        <v>2</v>
      </c>
      <c r="CE78" s="7">
        <f t="shared" si="100"/>
        <v>2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101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102"/>
        <v>0</v>
      </c>
      <c r="DV78" s="11"/>
      <c r="DW78" s="10"/>
      <c r="DX78" s="11"/>
      <c r="DY78" s="10"/>
      <c r="DZ78" s="7"/>
      <c r="EA78" s="11"/>
      <c r="EB78" s="10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103"/>
        <v>0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4"/>
        <v>0</v>
      </c>
      <c r="FL78" s="11"/>
      <c r="FM78" s="10"/>
      <c r="FN78" s="11"/>
      <c r="FO78" s="10"/>
      <c r="FP78" s="7"/>
      <c r="FQ78" s="11"/>
      <c r="FR78" s="10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105"/>
        <v>0</v>
      </c>
    </row>
    <row r="79" spans="1:188" x14ac:dyDescent="0.2">
      <c r="A79" s="13">
        <v>51</v>
      </c>
      <c r="B79" s="13">
        <v>1</v>
      </c>
      <c r="C79" s="13"/>
      <c r="D79" s="6" t="s">
        <v>165</v>
      </c>
      <c r="E79" s="3" t="s">
        <v>166</v>
      </c>
      <c r="F79" s="6">
        <f t="shared" si="84"/>
        <v>0</v>
      </c>
      <c r="G79" s="6">
        <f t="shared" si="85"/>
        <v>1</v>
      </c>
      <c r="H79" s="6">
        <f t="shared" si="86"/>
        <v>60</v>
      </c>
      <c r="I79" s="6">
        <f t="shared" si="87"/>
        <v>0</v>
      </c>
      <c r="J79" s="6">
        <f t="shared" si="88"/>
        <v>0</v>
      </c>
      <c r="K79" s="6">
        <f t="shared" si="89"/>
        <v>0</v>
      </c>
      <c r="L79" s="6">
        <f t="shared" si="90"/>
        <v>0</v>
      </c>
      <c r="M79" s="6">
        <f t="shared" si="91"/>
        <v>60</v>
      </c>
      <c r="N79" s="6">
        <f t="shared" si="92"/>
        <v>0</v>
      </c>
      <c r="O79" s="6">
        <f t="shared" si="93"/>
        <v>0</v>
      </c>
      <c r="P79" s="6">
        <f t="shared" si="94"/>
        <v>0</v>
      </c>
      <c r="Q79" s="6">
        <f t="shared" si="95"/>
        <v>0</v>
      </c>
      <c r="R79" s="7">
        <f t="shared" si="96"/>
        <v>2</v>
      </c>
      <c r="S79" s="7">
        <f t="shared" si="97"/>
        <v>2</v>
      </c>
      <c r="T79" s="7">
        <v>2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8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9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100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>
        <v>60</v>
      </c>
      <c r="CP79" s="10" t="s">
        <v>61</v>
      </c>
      <c r="CQ79" s="11"/>
      <c r="CR79" s="10"/>
      <c r="CS79" s="11"/>
      <c r="CT79" s="10"/>
      <c r="CU79" s="11"/>
      <c r="CV79" s="10"/>
      <c r="CW79" s="11"/>
      <c r="CX79" s="10"/>
      <c r="CY79" s="7">
        <v>2</v>
      </c>
      <c r="CZ79" s="7">
        <f t="shared" si="101"/>
        <v>2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2"/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3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4"/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5"/>
        <v>0</v>
      </c>
    </row>
    <row r="80" spans="1:188" x14ac:dyDescent="0.2">
      <c r="A80" s="13">
        <v>51</v>
      </c>
      <c r="B80" s="13">
        <v>1</v>
      </c>
      <c r="C80" s="13"/>
      <c r="D80" s="6" t="s">
        <v>167</v>
      </c>
      <c r="E80" s="3" t="s">
        <v>168</v>
      </c>
      <c r="F80" s="6">
        <f t="shared" si="84"/>
        <v>0</v>
      </c>
      <c r="G80" s="6">
        <f t="shared" si="85"/>
        <v>1</v>
      </c>
      <c r="H80" s="6">
        <f t="shared" si="86"/>
        <v>60</v>
      </c>
      <c r="I80" s="6">
        <f t="shared" si="87"/>
        <v>0</v>
      </c>
      <c r="J80" s="6">
        <f t="shared" si="88"/>
        <v>0</v>
      </c>
      <c r="K80" s="6">
        <f t="shared" si="89"/>
        <v>0</v>
      </c>
      <c r="L80" s="6">
        <f t="shared" si="90"/>
        <v>0</v>
      </c>
      <c r="M80" s="6">
        <f t="shared" si="91"/>
        <v>60</v>
      </c>
      <c r="N80" s="6">
        <f t="shared" si="92"/>
        <v>0</v>
      </c>
      <c r="O80" s="6">
        <f t="shared" si="93"/>
        <v>0</v>
      </c>
      <c r="P80" s="6">
        <f t="shared" si="94"/>
        <v>0</v>
      </c>
      <c r="Q80" s="6">
        <f t="shared" si="95"/>
        <v>0</v>
      </c>
      <c r="R80" s="7">
        <f t="shared" si="96"/>
        <v>2</v>
      </c>
      <c r="S80" s="7">
        <f t="shared" si="97"/>
        <v>2</v>
      </c>
      <c r="T80" s="7">
        <v>2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8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9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100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>
        <v>60</v>
      </c>
      <c r="CP80" s="10" t="s">
        <v>61</v>
      </c>
      <c r="CQ80" s="11"/>
      <c r="CR80" s="10"/>
      <c r="CS80" s="11"/>
      <c r="CT80" s="10"/>
      <c r="CU80" s="11"/>
      <c r="CV80" s="10"/>
      <c r="CW80" s="11"/>
      <c r="CX80" s="10"/>
      <c r="CY80" s="7">
        <v>2</v>
      </c>
      <c r="CZ80" s="7">
        <f t="shared" si="101"/>
        <v>2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2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3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4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5"/>
        <v>0</v>
      </c>
    </row>
    <row r="81" spans="1:188" x14ac:dyDescent="0.2">
      <c r="A81" s="13">
        <v>52</v>
      </c>
      <c r="B81" s="13">
        <v>1</v>
      </c>
      <c r="C81" s="13"/>
      <c r="D81" s="6" t="s">
        <v>169</v>
      </c>
      <c r="E81" s="3" t="s">
        <v>170</v>
      </c>
      <c r="F81" s="6">
        <f t="shared" si="84"/>
        <v>1</v>
      </c>
      <c r="G81" s="6">
        <f t="shared" si="85"/>
        <v>0</v>
      </c>
      <c r="H81" s="6">
        <f t="shared" si="86"/>
        <v>60</v>
      </c>
      <c r="I81" s="6">
        <f t="shared" si="87"/>
        <v>0</v>
      </c>
      <c r="J81" s="6">
        <f t="shared" si="88"/>
        <v>0</v>
      </c>
      <c r="K81" s="6">
        <f t="shared" si="89"/>
        <v>0</v>
      </c>
      <c r="L81" s="6">
        <f t="shared" si="90"/>
        <v>0</v>
      </c>
      <c r="M81" s="6">
        <f t="shared" si="91"/>
        <v>60</v>
      </c>
      <c r="N81" s="6">
        <f t="shared" si="92"/>
        <v>0</v>
      </c>
      <c r="O81" s="6">
        <f t="shared" si="93"/>
        <v>0</v>
      </c>
      <c r="P81" s="6">
        <f t="shared" si="94"/>
        <v>0</v>
      </c>
      <c r="Q81" s="6">
        <f t="shared" si="95"/>
        <v>0</v>
      </c>
      <c r="R81" s="7">
        <f t="shared" si="96"/>
        <v>3</v>
      </c>
      <c r="S81" s="7">
        <f t="shared" si="97"/>
        <v>3</v>
      </c>
      <c r="T81" s="7">
        <v>2.4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8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9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100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101"/>
        <v>0</v>
      </c>
      <c r="DA81" s="11"/>
      <c r="DB81" s="10"/>
      <c r="DC81" s="11"/>
      <c r="DD81" s="10"/>
      <c r="DE81" s="7"/>
      <c r="DF81" s="11"/>
      <c r="DG81" s="10"/>
      <c r="DH81" s="11"/>
      <c r="DI81" s="10"/>
      <c r="DJ81" s="11">
        <v>60</v>
      </c>
      <c r="DK81" s="10" t="s">
        <v>64</v>
      </c>
      <c r="DL81" s="11"/>
      <c r="DM81" s="10"/>
      <c r="DN81" s="11"/>
      <c r="DO81" s="10"/>
      <c r="DP81" s="11"/>
      <c r="DQ81" s="10"/>
      <c r="DR81" s="11"/>
      <c r="DS81" s="10"/>
      <c r="DT81" s="7">
        <v>3</v>
      </c>
      <c r="DU81" s="7">
        <f t="shared" si="102"/>
        <v>3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3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4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5"/>
        <v>0</v>
      </c>
    </row>
    <row r="82" spans="1:188" x14ac:dyDescent="0.2">
      <c r="A82" s="13">
        <v>52</v>
      </c>
      <c r="B82" s="13">
        <v>1</v>
      </c>
      <c r="C82" s="13"/>
      <c r="D82" s="6" t="s">
        <v>171</v>
      </c>
      <c r="E82" s="3" t="s">
        <v>172</v>
      </c>
      <c r="F82" s="6">
        <f t="shared" si="84"/>
        <v>1</v>
      </c>
      <c r="G82" s="6">
        <f t="shared" si="85"/>
        <v>0</v>
      </c>
      <c r="H82" s="6">
        <f t="shared" si="86"/>
        <v>60</v>
      </c>
      <c r="I82" s="6">
        <f t="shared" si="87"/>
        <v>0</v>
      </c>
      <c r="J82" s="6">
        <f t="shared" si="88"/>
        <v>0</v>
      </c>
      <c r="K82" s="6">
        <f t="shared" si="89"/>
        <v>0</v>
      </c>
      <c r="L82" s="6">
        <f t="shared" si="90"/>
        <v>0</v>
      </c>
      <c r="M82" s="6">
        <f t="shared" si="91"/>
        <v>60</v>
      </c>
      <c r="N82" s="6">
        <f t="shared" si="92"/>
        <v>0</v>
      </c>
      <c r="O82" s="6">
        <f t="shared" si="93"/>
        <v>0</v>
      </c>
      <c r="P82" s="6">
        <f t="shared" si="94"/>
        <v>0</v>
      </c>
      <c r="Q82" s="6">
        <f t="shared" si="95"/>
        <v>0</v>
      </c>
      <c r="R82" s="7">
        <f t="shared" si="96"/>
        <v>3</v>
      </c>
      <c r="S82" s="7">
        <f t="shared" si="97"/>
        <v>3</v>
      </c>
      <c r="T82" s="7">
        <v>2.4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8"/>
        <v>0</v>
      </c>
      <c r="AP82" s="11"/>
      <c r="AQ82" s="10"/>
      <c r="AR82" s="11"/>
      <c r="AS82" s="10"/>
      <c r="AT82" s="7"/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9"/>
        <v>0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100"/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101"/>
        <v>0</v>
      </c>
      <c r="DA82" s="11"/>
      <c r="DB82" s="10"/>
      <c r="DC82" s="11"/>
      <c r="DD82" s="10"/>
      <c r="DE82" s="7"/>
      <c r="DF82" s="11"/>
      <c r="DG82" s="10"/>
      <c r="DH82" s="11"/>
      <c r="DI82" s="10"/>
      <c r="DJ82" s="11">
        <v>60</v>
      </c>
      <c r="DK82" s="10" t="s">
        <v>64</v>
      </c>
      <c r="DL82" s="11"/>
      <c r="DM82" s="10"/>
      <c r="DN82" s="11"/>
      <c r="DO82" s="10"/>
      <c r="DP82" s="11"/>
      <c r="DQ82" s="10"/>
      <c r="DR82" s="11"/>
      <c r="DS82" s="10"/>
      <c r="DT82" s="7">
        <v>3</v>
      </c>
      <c r="DU82" s="7">
        <f t="shared" si="102"/>
        <v>3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3"/>
        <v>0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4"/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5"/>
        <v>0</v>
      </c>
    </row>
    <row r="83" spans="1:188" x14ac:dyDescent="0.2">
      <c r="A83" s="13">
        <v>1</v>
      </c>
      <c r="B83" s="13">
        <v>1</v>
      </c>
      <c r="C83" s="13"/>
      <c r="D83" s="6" t="s">
        <v>173</v>
      </c>
      <c r="E83" s="3" t="s">
        <v>174</v>
      </c>
      <c r="F83" s="6">
        <f t="shared" si="84"/>
        <v>0</v>
      </c>
      <c r="G83" s="6">
        <f t="shared" si="85"/>
        <v>1</v>
      </c>
      <c r="H83" s="6">
        <f t="shared" si="86"/>
        <v>15</v>
      </c>
      <c r="I83" s="6">
        <f t="shared" si="87"/>
        <v>15</v>
      </c>
      <c r="J83" s="6">
        <f t="shared" si="88"/>
        <v>0</v>
      </c>
      <c r="K83" s="6">
        <f t="shared" si="89"/>
        <v>0</v>
      </c>
      <c r="L83" s="6">
        <f t="shared" si="90"/>
        <v>0</v>
      </c>
      <c r="M83" s="6">
        <f t="shared" si="91"/>
        <v>0</v>
      </c>
      <c r="N83" s="6">
        <f t="shared" si="92"/>
        <v>0</v>
      </c>
      <c r="O83" s="6">
        <f t="shared" si="93"/>
        <v>0</v>
      </c>
      <c r="P83" s="6">
        <f t="shared" si="94"/>
        <v>0</v>
      </c>
      <c r="Q83" s="6">
        <f t="shared" si="95"/>
        <v>0</v>
      </c>
      <c r="R83" s="7">
        <f t="shared" si="96"/>
        <v>1</v>
      </c>
      <c r="S83" s="7">
        <f t="shared" si="97"/>
        <v>0</v>
      </c>
      <c r="T83" s="7">
        <v>0.6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8"/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9"/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100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101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2"/>
        <v>0</v>
      </c>
      <c r="DV83" s="11"/>
      <c r="DW83" s="10"/>
      <c r="DX83" s="11"/>
      <c r="DY83" s="10"/>
      <c r="DZ83" s="7"/>
      <c r="EA83" s="11"/>
      <c r="EB83" s="10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3"/>
        <v>0</v>
      </c>
      <c r="EQ83" s="11">
        <v>15</v>
      </c>
      <c r="ER83" s="10" t="s">
        <v>61</v>
      </c>
      <c r="ES83" s="11"/>
      <c r="ET83" s="10"/>
      <c r="EU83" s="7">
        <v>1</v>
      </c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4"/>
        <v>1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5"/>
        <v>0</v>
      </c>
    </row>
    <row r="84" spans="1:188" x14ac:dyDescent="0.2">
      <c r="A84" s="13">
        <v>1</v>
      </c>
      <c r="B84" s="13">
        <v>1</v>
      </c>
      <c r="C84" s="13"/>
      <c r="D84" s="6" t="s">
        <v>175</v>
      </c>
      <c r="E84" s="3" t="s">
        <v>176</v>
      </c>
      <c r="F84" s="6">
        <f t="shared" si="84"/>
        <v>0</v>
      </c>
      <c r="G84" s="6">
        <f t="shared" si="85"/>
        <v>1</v>
      </c>
      <c r="H84" s="6">
        <f t="shared" si="86"/>
        <v>15</v>
      </c>
      <c r="I84" s="6">
        <f t="shared" si="87"/>
        <v>15</v>
      </c>
      <c r="J84" s="6">
        <f t="shared" si="88"/>
        <v>0</v>
      </c>
      <c r="K84" s="6">
        <f t="shared" si="89"/>
        <v>0</v>
      </c>
      <c r="L84" s="6">
        <f t="shared" si="90"/>
        <v>0</v>
      </c>
      <c r="M84" s="6">
        <f t="shared" si="91"/>
        <v>0</v>
      </c>
      <c r="N84" s="6">
        <f t="shared" si="92"/>
        <v>0</v>
      </c>
      <c r="O84" s="6">
        <f t="shared" si="93"/>
        <v>0</v>
      </c>
      <c r="P84" s="6">
        <f t="shared" si="94"/>
        <v>0</v>
      </c>
      <c r="Q84" s="6">
        <f t="shared" si="95"/>
        <v>0</v>
      </c>
      <c r="R84" s="7">
        <f t="shared" si="96"/>
        <v>1</v>
      </c>
      <c r="S84" s="7">
        <f t="shared" si="97"/>
        <v>0</v>
      </c>
      <c r="T84" s="7">
        <v>0.6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8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9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100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01"/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2"/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3"/>
        <v>0</v>
      </c>
      <c r="EQ84" s="11">
        <v>15</v>
      </c>
      <c r="ER84" s="10" t="s">
        <v>61</v>
      </c>
      <c r="ES84" s="11"/>
      <c r="ET84" s="10"/>
      <c r="EU84" s="7">
        <v>1</v>
      </c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4"/>
        <v>1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5"/>
        <v>0</v>
      </c>
    </row>
    <row r="85" spans="1:188" x14ac:dyDescent="0.2">
      <c r="A85" s="13">
        <v>2</v>
      </c>
      <c r="B85" s="13">
        <v>1</v>
      </c>
      <c r="C85" s="13"/>
      <c r="D85" s="6" t="s">
        <v>177</v>
      </c>
      <c r="E85" s="3" t="s">
        <v>178</v>
      </c>
      <c r="F85" s="6">
        <f t="shared" si="84"/>
        <v>0</v>
      </c>
      <c r="G85" s="6">
        <f t="shared" si="85"/>
        <v>2</v>
      </c>
      <c r="H85" s="6">
        <f t="shared" si="86"/>
        <v>30</v>
      </c>
      <c r="I85" s="6">
        <f t="shared" si="87"/>
        <v>15</v>
      </c>
      <c r="J85" s="6">
        <f t="shared" si="88"/>
        <v>15</v>
      </c>
      <c r="K85" s="6">
        <f t="shared" si="89"/>
        <v>0</v>
      </c>
      <c r="L85" s="6">
        <f t="shared" si="90"/>
        <v>0</v>
      </c>
      <c r="M85" s="6">
        <f t="shared" si="91"/>
        <v>0</v>
      </c>
      <c r="N85" s="6">
        <f t="shared" si="92"/>
        <v>0</v>
      </c>
      <c r="O85" s="6">
        <f t="shared" si="93"/>
        <v>0</v>
      </c>
      <c r="P85" s="6">
        <f t="shared" si="94"/>
        <v>0</v>
      </c>
      <c r="Q85" s="6">
        <f t="shared" si="95"/>
        <v>0</v>
      </c>
      <c r="R85" s="7">
        <f t="shared" si="96"/>
        <v>2</v>
      </c>
      <c r="S85" s="7">
        <f t="shared" si="97"/>
        <v>0</v>
      </c>
      <c r="T85" s="7">
        <v>1.38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8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9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100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01"/>
        <v>0</v>
      </c>
      <c r="DA85" s="11">
        <v>15</v>
      </c>
      <c r="DB85" s="10" t="s">
        <v>61</v>
      </c>
      <c r="DC85" s="11">
        <v>15</v>
      </c>
      <c r="DD85" s="10" t="s">
        <v>61</v>
      </c>
      <c r="DE85" s="7">
        <v>2</v>
      </c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2"/>
        <v>2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3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4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5"/>
        <v>0</v>
      </c>
    </row>
    <row r="86" spans="1:188" x14ac:dyDescent="0.2">
      <c r="A86" s="13">
        <v>2</v>
      </c>
      <c r="B86" s="13">
        <v>1</v>
      </c>
      <c r="C86" s="13"/>
      <c r="D86" s="6" t="s">
        <v>179</v>
      </c>
      <c r="E86" s="3" t="s">
        <v>180</v>
      </c>
      <c r="F86" s="6">
        <f t="shared" si="84"/>
        <v>0</v>
      </c>
      <c r="G86" s="6">
        <f t="shared" si="85"/>
        <v>2</v>
      </c>
      <c r="H86" s="6">
        <f t="shared" si="86"/>
        <v>30</v>
      </c>
      <c r="I86" s="6">
        <f t="shared" si="87"/>
        <v>15</v>
      </c>
      <c r="J86" s="6">
        <f t="shared" si="88"/>
        <v>15</v>
      </c>
      <c r="K86" s="6">
        <f t="shared" si="89"/>
        <v>0</v>
      </c>
      <c r="L86" s="6">
        <f t="shared" si="90"/>
        <v>0</v>
      </c>
      <c r="M86" s="6">
        <f t="shared" si="91"/>
        <v>0</v>
      </c>
      <c r="N86" s="6">
        <f t="shared" si="92"/>
        <v>0</v>
      </c>
      <c r="O86" s="6">
        <f t="shared" si="93"/>
        <v>0</v>
      </c>
      <c r="P86" s="6">
        <f t="shared" si="94"/>
        <v>0</v>
      </c>
      <c r="Q86" s="6">
        <f t="shared" si="95"/>
        <v>0</v>
      </c>
      <c r="R86" s="7">
        <f t="shared" si="96"/>
        <v>2</v>
      </c>
      <c r="S86" s="7">
        <f t="shared" si="97"/>
        <v>0</v>
      </c>
      <c r="T86" s="7">
        <v>1.28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8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9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00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01"/>
        <v>0</v>
      </c>
      <c r="DA86" s="11">
        <v>15</v>
      </c>
      <c r="DB86" s="10" t="s">
        <v>61</v>
      </c>
      <c r="DC86" s="11">
        <v>15</v>
      </c>
      <c r="DD86" s="10" t="s">
        <v>61</v>
      </c>
      <c r="DE86" s="7">
        <v>2</v>
      </c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2"/>
        <v>2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3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4"/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5"/>
        <v>0</v>
      </c>
    </row>
    <row r="87" spans="1:188" x14ac:dyDescent="0.2">
      <c r="A87" s="6">
        <v>40</v>
      </c>
      <c r="B87" s="6">
        <v>1</v>
      </c>
      <c r="C87" s="6"/>
      <c r="D87" s="6" t="s">
        <v>181</v>
      </c>
      <c r="E87" s="3" t="s">
        <v>182</v>
      </c>
      <c r="F87" s="6">
        <f t="shared" si="84"/>
        <v>1</v>
      </c>
      <c r="G87" s="6">
        <f t="shared" si="85"/>
        <v>0</v>
      </c>
      <c r="H87" s="6">
        <f t="shared" si="86"/>
        <v>0</v>
      </c>
      <c r="I87" s="6">
        <f t="shared" si="87"/>
        <v>0</v>
      </c>
      <c r="J87" s="6">
        <f t="shared" si="88"/>
        <v>0</v>
      </c>
      <c r="K87" s="6">
        <f t="shared" si="89"/>
        <v>0</v>
      </c>
      <c r="L87" s="6">
        <f t="shared" si="90"/>
        <v>0</v>
      </c>
      <c r="M87" s="6">
        <f t="shared" si="91"/>
        <v>0</v>
      </c>
      <c r="N87" s="6">
        <f t="shared" si="92"/>
        <v>0</v>
      </c>
      <c r="O87" s="6">
        <f t="shared" si="93"/>
        <v>0</v>
      </c>
      <c r="P87" s="6">
        <f t="shared" si="94"/>
        <v>0</v>
      </c>
      <c r="Q87" s="6">
        <f t="shared" si="95"/>
        <v>0</v>
      </c>
      <c r="R87" s="7">
        <f t="shared" si="96"/>
        <v>15</v>
      </c>
      <c r="S87" s="7">
        <f t="shared" si="97"/>
        <v>15</v>
      </c>
      <c r="T87" s="7">
        <v>0.4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8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9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00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01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2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3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>
        <v>0</v>
      </c>
      <c r="FE87" s="10" t="s">
        <v>64</v>
      </c>
      <c r="FF87" s="11"/>
      <c r="FG87" s="10"/>
      <c r="FH87" s="11"/>
      <c r="FI87" s="10"/>
      <c r="FJ87" s="7">
        <v>15</v>
      </c>
      <c r="FK87" s="7">
        <f t="shared" si="104"/>
        <v>15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5"/>
        <v>0</v>
      </c>
    </row>
    <row r="88" spans="1:188" x14ac:dyDescent="0.2">
      <c r="A88" s="13">
        <v>3</v>
      </c>
      <c r="B88" s="13">
        <v>1</v>
      </c>
      <c r="C88" s="13"/>
      <c r="D88" s="6" t="s">
        <v>183</v>
      </c>
      <c r="E88" s="3" t="s">
        <v>184</v>
      </c>
      <c r="F88" s="6">
        <f t="shared" si="84"/>
        <v>1</v>
      </c>
      <c r="G88" s="6">
        <f t="shared" si="85"/>
        <v>1</v>
      </c>
      <c r="H88" s="6">
        <f t="shared" si="86"/>
        <v>45</v>
      </c>
      <c r="I88" s="6">
        <f t="shared" si="87"/>
        <v>30</v>
      </c>
      <c r="J88" s="6">
        <f t="shared" si="88"/>
        <v>0</v>
      </c>
      <c r="K88" s="6">
        <f t="shared" si="89"/>
        <v>0</v>
      </c>
      <c r="L88" s="6">
        <f t="shared" si="90"/>
        <v>15</v>
      </c>
      <c r="M88" s="6">
        <f t="shared" si="91"/>
        <v>0</v>
      </c>
      <c r="N88" s="6">
        <f t="shared" si="92"/>
        <v>0</v>
      </c>
      <c r="O88" s="6">
        <f t="shared" si="93"/>
        <v>0</v>
      </c>
      <c r="P88" s="6">
        <f t="shared" si="94"/>
        <v>0</v>
      </c>
      <c r="Q88" s="6">
        <f t="shared" si="95"/>
        <v>0</v>
      </c>
      <c r="R88" s="7">
        <f t="shared" si="96"/>
        <v>3</v>
      </c>
      <c r="S88" s="7">
        <f t="shared" si="97"/>
        <v>1</v>
      </c>
      <c r="T88" s="7">
        <v>2.2000000000000002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8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9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00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01"/>
        <v>0</v>
      </c>
      <c r="DA88" s="11">
        <v>30</v>
      </c>
      <c r="DB88" s="10" t="s">
        <v>64</v>
      </c>
      <c r="DC88" s="11"/>
      <c r="DD88" s="10"/>
      <c r="DE88" s="7">
        <v>2</v>
      </c>
      <c r="DF88" s="11"/>
      <c r="DG88" s="10"/>
      <c r="DH88" s="11">
        <v>15</v>
      </c>
      <c r="DI88" s="10" t="s">
        <v>61</v>
      </c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>
        <v>1</v>
      </c>
      <c r="DU88" s="7">
        <f t="shared" si="102"/>
        <v>3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3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4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5"/>
        <v>0</v>
      </c>
    </row>
    <row r="89" spans="1:188" x14ac:dyDescent="0.2">
      <c r="A89" s="13">
        <v>3</v>
      </c>
      <c r="B89" s="13">
        <v>1</v>
      </c>
      <c r="C89" s="13"/>
      <c r="D89" s="6" t="s">
        <v>185</v>
      </c>
      <c r="E89" s="3" t="s">
        <v>186</v>
      </c>
      <c r="F89" s="6">
        <f t="shared" si="84"/>
        <v>1</v>
      </c>
      <c r="G89" s="6">
        <f t="shared" si="85"/>
        <v>1</v>
      </c>
      <c r="H89" s="6">
        <f t="shared" si="86"/>
        <v>45</v>
      </c>
      <c r="I89" s="6">
        <f t="shared" si="87"/>
        <v>30</v>
      </c>
      <c r="J89" s="6">
        <f t="shared" si="88"/>
        <v>0</v>
      </c>
      <c r="K89" s="6">
        <f t="shared" si="89"/>
        <v>0</v>
      </c>
      <c r="L89" s="6">
        <f t="shared" si="90"/>
        <v>15</v>
      </c>
      <c r="M89" s="6">
        <f t="shared" si="91"/>
        <v>0</v>
      </c>
      <c r="N89" s="6">
        <f t="shared" si="92"/>
        <v>0</v>
      </c>
      <c r="O89" s="6">
        <f t="shared" si="93"/>
        <v>0</v>
      </c>
      <c r="P89" s="6">
        <f t="shared" si="94"/>
        <v>0</v>
      </c>
      <c r="Q89" s="6">
        <f t="shared" si="95"/>
        <v>0</v>
      </c>
      <c r="R89" s="7">
        <f t="shared" si="96"/>
        <v>3</v>
      </c>
      <c r="S89" s="7">
        <f t="shared" si="97"/>
        <v>1</v>
      </c>
      <c r="T89" s="7">
        <v>2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8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9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00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01"/>
        <v>0</v>
      </c>
      <c r="DA89" s="11">
        <v>30</v>
      </c>
      <c r="DB89" s="10" t="s">
        <v>64</v>
      </c>
      <c r="DC89" s="11"/>
      <c r="DD89" s="10"/>
      <c r="DE89" s="7">
        <v>2</v>
      </c>
      <c r="DF89" s="11"/>
      <c r="DG89" s="10"/>
      <c r="DH89" s="11">
        <v>15</v>
      </c>
      <c r="DI89" s="10" t="s">
        <v>61</v>
      </c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>
        <v>1</v>
      </c>
      <c r="DU89" s="7">
        <f t="shared" si="102"/>
        <v>3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3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4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5"/>
        <v>0</v>
      </c>
    </row>
    <row r="90" spans="1:188" x14ac:dyDescent="0.2">
      <c r="A90" s="13">
        <v>4</v>
      </c>
      <c r="B90" s="13">
        <v>1</v>
      </c>
      <c r="C90" s="13"/>
      <c r="D90" s="6" t="s">
        <v>187</v>
      </c>
      <c r="E90" s="3" t="s">
        <v>188</v>
      </c>
      <c r="F90" s="6">
        <f t="shared" si="84"/>
        <v>0</v>
      </c>
      <c r="G90" s="6">
        <f t="shared" si="85"/>
        <v>3</v>
      </c>
      <c r="H90" s="6">
        <f t="shared" si="86"/>
        <v>60</v>
      </c>
      <c r="I90" s="6">
        <f t="shared" si="87"/>
        <v>30</v>
      </c>
      <c r="J90" s="6">
        <f t="shared" si="88"/>
        <v>0</v>
      </c>
      <c r="K90" s="6">
        <f t="shared" si="89"/>
        <v>0</v>
      </c>
      <c r="L90" s="6">
        <f t="shared" si="90"/>
        <v>15</v>
      </c>
      <c r="M90" s="6">
        <f t="shared" si="91"/>
        <v>0</v>
      </c>
      <c r="N90" s="6">
        <f t="shared" si="92"/>
        <v>15</v>
      </c>
      <c r="O90" s="6">
        <f t="shared" si="93"/>
        <v>0</v>
      </c>
      <c r="P90" s="6">
        <f t="shared" si="94"/>
        <v>0</v>
      </c>
      <c r="Q90" s="6">
        <f t="shared" si="95"/>
        <v>0</v>
      </c>
      <c r="R90" s="7">
        <f t="shared" si="96"/>
        <v>6</v>
      </c>
      <c r="S90" s="7">
        <f t="shared" si="97"/>
        <v>3</v>
      </c>
      <c r="T90" s="7">
        <v>2.4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8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9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00"/>
        <v>0</v>
      </c>
      <c r="CF90" s="11">
        <v>30</v>
      </c>
      <c r="CG90" s="10" t="s">
        <v>61</v>
      </c>
      <c r="CH90" s="11"/>
      <c r="CI90" s="10"/>
      <c r="CJ90" s="7">
        <v>3</v>
      </c>
      <c r="CK90" s="11"/>
      <c r="CL90" s="10"/>
      <c r="CM90" s="11">
        <v>15</v>
      </c>
      <c r="CN90" s="10" t="s">
        <v>61</v>
      </c>
      <c r="CO90" s="11"/>
      <c r="CP90" s="10"/>
      <c r="CQ90" s="11">
        <v>15</v>
      </c>
      <c r="CR90" s="10" t="s">
        <v>61</v>
      </c>
      <c r="CS90" s="11"/>
      <c r="CT90" s="10"/>
      <c r="CU90" s="11"/>
      <c r="CV90" s="10"/>
      <c r="CW90" s="11"/>
      <c r="CX90" s="10"/>
      <c r="CY90" s="7">
        <v>3</v>
      </c>
      <c r="CZ90" s="7">
        <f t="shared" si="101"/>
        <v>6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2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3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4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5"/>
        <v>0</v>
      </c>
    </row>
    <row r="91" spans="1:188" x14ac:dyDescent="0.2">
      <c r="A91" s="13">
        <v>4</v>
      </c>
      <c r="B91" s="13">
        <v>1</v>
      </c>
      <c r="C91" s="13"/>
      <c r="D91" s="6" t="s">
        <v>189</v>
      </c>
      <c r="E91" s="3" t="s">
        <v>190</v>
      </c>
      <c r="F91" s="6">
        <f t="shared" si="84"/>
        <v>0</v>
      </c>
      <c r="G91" s="6">
        <f t="shared" si="85"/>
        <v>3</v>
      </c>
      <c r="H91" s="6">
        <f t="shared" si="86"/>
        <v>60</v>
      </c>
      <c r="I91" s="6">
        <f t="shared" si="87"/>
        <v>30</v>
      </c>
      <c r="J91" s="6">
        <f t="shared" si="88"/>
        <v>0</v>
      </c>
      <c r="K91" s="6">
        <f t="shared" si="89"/>
        <v>0</v>
      </c>
      <c r="L91" s="6">
        <f t="shared" si="90"/>
        <v>15</v>
      </c>
      <c r="M91" s="6">
        <f t="shared" si="91"/>
        <v>0</v>
      </c>
      <c r="N91" s="6">
        <f t="shared" si="92"/>
        <v>15</v>
      </c>
      <c r="O91" s="6">
        <f t="shared" si="93"/>
        <v>0</v>
      </c>
      <c r="P91" s="6">
        <f t="shared" si="94"/>
        <v>0</v>
      </c>
      <c r="Q91" s="6">
        <f t="shared" si="95"/>
        <v>0</v>
      </c>
      <c r="R91" s="7">
        <f t="shared" si="96"/>
        <v>6</v>
      </c>
      <c r="S91" s="7">
        <f t="shared" si="97"/>
        <v>3</v>
      </c>
      <c r="T91" s="7">
        <v>2.4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8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9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00"/>
        <v>0</v>
      </c>
      <c r="CF91" s="11">
        <v>30</v>
      </c>
      <c r="CG91" s="10" t="s">
        <v>61</v>
      </c>
      <c r="CH91" s="11"/>
      <c r="CI91" s="10"/>
      <c r="CJ91" s="7">
        <v>3</v>
      </c>
      <c r="CK91" s="11"/>
      <c r="CL91" s="10"/>
      <c r="CM91" s="11">
        <v>15</v>
      </c>
      <c r="CN91" s="10" t="s">
        <v>61</v>
      </c>
      <c r="CO91" s="11"/>
      <c r="CP91" s="10"/>
      <c r="CQ91" s="11">
        <v>15</v>
      </c>
      <c r="CR91" s="10" t="s">
        <v>61</v>
      </c>
      <c r="CS91" s="11"/>
      <c r="CT91" s="10"/>
      <c r="CU91" s="11"/>
      <c r="CV91" s="10"/>
      <c r="CW91" s="11"/>
      <c r="CX91" s="10"/>
      <c r="CY91" s="7">
        <v>3</v>
      </c>
      <c r="CZ91" s="7">
        <f t="shared" si="101"/>
        <v>6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2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3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4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5"/>
        <v>0</v>
      </c>
    </row>
    <row r="92" spans="1:188" x14ac:dyDescent="0.2">
      <c r="A92" s="13">
        <v>5</v>
      </c>
      <c r="B92" s="13">
        <v>1</v>
      </c>
      <c r="C92" s="13"/>
      <c r="D92" s="6" t="s">
        <v>191</v>
      </c>
      <c r="E92" s="3" t="s">
        <v>192</v>
      </c>
      <c r="F92" s="6">
        <f t="shared" si="84"/>
        <v>0</v>
      </c>
      <c r="G92" s="6">
        <f t="shared" si="85"/>
        <v>2</v>
      </c>
      <c r="H92" s="6">
        <f t="shared" si="86"/>
        <v>30</v>
      </c>
      <c r="I92" s="6">
        <f t="shared" si="87"/>
        <v>15</v>
      </c>
      <c r="J92" s="6">
        <f t="shared" si="88"/>
        <v>0</v>
      </c>
      <c r="K92" s="6">
        <f t="shared" si="89"/>
        <v>0</v>
      </c>
      <c r="L92" s="6">
        <f t="shared" si="90"/>
        <v>0</v>
      </c>
      <c r="M92" s="6">
        <f t="shared" si="91"/>
        <v>0</v>
      </c>
      <c r="N92" s="6">
        <f t="shared" si="92"/>
        <v>15</v>
      </c>
      <c r="O92" s="6">
        <f t="shared" si="93"/>
        <v>0</v>
      </c>
      <c r="P92" s="6">
        <f t="shared" si="94"/>
        <v>0</v>
      </c>
      <c r="Q92" s="6">
        <f t="shared" si="95"/>
        <v>0</v>
      </c>
      <c r="R92" s="7">
        <f t="shared" si="96"/>
        <v>2</v>
      </c>
      <c r="S92" s="7">
        <f t="shared" si="97"/>
        <v>1</v>
      </c>
      <c r="T92" s="7">
        <v>1.28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8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9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00"/>
        <v>0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1"/>
        <v>0</v>
      </c>
      <c r="DA92" s="11">
        <v>15</v>
      </c>
      <c r="DB92" s="10" t="s">
        <v>61</v>
      </c>
      <c r="DC92" s="11"/>
      <c r="DD92" s="10"/>
      <c r="DE92" s="7">
        <v>1</v>
      </c>
      <c r="DF92" s="11"/>
      <c r="DG92" s="10"/>
      <c r="DH92" s="11"/>
      <c r="DI92" s="10"/>
      <c r="DJ92" s="11"/>
      <c r="DK92" s="10"/>
      <c r="DL92" s="11">
        <v>15</v>
      </c>
      <c r="DM92" s="10" t="s">
        <v>61</v>
      </c>
      <c r="DN92" s="11"/>
      <c r="DO92" s="10"/>
      <c r="DP92" s="11"/>
      <c r="DQ92" s="10"/>
      <c r="DR92" s="11"/>
      <c r="DS92" s="10"/>
      <c r="DT92" s="7">
        <v>1</v>
      </c>
      <c r="DU92" s="7">
        <f t="shared" si="102"/>
        <v>2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3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4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5"/>
        <v>0</v>
      </c>
    </row>
    <row r="93" spans="1:188" x14ac:dyDescent="0.2">
      <c r="A93" s="13">
        <v>5</v>
      </c>
      <c r="B93" s="13">
        <v>1</v>
      </c>
      <c r="C93" s="13"/>
      <c r="D93" s="6" t="s">
        <v>193</v>
      </c>
      <c r="E93" s="3" t="s">
        <v>194</v>
      </c>
      <c r="F93" s="6">
        <f t="shared" si="84"/>
        <v>0</v>
      </c>
      <c r="G93" s="6">
        <f t="shared" si="85"/>
        <v>2</v>
      </c>
      <c r="H93" s="6">
        <f t="shared" si="86"/>
        <v>30</v>
      </c>
      <c r="I93" s="6">
        <f t="shared" si="87"/>
        <v>15</v>
      </c>
      <c r="J93" s="6">
        <f t="shared" si="88"/>
        <v>0</v>
      </c>
      <c r="K93" s="6">
        <f t="shared" si="89"/>
        <v>0</v>
      </c>
      <c r="L93" s="6">
        <f t="shared" si="90"/>
        <v>0</v>
      </c>
      <c r="M93" s="6">
        <f t="shared" si="91"/>
        <v>0</v>
      </c>
      <c r="N93" s="6">
        <f t="shared" si="92"/>
        <v>15</v>
      </c>
      <c r="O93" s="6">
        <f t="shared" si="93"/>
        <v>0</v>
      </c>
      <c r="P93" s="6">
        <f t="shared" si="94"/>
        <v>0</v>
      </c>
      <c r="Q93" s="6">
        <f t="shared" si="95"/>
        <v>0</v>
      </c>
      <c r="R93" s="7">
        <f t="shared" si="96"/>
        <v>2</v>
      </c>
      <c r="S93" s="7">
        <f t="shared" si="97"/>
        <v>1</v>
      </c>
      <c r="T93" s="7">
        <v>1.28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8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9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00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01"/>
        <v>0</v>
      </c>
      <c r="DA93" s="11">
        <v>15</v>
      </c>
      <c r="DB93" s="10" t="s">
        <v>61</v>
      </c>
      <c r="DC93" s="11"/>
      <c r="DD93" s="10"/>
      <c r="DE93" s="7">
        <v>1</v>
      </c>
      <c r="DF93" s="11"/>
      <c r="DG93" s="10"/>
      <c r="DH93" s="11"/>
      <c r="DI93" s="10"/>
      <c r="DJ93" s="11"/>
      <c r="DK93" s="10"/>
      <c r="DL93" s="11">
        <v>15</v>
      </c>
      <c r="DM93" s="10" t="s">
        <v>61</v>
      </c>
      <c r="DN93" s="11"/>
      <c r="DO93" s="10"/>
      <c r="DP93" s="11"/>
      <c r="DQ93" s="10"/>
      <c r="DR93" s="11"/>
      <c r="DS93" s="10"/>
      <c r="DT93" s="7">
        <v>1</v>
      </c>
      <c r="DU93" s="7">
        <f t="shared" si="102"/>
        <v>2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3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4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5"/>
        <v>0</v>
      </c>
    </row>
    <row r="94" spans="1:188" x14ac:dyDescent="0.2">
      <c r="A94" s="13">
        <v>6</v>
      </c>
      <c r="B94" s="13">
        <v>1</v>
      </c>
      <c r="C94" s="13"/>
      <c r="D94" s="6" t="s">
        <v>195</v>
      </c>
      <c r="E94" s="3" t="s">
        <v>196</v>
      </c>
      <c r="F94" s="6">
        <f t="shared" si="84"/>
        <v>1</v>
      </c>
      <c r="G94" s="6">
        <f t="shared" si="85"/>
        <v>1</v>
      </c>
      <c r="H94" s="6">
        <f t="shared" si="86"/>
        <v>60</v>
      </c>
      <c r="I94" s="6">
        <f t="shared" si="87"/>
        <v>30</v>
      </c>
      <c r="J94" s="6">
        <f t="shared" si="88"/>
        <v>0</v>
      </c>
      <c r="K94" s="6">
        <f t="shared" si="89"/>
        <v>0</v>
      </c>
      <c r="L94" s="6">
        <f t="shared" si="90"/>
        <v>0</v>
      </c>
      <c r="M94" s="6">
        <f t="shared" si="91"/>
        <v>0</v>
      </c>
      <c r="N94" s="6">
        <f t="shared" si="92"/>
        <v>30</v>
      </c>
      <c r="O94" s="6">
        <f t="shared" si="93"/>
        <v>0</v>
      </c>
      <c r="P94" s="6">
        <f t="shared" si="94"/>
        <v>0</v>
      </c>
      <c r="Q94" s="6">
        <f t="shared" si="95"/>
        <v>0</v>
      </c>
      <c r="R94" s="7">
        <f t="shared" si="96"/>
        <v>6</v>
      </c>
      <c r="S94" s="7">
        <f t="shared" si="97"/>
        <v>3</v>
      </c>
      <c r="T94" s="7">
        <v>2.4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8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9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00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01"/>
        <v>0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2"/>
        <v>0</v>
      </c>
      <c r="DV94" s="11">
        <v>30</v>
      </c>
      <c r="DW94" s="10" t="s">
        <v>64</v>
      </c>
      <c r="DX94" s="11"/>
      <c r="DY94" s="10"/>
      <c r="DZ94" s="7">
        <v>3</v>
      </c>
      <c r="EA94" s="11"/>
      <c r="EB94" s="10"/>
      <c r="EC94" s="11"/>
      <c r="ED94" s="10"/>
      <c r="EE94" s="11"/>
      <c r="EF94" s="10"/>
      <c r="EG94" s="11">
        <v>30</v>
      </c>
      <c r="EH94" s="10" t="s">
        <v>61</v>
      </c>
      <c r="EI94" s="11"/>
      <c r="EJ94" s="10"/>
      <c r="EK94" s="11"/>
      <c r="EL94" s="10"/>
      <c r="EM94" s="11"/>
      <c r="EN94" s="10"/>
      <c r="EO94" s="7">
        <v>3</v>
      </c>
      <c r="EP94" s="7">
        <f t="shared" si="103"/>
        <v>6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4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5"/>
        <v>0</v>
      </c>
    </row>
    <row r="95" spans="1:188" x14ac:dyDescent="0.2">
      <c r="A95" s="13">
        <v>6</v>
      </c>
      <c r="B95" s="13">
        <v>1</v>
      </c>
      <c r="C95" s="13"/>
      <c r="D95" s="6" t="s">
        <v>197</v>
      </c>
      <c r="E95" s="3" t="s">
        <v>198</v>
      </c>
      <c r="F95" s="6">
        <f t="shared" si="84"/>
        <v>1</v>
      </c>
      <c r="G95" s="6">
        <f t="shared" si="85"/>
        <v>1</v>
      </c>
      <c r="H95" s="6">
        <f t="shared" si="86"/>
        <v>60</v>
      </c>
      <c r="I95" s="6">
        <f t="shared" si="87"/>
        <v>30</v>
      </c>
      <c r="J95" s="6">
        <f t="shared" si="88"/>
        <v>0</v>
      </c>
      <c r="K95" s="6">
        <f t="shared" si="89"/>
        <v>0</v>
      </c>
      <c r="L95" s="6">
        <f t="shared" si="90"/>
        <v>0</v>
      </c>
      <c r="M95" s="6">
        <f t="shared" si="91"/>
        <v>0</v>
      </c>
      <c r="N95" s="6">
        <f t="shared" si="92"/>
        <v>30</v>
      </c>
      <c r="O95" s="6">
        <f t="shared" si="93"/>
        <v>0</v>
      </c>
      <c r="P95" s="6">
        <f t="shared" si="94"/>
        <v>0</v>
      </c>
      <c r="Q95" s="6">
        <f t="shared" si="95"/>
        <v>0</v>
      </c>
      <c r="R95" s="7">
        <f t="shared" si="96"/>
        <v>6</v>
      </c>
      <c r="S95" s="7">
        <f t="shared" si="97"/>
        <v>3</v>
      </c>
      <c r="T95" s="7">
        <v>2.4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8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9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00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01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2"/>
        <v>0</v>
      </c>
      <c r="DV95" s="11">
        <v>30</v>
      </c>
      <c r="DW95" s="10" t="s">
        <v>64</v>
      </c>
      <c r="DX95" s="11"/>
      <c r="DY95" s="10"/>
      <c r="DZ95" s="7">
        <v>3</v>
      </c>
      <c r="EA95" s="11"/>
      <c r="EB95" s="10"/>
      <c r="EC95" s="11"/>
      <c r="ED95" s="10"/>
      <c r="EE95" s="11"/>
      <c r="EF95" s="10"/>
      <c r="EG95" s="11">
        <v>30</v>
      </c>
      <c r="EH95" s="10" t="s">
        <v>61</v>
      </c>
      <c r="EI95" s="11"/>
      <c r="EJ95" s="10"/>
      <c r="EK95" s="11"/>
      <c r="EL95" s="10"/>
      <c r="EM95" s="11"/>
      <c r="EN95" s="10"/>
      <c r="EO95" s="7">
        <v>3</v>
      </c>
      <c r="EP95" s="7">
        <f t="shared" si="103"/>
        <v>6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4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5"/>
        <v>0</v>
      </c>
    </row>
    <row r="96" spans="1:188" x14ac:dyDescent="0.2">
      <c r="A96" s="13">
        <v>8</v>
      </c>
      <c r="B96" s="13">
        <v>1</v>
      </c>
      <c r="C96" s="13"/>
      <c r="D96" s="6" t="s">
        <v>199</v>
      </c>
      <c r="E96" s="3" t="s">
        <v>200</v>
      </c>
      <c r="F96" s="6">
        <f t="shared" si="84"/>
        <v>1</v>
      </c>
      <c r="G96" s="6">
        <f t="shared" si="85"/>
        <v>2</v>
      </c>
      <c r="H96" s="6">
        <f t="shared" si="86"/>
        <v>90</v>
      </c>
      <c r="I96" s="6">
        <f t="shared" si="87"/>
        <v>30</v>
      </c>
      <c r="J96" s="6">
        <f t="shared" si="88"/>
        <v>0</v>
      </c>
      <c r="K96" s="6">
        <f t="shared" si="89"/>
        <v>30</v>
      </c>
      <c r="L96" s="6">
        <f t="shared" si="90"/>
        <v>0</v>
      </c>
      <c r="M96" s="6">
        <f t="shared" si="91"/>
        <v>0</v>
      </c>
      <c r="N96" s="6">
        <f t="shared" si="92"/>
        <v>30</v>
      </c>
      <c r="O96" s="6">
        <f t="shared" si="93"/>
        <v>0</v>
      </c>
      <c r="P96" s="6">
        <f t="shared" si="94"/>
        <v>0</v>
      </c>
      <c r="Q96" s="6">
        <f t="shared" si="95"/>
        <v>0</v>
      </c>
      <c r="R96" s="7">
        <f t="shared" si="96"/>
        <v>8</v>
      </c>
      <c r="S96" s="7">
        <f t="shared" si="97"/>
        <v>6</v>
      </c>
      <c r="T96" s="7">
        <v>3.8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8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9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00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01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2"/>
        <v>0</v>
      </c>
      <c r="DV96" s="11">
        <v>30</v>
      </c>
      <c r="DW96" s="10" t="s">
        <v>64</v>
      </c>
      <c r="DX96" s="11"/>
      <c r="DY96" s="10"/>
      <c r="DZ96" s="7">
        <v>2</v>
      </c>
      <c r="EA96" s="11">
        <v>30</v>
      </c>
      <c r="EB96" s="10" t="s">
        <v>61</v>
      </c>
      <c r="EC96" s="11"/>
      <c r="ED96" s="10"/>
      <c r="EE96" s="11"/>
      <c r="EF96" s="10"/>
      <c r="EG96" s="11">
        <v>30</v>
      </c>
      <c r="EH96" s="10" t="s">
        <v>61</v>
      </c>
      <c r="EI96" s="11"/>
      <c r="EJ96" s="10"/>
      <c r="EK96" s="11"/>
      <c r="EL96" s="10"/>
      <c r="EM96" s="11"/>
      <c r="EN96" s="10"/>
      <c r="EO96" s="7">
        <v>6</v>
      </c>
      <c r="EP96" s="7">
        <f t="shared" si="103"/>
        <v>8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4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5"/>
        <v>0</v>
      </c>
    </row>
    <row r="97" spans="1:188" x14ac:dyDescent="0.2">
      <c r="A97" s="13">
        <v>8</v>
      </c>
      <c r="B97" s="13">
        <v>1</v>
      </c>
      <c r="C97" s="13"/>
      <c r="D97" s="6" t="s">
        <v>201</v>
      </c>
      <c r="E97" s="3" t="s">
        <v>202</v>
      </c>
      <c r="F97" s="6">
        <f t="shared" si="84"/>
        <v>1</v>
      </c>
      <c r="G97" s="6">
        <f t="shared" si="85"/>
        <v>2</v>
      </c>
      <c r="H97" s="6">
        <f t="shared" si="86"/>
        <v>90</v>
      </c>
      <c r="I97" s="6">
        <f t="shared" si="87"/>
        <v>30</v>
      </c>
      <c r="J97" s="6">
        <f t="shared" si="88"/>
        <v>30</v>
      </c>
      <c r="K97" s="6">
        <f t="shared" si="89"/>
        <v>0</v>
      </c>
      <c r="L97" s="6">
        <f t="shared" si="90"/>
        <v>0</v>
      </c>
      <c r="M97" s="6">
        <f t="shared" si="91"/>
        <v>0</v>
      </c>
      <c r="N97" s="6">
        <f t="shared" si="92"/>
        <v>30</v>
      </c>
      <c r="O97" s="6">
        <f t="shared" si="93"/>
        <v>0</v>
      </c>
      <c r="P97" s="6">
        <f t="shared" si="94"/>
        <v>0</v>
      </c>
      <c r="Q97" s="6">
        <f t="shared" si="95"/>
        <v>0</v>
      </c>
      <c r="R97" s="7">
        <f t="shared" si="96"/>
        <v>8</v>
      </c>
      <c r="S97" s="7">
        <f t="shared" si="97"/>
        <v>3</v>
      </c>
      <c r="T97" s="7">
        <v>3.8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8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9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00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1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2"/>
        <v>0</v>
      </c>
      <c r="DV97" s="11">
        <v>30</v>
      </c>
      <c r="DW97" s="10" t="s">
        <v>64</v>
      </c>
      <c r="DX97" s="11">
        <v>30</v>
      </c>
      <c r="DY97" s="10" t="s">
        <v>61</v>
      </c>
      <c r="DZ97" s="7">
        <v>5</v>
      </c>
      <c r="EA97" s="11"/>
      <c r="EB97" s="10"/>
      <c r="EC97" s="11"/>
      <c r="ED97" s="10"/>
      <c r="EE97" s="11"/>
      <c r="EF97" s="10"/>
      <c r="EG97" s="11">
        <v>30</v>
      </c>
      <c r="EH97" s="10" t="s">
        <v>61</v>
      </c>
      <c r="EI97" s="11"/>
      <c r="EJ97" s="10"/>
      <c r="EK97" s="11"/>
      <c r="EL97" s="10"/>
      <c r="EM97" s="11"/>
      <c r="EN97" s="10"/>
      <c r="EO97" s="7">
        <v>3</v>
      </c>
      <c r="EP97" s="7">
        <f t="shared" si="103"/>
        <v>8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4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5"/>
        <v>0</v>
      </c>
    </row>
    <row r="98" spans="1:188" x14ac:dyDescent="0.2">
      <c r="A98" s="13">
        <v>9</v>
      </c>
      <c r="B98" s="13">
        <v>1</v>
      </c>
      <c r="C98" s="13"/>
      <c r="D98" s="6" t="s">
        <v>203</v>
      </c>
      <c r="E98" s="3" t="s">
        <v>204</v>
      </c>
      <c r="F98" s="6">
        <f t="shared" si="84"/>
        <v>0</v>
      </c>
      <c r="G98" s="6">
        <f t="shared" si="85"/>
        <v>3</v>
      </c>
      <c r="H98" s="6">
        <f t="shared" si="86"/>
        <v>75</v>
      </c>
      <c r="I98" s="6">
        <f t="shared" si="87"/>
        <v>45</v>
      </c>
      <c r="J98" s="6">
        <f t="shared" si="88"/>
        <v>15</v>
      </c>
      <c r="K98" s="6">
        <f t="shared" si="89"/>
        <v>0</v>
      </c>
      <c r="L98" s="6">
        <f t="shared" si="90"/>
        <v>0</v>
      </c>
      <c r="M98" s="6">
        <f t="shared" si="91"/>
        <v>0</v>
      </c>
      <c r="N98" s="6">
        <f t="shared" si="92"/>
        <v>15</v>
      </c>
      <c r="O98" s="6">
        <f t="shared" si="93"/>
        <v>0</v>
      </c>
      <c r="P98" s="6">
        <f t="shared" si="94"/>
        <v>0</v>
      </c>
      <c r="Q98" s="6">
        <f t="shared" si="95"/>
        <v>0</v>
      </c>
      <c r="R98" s="7">
        <f t="shared" si="96"/>
        <v>6</v>
      </c>
      <c r="S98" s="7">
        <f t="shared" si="97"/>
        <v>2</v>
      </c>
      <c r="T98" s="7">
        <v>3.2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8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9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00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1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2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3"/>
        <v>0</v>
      </c>
      <c r="EQ98" s="11">
        <v>45</v>
      </c>
      <c r="ER98" s="10" t="s">
        <v>61</v>
      </c>
      <c r="ES98" s="11">
        <v>15</v>
      </c>
      <c r="ET98" s="10" t="s">
        <v>61</v>
      </c>
      <c r="EU98" s="7">
        <v>4</v>
      </c>
      <c r="EV98" s="11"/>
      <c r="EW98" s="10"/>
      <c r="EX98" s="11"/>
      <c r="EY98" s="10"/>
      <c r="EZ98" s="11"/>
      <c r="FA98" s="10"/>
      <c r="FB98" s="11">
        <v>15</v>
      </c>
      <c r="FC98" s="10" t="s">
        <v>61</v>
      </c>
      <c r="FD98" s="11"/>
      <c r="FE98" s="10"/>
      <c r="FF98" s="11"/>
      <c r="FG98" s="10"/>
      <c r="FH98" s="11"/>
      <c r="FI98" s="10"/>
      <c r="FJ98" s="7">
        <v>2</v>
      </c>
      <c r="FK98" s="7">
        <f t="shared" si="104"/>
        <v>6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5"/>
        <v>0</v>
      </c>
    </row>
    <row r="99" spans="1:188" x14ac:dyDescent="0.2">
      <c r="A99" s="13">
        <v>9</v>
      </c>
      <c r="B99" s="13">
        <v>1</v>
      </c>
      <c r="C99" s="13"/>
      <c r="D99" s="6" t="s">
        <v>205</v>
      </c>
      <c r="E99" s="3" t="s">
        <v>206</v>
      </c>
      <c r="F99" s="6">
        <f t="shared" si="84"/>
        <v>0</v>
      </c>
      <c r="G99" s="6">
        <f t="shared" si="85"/>
        <v>3</v>
      </c>
      <c r="H99" s="6">
        <f t="shared" si="86"/>
        <v>75</v>
      </c>
      <c r="I99" s="6">
        <f t="shared" si="87"/>
        <v>45</v>
      </c>
      <c r="J99" s="6">
        <f t="shared" si="88"/>
        <v>15</v>
      </c>
      <c r="K99" s="6">
        <f t="shared" si="89"/>
        <v>0</v>
      </c>
      <c r="L99" s="6">
        <f t="shared" si="90"/>
        <v>0</v>
      </c>
      <c r="M99" s="6">
        <f t="shared" si="91"/>
        <v>0</v>
      </c>
      <c r="N99" s="6">
        <f t="shared" si="92"/>
        <v>15</v>
      </c>
      <c r="O99" s="6">
        <f t="shared" si="93"/>
        <v>0</v>
      </c>
      <c r="P99" s="6">
        <f t="shared" si="94"/>
        <v>0</v>
      </c>
      <c r="Q99" s="6">
        <f t="shared" si="95"/>
        <v>0</v>
      </c>
      <c r="R99" s="7">
        <f t="shared" si="96"/>
        <v>6</v>
      </c>
      <c r="S99" s="7">
        <f t="shared" si="97"/>
        <v>2</v>
      </c>
      <c r="T99" s="7">
        <v>3.7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8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9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00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1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2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3"/>
        <v>0</v>
      </c>
      <c r="EQ99" s="11">
        <v>45</v>
      </c>
      <c r="ER99" s="10" t="s">
        <v>61</v>
      </c>
      <c r="ES99" s="11">
        <v>15</v>
      </c>
      <c r="ET99" s="10" t="s">
        <v>61</v>
      </c>
      <c r="EU99" s="7">
        <v>4</v>
      </c>
      <c r="EV99" s="11"/>
      <c r="EW99" s="10"/>
      <c r="EX99" s="11"/>
      <c r="EY99" s="10"/>
      <c r="EZ99" s="11"/>
      <c r="FA99" s="10"/>
      <c r="FB99" s="11">
        <v>15</v>
      </c>
      <c r="FC99" s="10" t="s">
        <v>61</v>
      </c>
      <c r="FD99" s="11"/>
      <c r="FE99" s="10"/>
      <c r="FF99" s="11"/>
      <c r="FG99" s="10"/>
      <c r="FH99" s="11"/>
      <c r="FI99" s="10"/>
      <c r="FJ99" s="7">
        <v>2</v>
      </c>
      <c r="FK99" s="7">
        <f t="shared" si="104"/>
        <v>6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5"/>
        <v>0</v>
      </c>
    </row>
    <row r="100" spans="1:188" x14ac:dyDescent="0.2">
      <c r="A100" s="13">
        <v>10</v>
      </c>
      <c r="B100" s="13">
        <v>1</v>
      </c>
      <c r="C100" s="13"/>
      <c r="D100" s="6" t="s">
        <v>207</v>
      </c>
      <c r="E100" s="3" t="s">
        <v>208</v>
      </c>
      <c r="F100" s="6">
        <f t="shared" si="84"/>
        <v>0</v>
      </c>
      <c r="G100" s="6">
        <f t="shared" si="85"/>
        <v>2</v>
      </c>
      <c r="H100" s="6">
        <f t="shared" si="86"/>
        <v>60</v>
      </c>
      <c r="I100" s="6">
        <f t="shared" si="87"/>
        <v>30</v>
      </c>
      <c r="J100" s="6">
        <f t="shared" si="88"/>
        <v>0</v>
      </c>
      <c r="K100" s="6">
        <f t="shared" si="89"/>
        <v>0</v>
      </c>
      <c r="L100" s="6">
        <f t="shared" si="90"/>
        <v>0</v>
      </c>
      <c r="M100" s="6">
        <f t="shared" si="91"/>
        <v>0</v>
      </c>
      <c r="N100" s="6">
        <f t="shared" si="92"/>
        <v>30</v>
      </c>
      <c r="O100" s="6">
        <f t="shared" si="93"/>
        <v>0</v>
      </c>
      <c r="P100" s="6">
        <f t="shared" si="94"/>
        <v>0</v>
      </c>
      <c r="Q100" s="6">
        <f t="shared" si="95"/>
        <v>0</v>
      </c>
      <c r="R100" s="7">
        <f t="shared" si="96"/>
        <v>3</v>
      </c>
      <c r="S100" s="7">
        <f t="shared" si="97"/>
        <v>1.5</v>
      </c>
      <c r="T100" s="7">
        <v>2.4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8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9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00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1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2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3"/>
        <v>0</v>
      </c>
      <c r="EQ100" s="11">
        <v>30</v>
      </c>
      <c r="ER100" s="10" t="s">
        <v>61</v>
      </c>
      <c r="ES100" s="11"/>
      <c r="ET100" s="10"/>
      <c r="EU100" s="7">
        <v>1.5</v>
      </c>
      <c r="EV100" s="11"/>
      <c r="EW100" s="10"/>
      <c r="EX100" s="11"/>
      <c r="EY100" s="10"/>
      <c r="EZ100" s="11"/>
      <c r="FA100" s="10"/>
      <c r="FB100" s="11">
        <v>30</v>
      </c>
      <c r="FC100" s="10" t="s">
        <v>61</v>
      </c>
      <c r="FD100" s="11"/>
      <c r="FE100" s="10"/>
      <c r="FF100" s="11"/>
      <c r="FG100" s="10"/>
      <c r="FH100" s="11"/>
      <c r="FI100" s="10"/>
      <c r="FJ100" s="7">
        <v>1.5</v>
      </c>
      <c r="FK100" s="7">
        <f t="shared" si="104"/>
        <v>3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5"/>
        <v>0</v>
      </c>
    </row>
    <row r="101" spans="1:188" x14ac:dyDescent="0.2">
      <c r="A101" s="13">
        <v>10</v>
      </c>
      <c r="B101" s="13">
        <v>1</v>
      </c>
      <c r="C101" s="13"/>
      <c r="D101" s="6" t="s">
        <v>209</v>
      </c>
      <c r="E101" s="3" t="s">
        <v>210</v>
      </c>
      <c r="F101" s="6">
        <f t="shared" si="84"/>
        <v>0</v>
      </c>
      <c r="G101" s="6">
        <f t="shared" si="85"/>
        <v>2</v>
      </c>
      <c r="H101" s="6">
        <f t="shared" si="86"/>
        <v>60</v>
      </c>
      <c r="I101" s="6">
        <f t="shared" si="87"/>
        <v>30</v>
      </c>
      <c r="J101" s="6">
        <f t="shared" si="88"/>
        <v>0</v>
      </c>
      <c r="K101" s="6">
        <f t="shared" si="89"/>
        <v>0</v>
      </c>
      <c r="L101" s="6">
        <f t="shared" si="90"/>
        <v>0</v>
      </c>
      <c r="M101" s="6">
        <f t="shared" si="91"/>
        <v>0</v>
      </c>
      <c r="N101" s="6">
        <f t="shared" si="92"/>
        <v>30</v>
      </c>
      <c r="O101" s="6">
        <f t="shared" si="93"/>
        <v>0</v>
      </c>
      <c r="P101" s="6">
        <f t="shared" si="94"/>
        <v>0</v>
      </c>
      <c r="Q101" s="6">
        <f t="shared" si="95"/>
        <v>0</v>
      </c>
      <c r="R101" s="7">
        <f t="shared" si="96"/>
        <v>3</v>
      </c>
      <c r="S101" s="7">
        <f t="shared" si="97"/>
        <v>1.5</v>
      </c>
      <c r="T101" s="7">
        <v>2.4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8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9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00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1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2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3"/>
        <v>0</v>
      </c>
      <c r="EQ101" s="11">
        <v>30</v>
      </c>
      <c r="ER101" s="10" t="s">
        <v>61</v>
      </c>
      <c r="ES101" s="11"/>
      <c r="ET101" s="10"/>
      <c r="EU101" s="7">
        <v>1.5</v>
      </c>
      <c r="EV101" s="11"/>
      <c r="EW101" s="10"/>
      <c r="EX101" s="11"/>
      <c r="EY101" s="10"/>
      <c r="EZ101" s="11"/>
      <c r="FA101" s="10"/>
      <c r="FB101" s="11">
        <v>30</v>
      </c>
      <c r="FC101" s="10" t="s">
        <v>61</v>
      </c>
      <c r="FD101" s="11"/>
      <c r="FE101" s="10"/>
      <c r="FF101" s="11"/>
      <c r="FG101" s="10"/>
      <c r="FH101" s="11"/>
      <c r="FI101" s="10"/>
      <c r="FJ101" s="7">
        <v>1.5</v>
      </c>
      <c r="FK101" s="7">
        <f t="shared" si="104"/>
        <v>3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5"/>
        <v>0</v>
      </c>
    </row>
    <row r="102" spans="1:188" ht="20.100000000000001" customHeight="1" x14ac:dyDescent="0.2">
      <c r="A102" s="14" t="s">
        <v>211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4"/>
      <c r="GF102" s="15"/>
    </row>
    <row r="103" spans="1:188" x14ac:dyDescent="0.2">
      <c r="A103" s="6"/>
      <c r="B103" s="6"/>
      <c r="C103" s="6"/>
      <c r="D103" s="6" t="s">
        <v>212</v>
      </c>
      <c r="E103" s="3" t="s">
        <v>213</v>
      </c>
      <c r="F103" s="6">
        <f>COUNTIF(U103:GD103,"e")</f>
        <v>0</v>
      </c>
      <c r="G103" s="6">
        <f>COUNTIF(U103:GD103,"z")</f>
        <v>1</v>
      </c>
      <c r="H103" s="6">
        <f>SUM(I103:Q103)</f>
        <v>6</v>
      </c>
      <c r="I103" s="6">
        <f>U103+AP103+BK103+CF103+DA103+DV103+EQ103+FL103</f>
        <v>0</v>
      </c>
      <c r="J103" s="6">
        <f>W103+AR103+BM103+CH103+DC103+DX103+ES103+FN103</f>
        <v>0</v>
      </c>
      <c r="K103" s="6">
        <f>Z103+AU103+BP103+CK103+DF103+EA103+EV103+FQ103</f>
        <v>0</v>
      </c>
      <c r="L103" s="6">
        <f>AB103+AW103+BR103+CM103+DH103+EC103+EX103+FS103</f>
        <v>0</v>
      </c>
      <c r="M103" s="6">
        <f>AD103+AY103+BT103+CO103+DJ103+EE103+EZ103+FU103</f>
        <v>0</v>
      </c>
      <c r="N103" s="6">
        <f>AF103+BA103+BV103+CQ103+DL103+EG103+FB103+FW103</f>
        <v>0</v>
      </c>
      <c r="O103" s="6">
        <f>AH103+BC103+BX103+CS103+DN103+EI103+FD103+FY103</f>
        <v>0</v>
      </c>
      <c r="P103" s="6">
        <f>AJ103+BE103+BZ103+CU103+DP103+EK103+FF103+GA103</f>
        <v>6</v>
      </c>
      <c r="Q103" s="6">
        <f>AL103+BG103+CB103+CW103+DR103+EM103+FH103+GC103</f>
        <v>0</v>
      </c>
      <c r="R103" s="7">
        <f>AO103+BJ103+CE103+CZ103+DU103+EP103+FK103+GF103</f>
        <v>6</v>
      </c>
      <c r="S103" s="7">
        <f>AN103+BI103+CD103+CY103+DT103+EO103+FJ103+GE103</f>
        <v>6</v>
      </c>
      <c r="T103" s="7">
        <v>0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>Y103+AN103</f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>AT103+BI103</f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>BO103+CD103</f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>CJ103+CY103</f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>DE103+DT103</f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>
        <v>6</v>
      </c>
      <c r="EL103" s="10" t="s">
        <v>61</v>
      </c>
      <c r="EM103" s="11"/>
      <c r="EN103" s="10"/>
      <c r="EO103" s="7">
        <v>6</v>
      </c>
      <c r="EP103" s="7">
        <f>DZ103+EO103</f>
        <v>6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>EU103+FJ103</f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>FP103+GE103</f>
        <v>0</v>
      </c>
    </row>
    <row r="104" spans="1:188" ht="15.95" customHeight="1" x14ac:dyDescent="0.2">
      <c r="A104" s="6"/>
      <c r="B104" s="6"/>
      <c r="C104" s="6"/>
      <c r="D104" s="6"/>
      <c r="E104" s="6" t="s">
        <v>77</v>
      </c>
      <c r="F104" s="6">
        <f t="shared" ref="F104:AK104" si="106">SUM(F103:F103)</f>
        <v>0</v>
      </c>
      <c r="G104" s="6">
        <f t="shared" si="106"/>
        <v>1</v>
      </c>
      <c r="H104" s="6">
        <f t="shared" si="106"/>
        <v>6</v>
      </c>
      <c r="I104" s="6">
        <f t="shared" si="106"/>
        <v>0</v>
      </c>
      <c r="J104" s="6">
        <f t="shared" si="106"/>
        <v>0</v>
      </c>
      <c r="K104" s="6">
        <f t="shared" si="106"/>
        <v>0</v>
      </c>
      <c r="L104" s="6">
        <f t="shared" si="106"/>
        <v>0</v>
      </c>
      <c r="M104" s="6">
        <f t="shared" si="106"/>
        <v>0</v>
      </c>
      <c r="N104" s="6">
        <f t="shared" si="106"/>
        <v>0</v>
      </c>
      <c r="O104" s="6">
        <f t="shared" si="106"/>
        <v>0</v>
      </c>
      <c r="P104" s="6">
        <f t="shared" si="106"/>
        <v>6</v>
      </c>
      <c r="Q104" s="6">
        <f t="shared" si="106"/>
        <v>0</v>
      </c>
      <c r="R104" s="7">
        <f t="shared" si="106"/>
        <v>6</v>
      </c>
      <c r="S104" s="7">
        <f t="shared" si="106"/>
        <v>6</v>
      </c>
      <c r="T104" s="7">
        <f t="shared" si="106"/>
        <v>0</v>
      </c>
      <c r="U104" s="11">
        <f t="shared" si="106"/>
        <v>0</v>
      </c>
      <c r="V104" s="10">
        <f t="shared" si="106"/>
        <v>0</v>
      </c>
      <c r="W104" s="11">
        <f t="shared" si="106"/>
        <v>0</v>
      </c>
      <c r="X104" s="10">
        <f t="shared" si="106"/>
        <v>0</v>
      </c>
      <c r="Y104" s="7">
        <f t="shared" si="106"/>
        <v>0</v>
      </c>
      <c r="Z104" s="11">
        <f t="shared" si="106"/>
        <v>0</v>
      </c>
      <c r="AA104" s="10">
        <f t="shared" si="106"/>
        <v>0</v>
      </c>
      <c r="AB104" s="11">
        <f t="shared" si="106"/>
        <v>0</v>
      </c>
      <c r="AC104" s="10">
        <f t="shared" si="106"/>
        <v>0</v>
      </c>
      <c r="AD104" s="11">
        <f t="shared" si="106"/>
        <v>0</v>
      </c>
      <c r="AE104" s="10">
        <f t="shared" si="106"/>
        <v>0</v>
      </c>
      <c r="AF104" s="11">
        <f t="shared" si="106"/>
        <v>0</v>
      </c>
      <c r="AG104" s="10">
        <f t="shared" si="106"/>
        <v>0</v>
      </c>
      <c r="AH104" s="11">
        <f t="shared" si="106"/>
        <v>0</v>
      </c>
      <c r="AI104" s="10">
        <f t="shared" si="106"/>
        <v>0</v>
      </c>
      <c r="AJ104" s="11">
        <f t="shared" si="106"/>
        <v>0</v>
      </c>
      <c r="AK104" s="10">
        <f t="shared" si="106"/>
        <v>0</v>
      </c>
      <c r="AL104" s="11">
        <f t="shared" ref="AL104:BQ104" si="107">SUM(AL103:AL103)</f>
        <v>0</v>
      </c>
      <c r="AM104" s="10">
        <f t="shared" si="107"/>
        <v>0</v>
      </c>
      <c r="AN104" s="7">
        <f t="shared" si="107"/>
        <v>0</v>
      </c>
      <c r="AO104" s="7">
        <f t="shared" si="107"/>
        <v>0</v>
      </c>
      <c r="AP104" s="11">
        <f t="shared" si="107"/>
        <v>0</v>
      </c>
      <c r="AQ104" s="10">
        <f t="shared" si="107"/>
        <v>0</v>
      </c>
      <c r="AR104" s="11">
        <f t="shared" si="107"/>
        <v>0</v>
      </c>
      <c r="AS104" s="10">
        <f t="shared" si="107"/>
        <v>0</v>
      </c>
      <c r="AT104" s="7">
        <f t="shared" si="107"/>
        <v>0</v>
      </c>
      <c r="AU104" s="11">
        <f t="shared" si="107"/>
        <v>0</v>
      </c>
      <c r="AV104" s="10">
        <f t="shared" si="107"/>
        <v>0</v>
      </c>
      <c r="AW104" s="11">
        <f t="shared" si="107"/>
        <v>0</v>
      </c>
      <c r="AX104" s="10">
        <f t="shared" si="107"/>
        <v>0</v>
      </c>
      <c r="AY104" s="11">
        <f t="shared" si="107"/>
        <v>0</v>
      </c>
      <c r="AZ104" s="10">
        <f t="shared" si="107"/>
        <v>0</v>
      </c>
      <c r="BA104" s="11">
        <f t="shared" si="107"/>
        <v>0</v>
      </c>
      <c r="BB104" s="10">
        <f t="shared" si="107"/>
        <v>0</v>
      </c>
      <c r="BC104" s="11">
        <f t="shared" si="107"/>
        <v>0</v>
      </c>
      <c r="BD104" s="10">
        <f t="shared" si="107"/>
        <v>0</v>
      </c>
      <c r="BE104" s="11">
        <f t="shared" si="107"/>
        <v>0</v>
      </c>
      <c r="BF104" s="10">
        <f t="shared" si="107"/>
        <v>0</v>
      </c>
      <c r="BG104" s="11">
        <f t="shared" si="107"/>
        <v>0</v>
      </c>
      <c r="BH104" s="10">
        <f t="shared" si="107"/>
        <v>0</v>
      </c>
      <c r="BI104" s="7">
        <f t="shared" si="107"/>
        <v>0</v>
      </c>
      <c r="BJ104" s="7">
        <f t="shared" si="107"/>
        <v>0</v>
      </c>
      <c r="BK104" s="11">
        <f t="shared" si="107"/>
        <v>0</v>
      </c>
      <c r="BL104" s="10">
        <f t="shared" si="107"/>
        <v>0</v>
      </c>
      <c r="BM104" s="11">
        <f t="shared" si="107"/>
        <v>0</v>
      </c>
      <c r="BN104" s="10">
        <f t="shared" si="107"/>
        <v>0</v>
      </c>
      <c r="BO104" s="7">
        <f t="shared" si="107"/>
        <v>0</v>
      </c>
      <c r="BP104" s="11">
        <f t="shared" si="107"/>
        <v>0</v>
      </c>
      <c r="BQ104" s="10">
        <f t="shared" si="107"/>
        <v>0</v>
      </c>
      <c r="BR104" s="11">
        <f t="shared" ref="BR104:CW104" si="108">SUM(BR103:BR103)</f>
        <v>0</v>
      </c>
      <c r="BS104" s="10">
        <f t="shared" si="108"/>
        <v>0</v>
      </c>
      <c r="BT104" s="11">
        <f t="shared" si="108"/>
        <v>0</v>
      </c>
      <c r="BU104" s="10">
        <f t="shared" si="108"/>
        <v>0</v>
      </c>
      <c r="BV104" s="11">
        <f t="shared" si="108"/>
        <v>0</v>
      </c>
      <c r="BW104" s="10">
        <f t="shared" si="108"/>
        <v>0</v>
      </c>
      <c r="BX104" s="11">
        <f t="shared" si="108"/>
        <v>0</v>
      </c>
      <c r="BY104" s="10">
        <f t="shared" si="108"/>
        <v>0</v>
      </c>
      <c r="BZ104" s="11">
        <f t="shared" si="108"/>
        <v>0</v>
      </c>
      <c r="CA104" s="10">
        <f t="shared" si="108"/>
        <v>0</v>
      </c>
      <c r="CB104" s="11">
        <f t="shared" si="108"/>
        <v>0</v>
      </c>
      <c r="CC104" s="10">
        <f t="shared" si="108"/>
        <v>0</v>
      </c>
      <c r="CD104" s="7">
        <f t="shared" si="108"/>
        <v>0</v>
      </c>
      <c r="CE104" s="7">
        <f t="shared" si="108"/>
        <v>0</v>
      </c>
      <c r="CF104" s="11">
        <f t="shared" si="108"/>
        <v>0</v>
      </c>
      <c r="CG104" s="10">
        <f t="shared" si="108"/>
        <v>0</v>
      </c>
      <c r="CH104" s="11">
        <f t="shared" si="108"/>
        <v>0</v>
      </c>
      <c r="CI104" s="10">
        <f t="shared" si="108"/>
        <v>0</v>
      </c>
      <c r="CJ104" s="7">
        <f t="shared" si="108"/>
        <v>0</v>
      </c>
      <c r="CK104" s="11">
        <f t="shared" si="108"/>
        <v>0</v>
      </c>
      <c r="CL104" s="10">
        <f t="shared" si="108"/>
        <v>0</v>
      </c>
      <c r="CM104" s="11">
        <f t="shared" si="108"/>
        <v>0</v>
      </c>
      <c r="CN104" s="10">
        <f t="shared" si="108"/>
        <v>0</v>
      </c>
      <c r="CO104" s="11">
        <f t="shared" si="108"/>
        <v>0</v>
      </c>
      <c r="CP104" s="10">
        <f t="shared" si="108"/>
        <v>0</v>
      </c>
      <c r="CQ104" s="11">
        <f t="shared" si="108"/>
        <v>0</v>
      </c>
      <c r="CR104" s="10">
        <f t="shared" si="108"/>
        <v>0</v>
      </c>
      <c r="CS104" s="11">
        <f t="shared" si="108"/>
        <v>0</v>
      </c>
      <c r="CT104" s="10">
        <f t="shared" si="108"/>
        <v>0</v>
      </c>
      <c r="CU104" s="11">
        <f t="shared" si="108"/>
        <v>0</v>
      </c>
      <c r="CV104" s="10">
        <f t="shared" si="108"/>
        <v>0</v>
      </c>
      <c r="CW104" s="11">
        <f t="shared" si="108"/>
        <v>0</v>
      </c>
      <c r="CX104" s="10">
        <f t="shared" ref="CX104:EC104" si="109">SUM(CX103:CX103)</f>
        <v>0</v>
      </c>
      <c r="CY104" s="7">
        <f t="shared" si="109"/>
        <v>0</v>
      </c>
      <c r="CZ104" s="7">
        <f t="shared" si="109"/>
        <v>0</v>
      </c>
      <c r="DA104" s="11">
        <f t="shared" si="109"/>
        <v>0</v>
      </c>
      <c r="DB104" s="10">
        <f t="shared" si="109"/>
        <v>0</v>
      </c>
      <c r="DC104" s="11">
        <f t="shared" si="109"/>
        <v>0</v>
      </c>
      <c r="DD104" s="10">
        <f t="shared" si="109"/>
        <v>0</v>
      </c>
      <c r="DE104" s="7">
        <f t="shared" si="109"/>
        <v>0</v>
      </c>
      <c r="DF104" s="11">
        <f t="shared" si="109"/>
        <v>0</v>
      </c>
      <c r="DG104" s="10">
        <f t="shared" si="109"/>
        <v>0</v>
      </c>
      <c r="DH104" s="11">
        <f t="shared" si="109"/>
        <v>0</v>
      </c>
      <c r="DI104" s="10">
        <f t="shared" si="109"/>
        <v>0</v>
      </c>
      <c r="DJ104" s="11">
        <f t="shared" si="109"/>
        <v>0</v>
      </c>
      <c r="DK104" s="10">
        <f t="shared" si="109"/>
        <v>0</v>
      </c>
      <c r="DL104" s="11">
        <f t="shared" si="109"/>
        <v>0</v>
      </c>
      <c r="DM104" s="10">
        <f t="shared" si="109"/>
        <v>0</v>
      </c>
      <c r="DN104" s="11">
        <f t="shared" si="109"/>
        <v>0</v>
      </c>
      <c r="DO104" s="10">
        <f t="shared" si="109"/>
        <v>0</v>
      </c>
      <c r="DP104" s="11">
        <f t="shared" si="109"/>
        <v>0</v>
      </c>
      <c r="DQ104" s="10">
        <f t="shared" si="109"/>
        <v>0</v>
      </c>
      <c r="DR104" s="11">
        <f t="shared" si="109"/>
        <v>0</v>
      </c>
      <c r="DS104" s="10">
        <f t="shared" si="109"/>
        <v>0</v>
      </c>
      <c r="DT104" s="7">
        <f t="shared" si="109"/>
        <v>0</v>
      </c>
      <c r="DU104" s="7">
        <f t="shared" si="109"/>
        <v>0</v>
      </c>
      <c r="DV104" s="11">
        <f t="shared" si="109"/>
        <v>0</v>
      </c>
      <c r="DW104" s="10">
        <f t="shared" si="109"/>
        <v>0</v>
      </c>
      <c r="DX104" s="11">
        <f t="shared" si="109"/>
        <v>0</v>
      </c>
      <c r="DY104" s="10">
        <f t="shared" si="109"/>
        <v>0</v>
      </c>
      <c r="DZ104" s="7">
        <f t="shared" si="109"/>
        <v>0</v>
      </c>
      <c r="EA104" s="11">
        <f t="shared" si="109"/>
        <v>0</v>
      </c>
      <c r="EB104" s="10">
        <f t="shared" si="109"/>
        <v>0</v>
      </c>
      <c r="EC104" s="11">
        <f t="shared" si="109"/>
        <v>0</v>
      </c>
      <c r="ED104" s="10">
        <f t="shared" ref="ED104:FI104" si="110">SUM(ED103:ED103)</f>
        <v>0</v>
      </c>
      <c r="EE104" s="11">
        <f t="shared" si="110"/>
        <v>0</v>
      </c>
      <c r="EF104" s="10">
        <f t="shared" si="110"/>
        <v>0</v>
      </c>
      <c r="EG104" s="11">
        <f t="shared" si="110"/>
        <v>0</v>
      </c>
      <c r="EH104" s="10">
        <f t="shared" si="110"/>
        <v>0</v>
      </c>
      <c r="EI104" s="11">
        <f t="shared" si="110"/>
        <v>0</v>
      </c>
      <c r="EJ104" s="10">
        <f t="shared" si="110"/>
        <v>0</v>
      </c>
      <c r="EK104" s="11">
        <f t="shared" si="110"/>
        <v>6</v>
      </c>
      <c r="EL104" s="10">
        <f t="shared" si="110"/>
        <v>0</v>
      </c>
      <c r="EM104" s="11">
        <f t="shared" si="110"/>
        <v>0</v>
      </c>
      <c r="EN104" s="10">
        <f t="shared" si="110"/>
        <v>0</v>
      </c>
      <c r="EO104" s="7">
        <f t="shared" si="110"/>
        <v>6</v>
      </c>
      <c r="EP104" s="7">
        <f t="shared" si="110"/>
        <v>6</v>
      </c>
      <c r="EQ104" s="11">
        <f t="shared" si="110"/>
        <v>0</v>
      </c>
      <c r="ER104" s="10">
        <f t="shared" si="110"/>
        <v>0</v>
      </c>
      <c r="ES104" s="11">
        <f t="shared" si="110"/>
        <v>0</v>
      </c>
      <c r="ET104" s="10">
        <f t="shared" si="110"/>
        <v>0</v>
      </c>
      <c r="EU104" s="7">
        <f t="shared" si="110"/>
        <v>0</v>
      </c>
      <c r="EV104" s="11">
        <f t="shared" si="110"/>
        <v>0</v>
      </c>
      <c r="EW104" s="10">
        <f t="shared" si="110"/>
        <v>0</v>
      </c>
      <c r="EX104" s="11">
        <f t="shared" si="110"/>
        <v>0</v>
      </c>
      <c r="EY104" s="10">
        <f t="shared" si="110"/>
        <v>0</v>
      </c>
      <c r="EZ104" s="11">
        <f t="shared" si="110"/>
        <v>0</v>
      </c>
      <c r="FA104" s="10">
        <f t="shared" si="110"/>
        <v>0</v>
      </c>
      <c r="FB104" s="11">
        <f t="shared" si="110"/>
        <v>0</v>
      </c>
      <c r="FC104" s="10">
        <f t="shared" si="110"/>
        <v>0</v>
      </c>
      <c r="FD104" s="11">
        <f t="shared" si="110"/>
        <v>0</v>
      </c>
      <c r="FE104" s="10">
        <f t="shared" si="110"/>
        <v>0</v>
      </c>
      <c r="FF104" s="11">
        <f t="shared" si="110"/>
        <v>0</v>
      </c>
      <c r="FG104" s="10">
        <f t="shared" si="110"/>
        <v>0</v>
      </c>
      <c r="FH104" s="11">
        <f t="shared" si="110"/>
        <v>0</v>
      </c>
      <c r="FI104" s="10">
        <f t="shared" si="110"/>
        <v>0</v>
      </c>
      <c r="FJ104" s="7">
        <f t="shared" ref="FJ104:GF104" si="111">SUM(FJ103:FJ103)</f>
        <v>0</v>
      </c>
      <c r="FK104" s="7">
        <f t="shared" si="111"/>
        <v>0</v>
      </c>
      <c r="FL104" s="11">
        <f t="shared" si="111"/>
        <v>0</v>
      </c>
      <c r="FM104" s="10">
        <f t="shared" si="111"/>
        <v>0</v>
      </c>
      <c r="FN104" s="11">
        <f t="shared" si="111"/>
        <v>0</v>
      </c>
      <c r="FO104" s="10">
        <f t="shared" si="111"/>
        <v>0</v>
      </c>
      <c r="FP104" s="7">
        <f t="shared" si="111"/>
        <v>0</v>
      </c>
      <c r="FQ104" s="11">
        <f t="shared" si="111"/>
        <v>0</v>
      </c>
      <c r="FR104" s="10">
        <f t="shared" si="111"/>
        <v>0</v>
      </c>
      <c r="FS104" s="11">
        <f t="shared" si="111"/>
        <v>0</v>
      </c>
      <c r="FT104" s="10">
        <f t="shared" si="111"/>
        <v>0</v>
      </c>
      <c r="FU104" s="11">
        <f t="shared" si="111"/>
        <v>0</v>
      </c>
      <c r="FV104" s="10">
        <f t="shared" si="111"/>
        <v>0</v>
      </c>
      <c r="FW104" s="11">
        <f t="shared" si="111"/>
        <v>0</v>
      </c>
      <c r="FX104" s="10">
        <f t="shared" si="111"/>
        <v>0</v>
      </c>
      <c r="FY104" s="11">
        <f t="shared" si="111"/>
        <v>0</v>
      </c>
      <c r="FZ104" s="10">
        <f t="shared" si="111"/>
        <v>0</v>
      </c>
      <c r="GA104" s="11">
        <f t="shared" si="111"/>
        <v>0</v>
      </c>
      <c r="GB104" s="10">
        <f t="shared" si="111"/>
        <v>0</v>
      </c>
      <c r="GC104" s="11">
        <f t="shared" si="111"/>
        <v>0</v>
      </c>
      <c r="GD104" s="10">
        <f t="shared" si="111"/>
        <v>0</v>
      </c>
      <c r="GE104" s="7">
        <f t="shared" si="111"/>
        <v>0</v>
      </c>
      <c r="GF104" s="7">
        <f t="shared" si="111"/>
        <v>0</v>
      </c>
    </row>
    <row r="105" spans="1:188" ht="20.100000000000001" customHeight="1" x14ac:dyDescent="0.2">
      <c r="A105" s="14" t="s">
        <v>214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4"/>
      <c r="GF105" s="15"/>
    </row>
    <row r="106" spans="1:188" x14ac:dyDescent="0.2">
      <c r="A106" s="6"/>
      <c r="B106" s="6"/>
      <c r="C106" s="6"/>
      <c r="D106" s="6" t="s">
        <v>215</v>
      </c>
      <c r="E106" s="3" t="s">
        <v>216</v>
      </c>
      <c r="F106" s="6">
        <f>COUNTIF(U106:GD106,"e")</f>
        <v>0</v>
      </c>
      <c r="G106" s="6">
        <f>COUNTIF(U106:GD106,"z")</f>
        <v>1</v>
      </c>
      <c r="H106" s="6">
        <f>SUM(I106:Q106)</f>
        <v>5</v>
      </c>
      <c r="I106" s="6">
        <f>U106+AP106+BK106+CF106+DA106+DV106+EQ106+FL106</f>
        <v>5</v>
      </c>
      <c r="J106" s="6">
        <f>W106+AR106+BM106+CH106+DC106+DX106+ES106+FN106</f>
        <v>0</v>
      </c>
      <c r="K106" s="6">
        <f>Z106+AU106+BP106+CK106+DF106+EA106+EV106+FQ106</f>
        <v>0</v>
      </c>
      <c r="L106" s="6">
        <f>AB106+AW106+BR106+CM106+DH106+EC106+EX106+FS106</f>
        <v>0</v>
      </c>
      <c r="M106" s="6">
        <f>AD106+AY106+BT106+CO106+DJ106+EE106+EZ106+FU106</f>
        <v>0</v>
      </c>
      <c r="N106" s="6">
        <f>AF106+BA106+BV106+CQ106+DL106+EG106+FB106+FW106</f>
        <v>0</v>
      </c>
      <c r="O106" s="6">
        <f>AH106+BC106+BX106+CS106+DN106+EI106+FD106+FY106</f>
        <v>0</v>
      </c>
      <c r="P106" s="6">
        <f>AJ106+BE106+BZ106+CU106+DP106+EK106+FF106+GA106</f>
        <v>0</v>
      </c>
      <c r="Q106" s="6">
        <f>AL106+BG106+CB106+CW106+DR106+EM106+FH106+GC106</f>
        <v>0</v>
      </c>
      <c r="R106" s="7">
        <f>AO106+BJ106+CE106+CZ106+DU106+EP106+FK106+GF106</f>
        <v>0</v>
      </c>
      <c r="S106" s="7">
        <f>AN106+BI106+CD106+CY106+DT106+EO106+FJ106+GE106</f>
        <v>0</v>
      </c>
      <c r="T106" s="7">
        <v>0</v>
      </c>
      <c r="U106" s="11">
        <v>5</v>
      </c>
      <c r="V106" s="10" t="s">
        <v>61</v>
      </c>
      <c r="W106" s="11"/>
      <c r="X106" s="10"/>
      <c r="Y106" s="7">
        <v>0</v>
      </c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Y106+AN106</f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AT106+BI106</f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BO106+CD106</f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>CJ106+CY106</f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DE106+DT106</f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DZ106+EO106</f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>EU106+FJ106</f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>FP106+GE106</f>
        <v>0</v>
      </c>
    </row>
    <row r="107" spans="1:188" x14ac:dyDescent="0.2">
      <c r="A107" s="6"/>
      <c r="B107" s="6"/>
      <c r="C107" s="6"/>
      <c r="D107" s="6" t="s">
        <v>217</v>
      </c>
      <c r="E107" s="3" t="s">
        <v>218</v>
      </c>
      <c r="F107" s="6">
        <f>COUNTIF(U107:GD107,"e")</f>
        <v>0</v>
      </c>
      <c r="G107" s="6">
        <f>COUNTIF(U107:GD107,"z")</f>
        <v>1</v>
      </c>
      <c r="H107" s="6">
        <f>SUM(I107:Q107)</f>
        <v>1</v>
      </c>
      <c r="I107" s="6">
        <f>U107+AP107+BK107+CF107+DA107+DV107+EQ107+FL107</f>
        <v>1</v>
      </c>
      <c r="J107" s="6">
        <f>W107+AR107+BM107+CH107+DC107+DX107+ES107+FN107</f>
        <v>0</v>
      </c>
      <c r="K107" s="6">
        <f>Z107+AU107+BP107+CK107+DF107+EA107+EV107+FQ107</f>
        <v>0</v>
      </c>
      <c r="L107" s="6">
        <f>AB107+AW107+BR107+CM107+DH107+EC107+EX107+FS107</f>
        <v>0</v>
      </c>
      <c r="M107" s="6">
        <f>AD107+AY107+BT107+CO107+DJ107+EE107+EZ107+FU107</f>
        <v>0</v>
      </c>
      <c r="N107" s="6">
        <f>AF107+BA107+BV107+CQ107+DL107+EG107+FB107+FW107</f>
        <v>0</v>
      </c>
      <c r="O107" s="6">
        <f>AH107+BC107+BX107+CS107+DN107+EI107+FD107+FY107</f>
        <v>0</v>
      </c>
      <c r="P107" s="6">
        <f>AJ107+BE107+BZ107+CU107+DP107+EK107+FF107+GA107</f>
        <v>0</v>
      </c>
      <c r="Q107" s="6">
        <f>AL107+BG107+CB107+CW107+DR107+EM107+FH107+GC107</f>
        <v>0</v>
      </c>
      <c r="R107" s="7">
        <f>AO107+BJ107+CE107+CZ107+DU107+EP107+FK107+GF107</f>
        <v>0</v>
      </c>
      <c r="S107" s="7">
        <f>AN107+BI107+CD107+CY107+DT107+EO107+FJ107+GE107</f>
        <v>0</v>
      </c>
      <c r="T107" s="7">
        <v>0</v>
      </c>
      <c r="U107" s="11">
        <v>1</v>
      </c>
      <c r="V107" s="10" t="s">
        <v>61</v>
      </c>
      <c r="W107" s="11"/>
      <c r="X107" s="10"/>
      <c r="Y107" s="7">
        <v>0</v>
      </c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>Y107+AN107</f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>AT107+BI107</f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>BO107+CD107</f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>CJ107+CY107</f>
        <v>0</v>
      </c>
      <c r="DA107" s="11"/>
      <c r="DB107" s="10"/>
      <c r="DC107" s="11"/>
      <c r="DD107" s="10"/>
      <c r="DE107" s="7"/>
      <c r="DF107" s="11"/>
      <c r="DG107" s="10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>DE107+DT107</f>
        <v>0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>DZ107+EO107</f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>EU107+FJ107</f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>FP107+GE107</f>
        <v>0</v>
      </c>
    </row>
    <row r="108" spans="1:188" x14ac:dyDescent="0.2">
      <c r="A108" s="6"/>
      <c r="B108" s="6"/>
      <c r="C108" s="6"/>
      <c r="D108" s="6" t="s">
        <v>219</v>
      </c>
      <c r="E108" s="3" t="s">
        <v>220</v>
      </c>
      <c r="F108" s="6">
        <f>COUNTIF(U108:GD108,"e")</f>
        <v>0</v>
      </c>
      <c r="G108" s="6">
        <f>COUNTIF(U108:GD108,"z")</f>
        <v>1</v>
      </c>
      <c r="H108" s="6">
        <f>SUM(I108:Q108)</f>
        <v>5</v>
      </c>
      <c r="I108" s="6">
        <f>U108+AP108+BK108+CF108+DA108+DV108+EQ108+FL108</f>
        <v>5</v>
      </c>
      <c r="J108" s="6">
        <f>W108+AR108+BM108+CH108+DC108+DX108+ES108+FN108</f>
        <v>0</v>
      </c>
      <c r="K108" s="6">
        <f>Z108+AU108+BP108+CK108+DF108+EA108+EV108+FQ108</f>
        <v>0</v>
      </c>
      <c r="L108" s="6">
        <f>AB108+AW108+BR108+CM108+DH108+EC108+EX108+FS108</f>
        <v>0</v>
      </c>
      <c r="M108" s="6">
        <f>AD108+AY108+BT108+CO108+DJ108+EE108+EZ108+FU108</f>
        <v>0</v>
      </c>
      <c r="N108" s="6">
        <f>AF108+BA108+BV108+CQ108+DL108+EG108+FB108+FW108</f>
        <v>0</v>
      </c>
      <c r="O108" s="6">
        <f>AH108+BC108+BX108+CS108+DN108+EI108+FD108+FY108</f>
        <v>0</v>
      </c>
      <c r="P108" s="6">
        <f>AJ108+BE108+BZ108+CU108+DP108+EK108+FF108+GA108</f>
        <v>0</v>
      </c>
      <c r="Q108" s="6">
        <f>AL108+BG108+CB108+CW108+DR108+EM108+FH108+GC108</f>
        <v>0</v>
      </c>
      <c r="R108" s="7">
        <f>AO108+BJ108+CE108+CZ108+DU108+EP108+FK108+GF108</f>
        <v>0</v>
      </c>
      <c r="S108" s="7">
        <f>AN108+BI108+CD108+CY108+DT108+EO108+FJ108+GE108</f>
        <v>0</v>
      </c>
      <c r="T108" s="7">
        <v>0</v>
      </c>
      <c r="U108" s="11">
        <v>5</v>
      </c>
      <c r="V108" s="10" t="s">
        <v>61</v>
      </c>
      <c r="W108" s="11"/>
      <c r="X108" s="10"/>
      <c r="Y108" s="7">
        <v>0</v>
      </c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Y108+AN108</f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AT108+BI108</f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BO108+CD108</f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>CJ108+CY108</f>
        <v>0</v>
      </c>
      <c r="DA108" s="11"/>
      <c r="DB108" s="10"/>
      <c r="DC108" s="11"/>
      <c r="DD108" s="10"/>
      <c r="DE108" s="7"/>
      <c r="DF108" s="11"/>
      <c r="DG108" s="10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DE108+DT108</f>
        <v>0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>DZ108+EO108</f>
        <v>0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>EU108+FJ108</f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>FP108+GE108</f>
        <v>0</v>
      </c>
    </row>
    <row r="109" spans="1:188" x14ac:dyDescent="0.2">
      <c r="A109" s="6"/>
      <c r="B109" s="6"/>
      <c r="C109" s="6"/>
      <c r="D109" s="6" t="s">
        <v>221</v>
      </c>
      <c r="E109" s="3" t="s">
        <v>222</v>
      </c>
      <c r="F109" s="6">
        <f>COUNTIF(U109:GD109,"e")</f>
        <v>0</v>
      </c>
      <c r="G109" s="6">
        <f>COUNTIF(U109:GD109,"z")</f>
        <v>1</v>
      </c>
      <c r="H109" s="6">
        <f>SUM(I109:Q109)</f>
        <v>2</v>
      </c>
      <c r="I109" s="6">
        <f>U109+AP109+BK109+CF109+DA109+DV109+EQ109+FL109</f>
        <v>2</v>
      </c>
      <c r="J109" s="6">
        <f>W109+AR109+BM109+CH109+DC109+DX109+ES109+FN109</f>
        <v>0</v>
      </c>
      <c r="K109" s="6">
        <f>Z109+AU109+BP109+CK109+DF109+EA109+EV109+FQ109</f>
        <v>0</v>
      </c>
      <c r="L109" s="6">
        <f>AB109+AW109+BR109+CM109+DH109+EC109+EX109+FS109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0</v>
      </c>
      <c r="R109" s="7">
        <f>AO109+BJ109+CE109+CZ109+DU109+EP109+FK109+GF109</f>
        <v>0</v>
      </c>
      <c r="S109" s="7">
        <f>AN109+BI109+CD109+CY109+DT109+EO109+FJ109+GE109</f>
        <v>0</v>
      </c>
      <c r="T109" s="7">
        <v>0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BO109+CD109</f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CJ109+CY109</f>
        <v>0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DE109+DT109</f>
        <v>0</v>
      </c>
      <c r="DV109" s="11">
        <v>2</v>
      </c>
      <c r="DW109" s="10" t="s">
        <v>61</v>
      </c>
      <c r="DX109" s="11"/>
      <c r="DY109" s="10"/>
      <c r="DZ109" s="7">
        <v>0</v>
      </c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</row>
    <row r="110" spans="1:188" ht="15.95" customHeight="1" x14ac:dyDescent="0.2">
      <c r="A110" s="6"/>
      <c r="B110" s="6"/>
      <c r="C110" s="6"/>
      <c r="D110" s="6"/>
      <c r="E110" s="6" t="s">
        <v>77</v>
      </c>
      <c r="F110" s="6">
        <f t="shared" ref="F110:AK110" si="112">SUM(F106:F109)</f>
        <v>0</v>
      </c>
      <c r="G110" s="6">
        <f t="shared" si="112"/>
        <v>4</v>
      </c>
      <c r="H110" s="6">
        <f t="shared" si="112"/>
        <v>13</v>
      </c>
      <c r="I110" s="6">
        <f t="shared" si="112"/>
        <v>13</v>
      </c>
      <c r="J110" s="6">
        <f t="shared" si="112"/>
        <v>0</v>
      </c>
      <c r="K110" s="6">
        <f t="shared" si="112"/>
        <v>0</v>
      </c>
      <c r="L110" s="6">
        <f t="shared" si="112"/>
        <v>0</v>
      </c>
      <c r="M110" s="6">
        <f t="shared" si="112"/>
        <v>0</v>
      </c>
      <c r="N110" s="6">
        <f t="shared" si="112"/>
        <v>0</v>
      </c>
      <c r="O110" s="6">
        <f t="shared" si="112"/>
        <v>0</v>
      </c>
      <c r="P110" s="6">
        <f t="shared" si="112"/>
        <v>0</v>
      </c>
      <c r="Q110" s="6">
        <f t="shared" si="112"/>
        <v>0</v>
      </c>
      <c r="R110" s="7">
        <f t="shared" si="112"/>
        <v>0</v>
      </c>
      <c r="S110" s="7">
        <f t="shared" si="112"/>
        <v>0</v>
      </c>
      <c r="T110" s="7">
        <f t="shared" si="112"/>
        <v>0</v>
      </c>
      <c r="U110" s="11">
        <f t="shared" si="112"/>
        <v>11</v>
      </c>
      <c r="V110" s="10">
        <f t="shared" si="112"/>
        <v>0</v>
      </c>
      <c r="W110" s="11">
        <f t="shared" si="112"/>
        <v>0</v>
      </c>
      <c r="X110" s="10">
        <f t="shared" si="112"/>
        <v>0</v>
      </c>
      <c r="Y110" s="7">
        <f t="shared" si="112"/>
        <v>0</v>
      </c>
      <c r="Z110" s="11">
        <f t="shared" si="112"/>
        <v>0</v>
      </c>
      <c r="AA110" s="10">
        <f t="shared" si="112"/>
        <v>0</v>
      </c>
      <c r="AB110" s="11">
        <f t="shared" si="112"/>
        <v>0</v>
      </c>
      <c r="AC110" s="10">
        <f t="shared" si="112"/>
        <v>0</v>
      </c>
      <c r="AD110" s="11">
        <f t="shared" si="112"/>
        <v>0</v>
      </c>
      <c r="AE110" s="10">
        <f t="shared" si="112"/>
        <v>0</v>
      </c>
      <c r="AF110" s="11">
        <f t="shared" si="112"/>
        <v>0</v>
      </c>
      <c r="AG110" s="10">
        <f t="shared" si="112"/>
        <v>0</v>
      </c>
      <c r="AH110" s="11">
        <f t="shared" si="112"/>
        <v>0</v>
      </c>
      <c r="AI110" s="10">
        <f t="shared" si="112"/>
        <v>0</v>
      </c>
      <c r="AJ110" s="11">
        <f t="shared" si="112"/>
        <v>0</v>
      </c>
      <c r="AK110" s="10">
        <f t="shared" si="112"/>
        <v>0</v>
      </c>
      <c r="AL110" s="11">
        <f t="shared" ref="AL110:BQ110" si="113">SUM(AL106:AL109)</f>
        <v>0</v>
      </c>
      <c r="AM110" s="10">
        <f t="shared" si="113"/>
        <v>0</v>
      </c>
      <c r="AN110" s="7">
        <f t="shared" si="113"/>
        <v>0</v>
      </c>
      <c r="AO110" s="7">
        <f t="shared" si="113"/>
        <v>0</v>
      </c>
      <c r="AP110" s="11">
        <f t="shared" si="113"/>
        <v>0</v>
      </c>
      <c r="AQ110" s="10">
        <f t="shared" si="113"/>
        <v>0</v>
      </c>
      <c r="AR110" s="11">
        <f t="shared" si="113"/>
        <v>0</v>
      </c>
      <c r="AS110" s="10">
        <f t="shared" si="113"/>
        <v>0</v>
      </c>
      <c r="AT110" s="7">
        <f t="shared" si="113"/>
        <v>0</v>
      </c>
      <c r="AU110" s="11">
        <f t="shared" si="113"/>
        <v>0</v>
      </c>
      <c r="AV110" s="10">
        <f t="shared" si="113"/>
        <v>0</v>
      </c>
      <c r="AW110" s="11">
        <f t="shared" si="113"/>
        <v>0</v>
      </c>
      <c r="AX110" s="10">
        <f t="shared" si="113"/>
        <v>0</v>
      </c>
      <c r="AY110" s="11">
        <f t="shared" si="113"/>
        <v>0</v>
      </c>
      <c r="AZ110" s="10">
        <f t="shared" si="113"/>
        <v>0</v>
      </c>
      <c r="BA110" s="11">
        <f t="shared" si="113"/>
        <v>0</v>
      </c>
      <c r="BB110" s="10">
        <f t="shared" si="113"/>
        <v>0</v>
      </c>
      <c r="BC110" s="11">
        <f t="shared" si="113"/>
        <v>0</v>
      </c>
      <c r="BD110" s="10">
        <f t="shared" si="113"/>
        <v>0</v>
      </c>
      <c r="BE110" s="11">
        <f t="shared" si="113"/>
        <v>0</v>
      </c>
      <c r="BF110" s="10">
        <f t="shared" si="113"/>
        <v>0</v>
      </c>
      <c r="BG110" s="11">
        <f t="shared" si="113"/>
        <v>0</v>
      </c>
      <c r="BH110" s="10">
        <f t="shared" si="113"/>
        <v>0</v>
      </c>
      <c r="BI110" s="7">
        <f t="shared" si="113"/>
        <v>0</v>
      </c>
      <c r="BJ110" s="7">
        <f t="shared" si="113"/>
        <v>0</v>
      </c>
      <c r="BK110" s="11">
        <f t="shared" si="113"/>
        <v>0</v>
      </c>
      <c r="BL110" s="10">
        <f t="shared" si="113"/>
        <v>0</v>
      </c>
      <c r="BM110" s="11">
        <f t="shared" si="113"/>
        <v>0</v>
      </c>
      <c r="BN110" s="10">
        <f t="shared" si="113"/>
        <v>0</v>
      </c>
      <c r="BO110" s="7">
        <f t="shared" si="113"/>
        <v>0</v>
      </c>
      <c r="BP110" s="11">
        <f t="shared" si="113"/>
        <v>0</v>
      </c>
      <c r="BQ110" s="10">
        <f t="shared" si="113"/>
        <v>0</v>
      </c>
      <c r="BR110" s="11">
        <f t="shared" ref="BR110:CW110" si="114">SUM(BR106:BR109)</f>
        <v>0</v>
      </c>
      <c r="BS110" s="10">
        <f t="shared" si="114"/>
        <v>0</v>
      </c>
      <c r="BT110" s="11">
        <f t="shared" si="114"/>
        <v>0</v>
      </c>
      <c r="BU110" s="10">
        <f t="shared" si="114"/>
        <v>0</v>
      </c>
      <c r="BV110" s="11">
        <f t="shared" si="114"/>
        <v>0</v>
      </c>
      <c r="BW110" s="10">
        <f t="shared" si="114"/>
        <v>0</v>
      </c>
      <c r="BX110" s="11">
        <f t="shared" si="114"/>
        <v>0</v>
      </c>
      <c r="BY110" s="10">
        <f t="shared" si="114"/>
        <v>0</v>
      </c>
      <c r="BZ110" s="11">
        <f t="shared" si="114"/>
        <v>0</v>
      </c>
      <c r="CA110" s="10">
        <f t="shared" si="114"/>
        <v>0</v>
      </c>
      <c r="CB110" s="11">
        <f t="shared" si="114"/>
        <v>0</v>
      </c>
      <c r="CC110" s="10">
        <f t="shared" si="114"/>
        <v>0</v>
      </c>
      <c r="CD110" s="7">
        <f t="shared" si="114"/>
        <v>0</v>
      </c>
      <c r="CE110" s="7">
        <f t="shared" si="114"/>
        <v>0</v>
      </c>
      <c r="CF110" s="11">
        <f t="shared" si="114"/>
        <v>0</v>
      </c>
      <c r="CG110" s="10">
        <f t="shared" si="114"/>
        <v>0</v>
      </c>
      <c r="CH110" s="11">
        <f t="shared" si="114"/>
        <v>0</v>
      </c>
      <c r="CI110" s="10">
        <f t="shared" si="114"/>
        <v>0</v>
      </c>
      <c r="CJ110" s="7">
        <f t="shared" si="114"/>
        <v>0</v>
      </c>
      <c r="CK110" s="11">
        <f t="shared" si="114"/>
        <v>0</v>
      </c>
      <c r="CL110" s="10">
        <f t="shared" si="114"/>
        <v>0</v>
      </c>
      <c r="CM110" s="11">
        <f t="shared" si="114"/>
        <v>0</v>
      </c>
      <c r="CN110" s="10">
        <f t="shared" si="114"/>
        <v>0</v>
      </c>
      <c r="CO110" s="11">
        <f t="shared" si="114"/>
        <v>0</v>
      </c>
      <c r="CP110" s="10">
        <f t="shared" si="114"/>
        <v>0</v>
      </c>
      <c r="CQ110" s="11">
        <f t="shared" si="114"/>
        <v>0</v>
      </c>
      <c r="CR110" s="10">
        <f t="shared" si="114"/>
        <v>0</v>
      </c>
      <c r="CS110" s="11">
        <f t="shared" si="114"/>
        <v>0</v>
      </c>
      <c r="CT110" s="10">
        <f t="shared" si="114"/>
        <v>0</v>
      </c>
      <c r="CU110" s="11">
        <f t="shared" si="114"/>
        <v>0</v>
      </c>
      <c r="CV110" s="10">
        <f t="shared" si="114"/>
        <v>0</v>
      </c>
      <c r="CW110" s="11">
        <f t="shared" si="114"/>
        <v>0</v>
      </c>
      <c r="CX110" s="10">
        <f t="shared" ref="CX110:EC110" si="115">SUM(CX106:CX109)</f>
        <v>0</v>
      </c>
      <c r="CY110" s="7">
        <f t="shared" si="115"/>
        <v>0</v>
      </c>
      <c r="CZ110" s="7">
        <f t="shared" si="115"/>
        <v>0</v>
      </c>
      <c r="DA110" s="11">
        <f t="shared" si="115"/>
        <v>0</v>
      </c>
      <c r="DB110" s="10">
        <f t="shared" si="115"/>
        <v>0</v>
      </c>
      <c r="DC110" s="11">
        <f t="shared" si="115"/>
        <v>0</v>
      </c>
      <c r="DD110" s="10">
        <f t="shared" si="115"/>
        <v>0</v>
      </c>
      <c r="DE110" s="7">
        <f t="shared" si="115"/>
        <v>0</v>
      </c>
      <c r="DF110" s="11">
        <f t="shared" si="115"/>
        <v>0</v>
      </c>
      <c r="DG110" s="10">
        <f t="shared" si="115"/>
        <v>0</v>
      </c>
      <c r="DH110" s="11">
        <f t="shared" si="115"/>
        <v>0</v>
      </c>
      <c r="DI110" s="10">
        <f t="shared" si="115"/>
        <v>0</v>
      </c>
      <c r="DJ110" s="11">
        <f t="shared" si="115"/>
        <v>0</v>
      </c>
      <c r="DK110" s="10">
        <f t="shared" si="115"/>
        <v>0</v>
      </c>
      <c r="DL110" s="11">
        <f t="shared" si="115"/>
        <v>0</v>
      </c>
      <c r="DM110" s="10">
        <f t="shared" si="115"/>
        <v>0</v>
      </c>
      <c r="DN110" s="11">
        <f t="shared" si="115"/>
        <v>0</v>
      </c>
      <c r="DO110" s="10">
        <f t="shared" si="115"/>
        <v>0</v>
      </c>
      <c r="DP110" s="11">
        <f t="shared" si="115"/>
        <v>0</v>
      </c>
      <c r="DQ110" s="10">
        <f t="shared" si="115"/>
        <v>0</v>
      </c>
      <c r="DR110" s="11">
        <f t="shared" si="115"/>
        <v>0</v>
      </c>
      <c r="DS110" s="10">
        <f t="shared" si="115"/>
        <v>0</v>
      </c>
      <c r="DT110" s="7">
        <f t="shared" si="115"/>
        <v>0</v>
      </c>
      <c r="DU110" s="7">
        <f t="shared" si="115"/>
        <v>0</v>
      </c>
      <c r="DV110" s="11">
        <f t="shared" si="115"/>
        <v>2</v>
      </c>
      <c r="DW110" s="10">
        <f t="shared" si="115"/>
        <v>0</v>
      </c>
      <c r="DX110" s="11">
        <f t="shared" si="115"/>
        <v>0</v>
      </c>
      <c r="DY110" s="10">
        <f t="shared" si="115"/>
        <v>0</v>
      </c>
      <c r="DZ110" s="7">
        <f t="shared" si="115"/>
        <v>0</v>
      </c>
      <c r="EA110" s="11">
        <f t="shared" si="115"/>
        <v>0</v>
      </c>
      <c r="EB110" s="10">
        <f t="shared" si="115"/>
        <v>0</v>
      </c>
      <c r="EC110" s="11">
        <f t="shared" si="115"/>
        <v>0</v>
      </c>
      <c r="ED110" s="10">
        <f t="shared" ref="ED110:FI110" si="116">SUM(ED106:ED109)</f>
        <v>0</v>
      </c>
      <c r="EE110" s="11">
        <f t="shared" si="116"/>
        <v>0</v>
      </c>
      <c r="EF110" s="10">
        <f t="shared" si="116"/>
        <v>0</v>
      </c>
      <c r="EG110" s="11">
        <f t="shared" si="116"/>
        <v>0</v>
      </c>
      <c r="EH110" s="10">
        <f t="shared" si="116"/>
        <v>0</v>
      </c>
      <c r="EI110" s="11">
        <f t="shared" si="116"/>
        <v>0</v>
      </c>
      <c r="EJ110" s="10">
        <f t="shared" si="116"/>
        <v>0</v>
      </c>
      <c r="EK110" s="11">
        <f t="shared" si="116"/>
        <v>0</v>
      </c>
      <c r="EL110" s="10">
        <f t="shared" si="116"/>
        <v>0</v>
      </c>
      <c r="EM110" s="11">
        <f t="shared" si="116"/>
        <v>0</v>
      </c>
      <c r="EN110" s="10">
        <f t="shared" si="116"/>
        <v>0</v>
      </c>
      <c r="EO110" s="7">
        <f t="shared" si="116"/>
        <v>0</v>
      </c>
      <c r="EP110" s="7">
        <f t="shared" si="116"/>
        <v>0</v>
      </c>
      <c r="EQ110" s="11">
        <f t="shared" si="116"/>
        <v>0</v>
      </c>
      <c r="ER110" s="10">
        <f t="shared" si="116"/>
        <v>0</v>
      </c>
      <c r="ES110" s="11">
        <f t="shared" si="116"/>
        <v>0</v>
      </c>
      <c r="ET110" s="10">
        <f t="shared" si="116"/>
        <v>0</v>
      </c>
      <c r="EU110" s="7">
        <f t="shared" si="116"/>
        <v>0</v>
      </c>
      <c r="EV110" s="11">
        <f t="shared" si="116"/>
        <v>0</v>
      </c>
      <c r="EW110" s="10">
        <f t="shared" si="116"/>
        <v>0</v>
      </c>
      <c r="EX110" s="11">
        <f t="shared" si="116"/>
        <v>0</v>
      </c>
      <c r="EY110" s="10">
        <f t="shared" si="116"/>
        <v>0</v>
      </c>
      <c r="EZ110" s="11">
        <f t="shared" si="116"/>
        <v>0</v>
      </c>
      <c r="FA110" s="10">
        <f t="shared" si="116"/>
        <v>0</v>
      </c>
      <c r="FB110" s="11">
        <f t="shared" si="116"/>
        <v>0</v>
      </c>
      <c r="FC110" s="10">
        <f t="shared" si="116"/>
        <v>0</v>
      </c>
      <c r="FD110" s="11">
        <f t="shared" si="116"/>
        <v>0</v>
      </c>
      <c r="FE110" s="10">
        <f t="shared" si="116"/>
        <v>0</v>
      </c>
      <c r="FF110" s="11">
        <f t="shared" si="116"/>
        <v>0</v>
      </c>
      <c r="FG110" s="10">
        <f t="shared" si="116"/>
        <v>0</v>
      </c>
      <c r="FH110" s="11">
        <f t="shared" si="116"/>
        <v>0</v>
      </c>
      <c r="FI110" s="10">
        <f t="shared" si="116"/>
        <v>0</v>
      </c>
      <c r="FJ110" s="7">
        <f t="shared" ref="FJ110:GF110" si="117">SUM(FJ106:FJ109)</f>
        <v>0</v>
      </c>
      <c r="FK110" s="7">
        <f t="shared" si="117"/>
        <v>0</v>
      </c>
      <c r="FL110" s="11">
        <f t="shared" si="117"/>
        <v>0</v>
      </c>
      <c r="FM110" s="10">
        <f t="shared" si="117"/>
        <v>0</v>
      </c>
      <c r="FN110" s="11">
        <f t="shared" si="117"/>
        <v>0</v>
      </c>
      <c r="FO110" s="10">
        <f t="shared" si="117"/>
        <v>0</v>
      </c>
      <c r="FP110" s="7">
        <f t="shared" si="117"/>
        <v>0</v>
      </c>
      <c r="FQ110" s="11">
        <f t="shared" si="117"/>
        <v>0</v>
      </c>
      <c r="FR110" s="10">
        <f t="shared" si="117"/>
        <v>0</v>
      </c>
      <c r="FS110" s="11">
        <f t="shared" si="117"/>
        <v>0</v>
      </c>
      <c r="FT110" s="10">
        <f t="shared" si="117"/>
        <v>0</v>
      </c>
      <c r="FU110" s="11">
        <f t="shared" si="117"/>
        <v>0</v>
      </c>
      <c r="FV110" s="10">
        <f t="shared" si="117"/>
        <v>0</v>
      </c>
      <c r="FW110" s="11">
        <f t="shared" si="117"/>
        <v>0</v>
      </c>
      <c r="FX110" s="10">
        <f t="shared" si="117"/>
        <v>0</v>
      </c>
      <c r="FY110" s="11">
        <f t="shared" si="117"/>
        <v>0</v>
      </c>
      <c r="FZ110" s="10">
        <f t="shared" si="117"/>
        <v>0</v>
      </c>
      <c r="GA110" s="11">
        <f t="shared" si="117"/>
        <v>0</v>
      </c>
      <c r="GB110" s="10">
        <f t="shared" si="117"/>
        <v>0</v>
      </c>
      <c r="GC110" s="11">
        <f t="shared" si="117"/>
        <v>0</v>
      </c>
      <c r="GD110" s="10">
        <f t="shared" si="117"/>
        <v>0</v>
      </c>
      <c r="GE110" s="7">
        <f t="shared" si="117"/>
        <v>0</v>
      </c>
      <c r="GF110" s="7">
        <f t="shared" si="117"/>
        <v>0</v>
      </c>
    </row>
    <row r="111" spans="1:188" ht="20.100000000000001" customHeight="1" x14ac:dyDescent="0.2">
      <c r="A111" s="14" t="s">
        <v>223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4"/>
      <c r="GF111" s="15"/>
    </row>
    <row r="112" spans="1:188" x14ac:dyDescent="0.2">
      <c r="A112" s="6"/>
      <c r="B112" s="6"/>
      <c r="C112" s="6"/>
      <c r="D112" s="6" t="s">
        <v>224</v>
      </c>
      <c r="E112" s="3" t="s">
        <v>225</v>
      </c>
      <c r="F112" s="6">
        <f>COUNTIF(U112:GD112,"e")</f>
        <v>0</v>
      </c>
      <c r="G112" s="6">
        <f>COUNTIF(U112:GD112,"z")</f>
        <v>1</v>
      </c>
      <c r="H112" s="6">
        <f>SUM(I112:Q112)</f>
        <v>30</v>
      </c>
      <c r="I112" s="6">
        <f>U112+AP112+BK112+CF112+DA112+DV112+EQ112+FL112</f>
        <v>0</v>
      </c>
      <c r="J112" s="6">
        <f>W112+AR112+BM112+CH112+DC112+DX112+ES112+FN112</f>
        <v>30</v>
      </c>
      <c r="K112" s="6">
        <f>Z112+AU112+BP112+CK112+DF112+EA112+EV112+FQ112</f>
        <v>0</v>
      </c>
      <c r="L112" s="6">
        <f>AB112+AW112+BR112+CM112+DH112+EC112+EX112+FS112</f>
        <v>0</v>
      </c>
      <c r="M112" s="6">
        <f>AD112+AY112+BT112+CO112+DJ112+EE112+EZ112+FU112</f>
        <v>0</v>
      </c>
      <c r="N112" s="6">
        <f>AF112+BA112+BV112+CQ112+DL112+EG112+FB112+FW112</f>
        <v>0</v>
      </c>
      <c r="O112" s="6">
        <f>AH112+BC112+BX112+CS112+DN112+EI112+FD112+FY112</f>
        <v>0</v>
      </c>
      <c r="P112" s="6">
        <f>AJ112+BE112+BZ112+CU112+DP112+EK112+FF112+GA112</f>
        <v>0</v>
      </c>
      <c r="Q112" s="6">
        <f>AL112+BG112+CB112+CW112+DR112+EM112+FH112+GC112</f>
        <v>0</v>
      </c>
      <c r="R112" s="7">
        <f>AO112+BJ112+CE112+CZ112+DU112+EP112+FK112+GF112</f>
        <v>0</v>
      </c>
      <c r="S112" s="7">
        <f>AN112+BI112+CD112+CY112+DT112+EO112+FJ112+GE112</f>
        <v>0</v>
      </c>
      <c r="T112" s="7">
        <v>0</v>
      </c>
      <c r="U112" s="11"/>
      <c r="V112" s="10"/>
      <c r="W112" s="11">
        <v>30</v>
      </c>
      <c r="X112" s="10" t="s">
        <v>61</v>
      </c>
      <c r="Y112" s="7">
        <v>0</v>
      </c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Y112+AN112</f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AT112+BI112</f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BO112+CD112</f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CJ112+CY112</f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DE112+DT112</f>
        <v>0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DZ112+EO112</f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EU112+FJ112</f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FP112+GE112</f>
        <v>0</v>
      </c>
    </row>
    <row r="113" spans="1:188" x14ac:dyDescent="0.2">
      <c r="A113" s="6"/>
      <c r="B113" s="6"/>
      <c r="C113" s="6"/>
      <c r="D113" s="6" t="s">
        <v>226</v>
      </c>
      <c r="E113" s="3" t="s">
        <v>227</v>
      </c>
      <c r="F113" s="6">
        <f>COUNTIF(U113:GD113,"e")</f>
        <v>0</v>
      </c>
      <c r="G113" s="6">
        <f>COUNTIF(U113:GD113,"z")</f>
        <v>1</v>
      </c>
      <c r="H113" s="6">
        <f>SUM(I113:Q113)</f>
        <v>30</v>
      </c>
      <c r="I113" s="6">
        <f>U113+AP113+BK113+CF113+DA113+DV113+EQ113+FL113</f>
        <v>0</v>
      </c>
      <c r="J113" s="6">
        <f>W113+AR113+BM113+CH113+DC113+DX113+ES113+FN113</f>
        <v>30</v>
      </c>
      <c r="K113" s="6">
        <f>Z113+AU113+BP113+CK113+DF113+EA113+EV113+FQ113</f>
        <v>0</v>
      </c>
      <c r="L113" s="6">
        <f>AB113+AW113+BR113+CM113+DH113+EC113+EX113+FS113</f>
        <v>0</v>
      </c>
      <c r="M113" s="6">
        <f>AD113+AY113+BT113+CO113+DJ113+EE113+EZ113+FU113</f>
        <v>0</v>
      </c>
      <c r="N113" s="6">
        <f>AF113+BA113+BV113+CQ113+DL113+EG113+FB113+FW113</f>
        <v>0</v>
      </c>
      <c r="O113" s="6">
        <f>AH113+BC113+BX113+CS113+DN113+EI113+FD113+FY113</f>
        <v>0</v>
      </c>
      <c r="P113" s="6">
        <f>AJ113+BE113+BZ113+CU113+DP113+EK113+FF113+GA113</f>
        <v>0</v>
      </c>
      <c r="Q113" s="6">
        <f>AL113+BG113+CB113+CW113+DR113+EM113+FH113+GC113</f>
        <v>0</v>
      </c>
      <c r="R113" s="7">
        <f>AO113+BJ113+CE113+CZ113+DU113+EP113+FK113+GF113</f>
        <v>0</v>
      </c>
      <c r="S113" s="7">
        <f>AN113+BI113+CD113+CY113+DT113+EO113+FJ113+GE113</f>
        <v>0</v>
      </c>
      <c r="T113" s="7">
        <v>0</v>
      </c>
      <c r="U113" s="11"/>
      <c r="V113" s="10"/>
      <c r="W113" s="11">
        <v>30</v>
      </c>
      <c r="X113" s="10" t="s">
        <v>61</v>
      </c>
      <c r="Y113" s="7">
        <v>0</v>
      </c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Y113+AN113</f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AT113+BI113</f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BO113+CD113</f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CJ113+CY113</f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DE113+DT113</f>
        <v>0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DZ113+EO113</f>
        <v>0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EU113+FJ113</f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FP113+GE113</f>
        <v>0</v>
      </c>
    </row>
    <row r="114" spans="1:188" ht="15.95" customHeight="1" x14ac:dyDescent="0.2">
      <c r="A114" s="6"/>
      <c r="B114" s="6"/>
      <c r="C114" s="6"/>
      <c r="D114" s="6"/>
      <c r="E114" s="6" t="s">
        <v>77</v>
      </c>
      <c r="F114" s="6">
        <f t="shared" ref="F114:AK114" si="118">SUM(F112:F113)</f>
        <v>0</v>
      </c>
      <c r="G114" s="6">
        <f t="shared" si="118"/>
        <v>2</v>
      </c>
      <c r="H114" s="6">
        <f t="shared" si="118"/>
        <v>60</v>
      </c>
      <c r="I114" s="6">
        <f t="shared" si="118"/>
        <v>0</v>
      </c>
      <c r="J114" s="6">
        <f t="shared" si="118"/>
        <v>60</v>
      </c>
      <c r="K114" s="6">
        <f t="shared" si="118"/>
        <v>0</v>
      </c>
      <c r="L114" s="6">
        <f t="shared" si="118"/>
        <v>0</v>
      </c>
      <c r="M114" s="6">
        <f t="shared" si="118"/>
        <v>0</v>
      </c>
      <c r="N114" s="6">
        <f t="shared" si="118"/>
        <v>0</v>
      </c>
      <c r="O114" s="6">
        <f t="shared" si="118"/>
        <v>0</v>
      </c>
      <c r="P114" s="6">
        <f t="shared" si="118"/>
        <v>0</v>
      </c>
      <c r="Q114" s="6">
        <f t="shared" si="118"/>
        <v>0</v>
      </c>
      <c r="R114" s="7">
        <f t="shared" si="118"/>
        <v>0</v>
      </c>
      <c r="S114" s="7">
        <f t="shared" si="118"/>
        <v>0</v>
      </c>
      <c r="T114" s="7">
        <f t="shared" si="118"/>
        <v>0</v>
      </c>
      <c r="U114" s="11">
        <f t="shared" si="118"/>
        <v>0</v>
      </c>
      <c r="V114" s="10">
        <f t="shared" si="118"/>
        <v>0</v>
      </c>
      <c r="W114" s="11">
        <f t="shared" si="118"/>
        <v>60</v>
      </c>
      <c r="X114" s="10">
        <f t="shared" si="118"/>
        <v>0</v>
      </c>
      <c r="Y114" s="7">
        <f t="shared" si="118"/>
        <v>0</v>
      </c>
      <c r="Z114" s="11">
        <f t="shared" si="118"/>
        <v>0</v>
      </c>
      <c r="AA114" s="10">
        <f t="shared" si="118"/>
        <v>0</v>
      </c>
      <c r="AB114" s="11">
        <f t="shared" si="118"/>
        <v>0</v>
      </c>
      <c r="AC114" s="10">
        <f t="shared" si="118"/>
        <v>0</v>
      </c>
      <c r="AD114" s="11">
        <f t="shared" si="118"/>
        <v>0</v>
      </c>
      <c r="AE114" s="10">
        <f t="shared" si="118"/>
        <v>0</v>
      </c>
      <c r="AF114" s="11">
        <f t="shared" si="118"/>
        <v>0</v>
      </c>
      <c r="AG114" s="10">
        <f t="shared" si="118"/>
        <v>0</v>
      </c>
      <c r="AH114" s="11">
        <f t="shared" si="118"/>
        <v>0</v>
      </c>
      <c r="AI114" s="10">
        <f t="shared" si="118"/>
        <v>0</v>
      </c>
      <c r="AJ114" s="11">
        <f t="shared" si="118"/>
        <v>0</v>
      </c>
      <c r="AK114" s="10">
        <f t="shared" si="118"/>
        <v>0</v>
      </c>
      <c r="AL114" s="11">
        <f t="shared" ref="AL114:BQ114" si="119">SUM(AL112:AL113)</f>
        <v>0</v>
      </c>
      <c r="AM114" s="10">
        <f t="shared" si="119"/>
        <v>0</v>
      </c>
      <c r="AN114" s="7">
        <f t="shared" si="119"/>
        <v>0</v>
      </c>
      <c r="AO114" s="7">
        <f t="shared" si="119"/>
        <v>0</v>
      </c>
      <c r="AP114" s="11">
        <f t="shared" si="119"/>
        <v>0</v>
      </c>
      <c r="AQ114" s="10">
        <f t="shared" si="119"/>
        <v>0</v>
      </c>
      <c r="AR114" s="11">
        <f t="shared" si="119"/>
        <v>0</v>
      </c>
      <c r="AS114" s="10">
        <f t="shared" si="119"/>
        <v>0</v>
      </c>
      <c r="AT114" s="7">
        <f t="shared" si="119"/>
        <v>0</v>
      </c>
      <c r="AU114" s="11">
        <f t="shared" si="119"/>
        <v>0</v>
      </c>
      <c r="AV114" s="10">
        <f t="shared" si="119"/>
        <v>0</v>
      </c>
      <c r="AW114" s="11">
        <f t="shared" si="119"/>
        <v>0</v>
      </c>
      <c r="AX114" s="10">
        <f t="shared" si="119"/>
        <v>0</v>
      </c>
      <c r="AY114" s="11">
        <f t="shared" si="119"/>
        <v>0</v>
      </c>
      <c r="AZ114" s="10">
        <f t="shared" si="119"/>
        <v>0</v>
      </c>
      <c r="BA114" s="11">
        <f t="shared" si="119"/>
        <v>0</v>
      </c>
      <c r="BB114" s="10">
        <f t="shared" si="119"/>
        <v>0</v>
      </c>
      <c r="BC114" s="11">
        <f t="shared" si="119"/>
        <v>0</v>
      </c>
      <c r="BD114" s="10">
        <f t="shared" si="119"/>
        <v>0</v>
      </c>
      <c r="BE114" s="11">
        <f t="shared" si="119"/>
        <v>0</v>
      </c>
      <c r="BF114" s="10">
        <f t="shared" si="119"/>
        <v>0</v>
      </c>
      <c r="BG114" s="11">
        <f t="shared" si="119"/>
        <v>0</v>
      </c>
      <c r="BH114" s="10">
        <f t="shared" si="119"/>
        <v>0</v>
      </c>
      <c r="BI114" s="7">
        <f t="shared" si="119"/>
        <v>0</v>
      </c>
      <c r="BJ114" s="7">
        <f t="shared" si="119"/>
        <v>0</v>
      </c>
      <c r="BK114" s="11">
        <f t="shared" si="119"/>
        <v>0</v>
      </c>
      <c r="BL114" s="10">
        <f t="shared" si="119"/>
        <v>0</v>
      </c>
      <c r="BM114" s="11">
        <f t="shared" si="119"/>
        <v>0</v>
      </c>
      <c r="BN114" s="10">
        <f t="shared" si="119"/>
        <v>0</v>
      </c>
      <c r="BO114" s="7">
        <f t="shared" si="119"/>
        <v>0</v>
      </c>
      <c r="BP114" s="11">
        <f t="shared" si="119"/>
        <v>0</v>
      </c>
      <c r="BQ114" s="10">
        <f t="shared" si="119"/>
        <v>0</v>
      </c>
      <c r="BR114" s="11">
        <f t="shared" ref="BR114:CW114" si="120">SUM(BR112:BR113)</f>
        <v>0</v>
      </c>
      <c r="BS114" s="10">
        <f t="shared" si="120"/>
        <v>0</v>
      </c>
      <c r="BT114" s="11">
        <f t="shared" si="120"/>
        <v>0</v>
      </c>
      <c r="BU114" s="10">
        <f t="shared" si="120"/>
        <v>0</v>
      </c>
      <c r="BV114" s="11">
        <f t="shared" si="120"/>
        <v>0</v>
      </c>
      <c r="BW114" s="10">
        <f t="shared" si="120"/>
        <v>0</v>
      </c>
      <c r="BX114" s="11">
        <f t="shared" si="120"/>
        <v>0</v>
      </c>
      <c r="BY114" s="10">
        <f t="shared" si="120"/>
        <v>0</v>
      </c>
      <c r="BZ114" s="11">
        <f t="shared" si="120"/>
        <v>0</v>
      </c>
      <c r="CA114" s="10">
        <f t="shared" si="120"/>
        <v>0</v>
      </c>
      <c r="CB114" s="11">
        <f t="shared" si="120"/>
        <v>0</v>
      </c>
      <c r="CC114" s="10">
        <f t="shared" si="120"/>
        <v>0</v>
      </c>
      <c r="CD114" s="7">
        <f t="shared" si="120"/>
        <v>0</v>
      </c>
      <c r="CE114" s="7">
        <f t="shared" si="120"/>
        <v>0</v>
      </c>
      <c r="CF114" s="11">
        <f t="shared" si="120"/>
        <v>0</v>
      </c>
      <c r="CG114" s="10">
        <f t="shared" si="120"/>
        <v>0</v>
      </c>
      <c r="CH114" s="11">
        <f t="shared" si="120"/>
        <v>0</v>
      </c>
      <c r="CI114" s="10">
        <f t="shared" si="120"/>
        <v>0</v>
      </c>
      <c r="CJ114" s="7">
        <f t="shared" si="120"/>
        <v>0</v>
      </c>
      <c r="CK114" s="11">
        <f t="shared" si="120"/>
        <v>0</v>
      </c>
      <c r="CL114" s="10">
        <f t="shared" si="120"/>
        <v>0</v>
      </c>
      <c r="CM114" s="11">
        <f t="shared" si="120"/>
        <v>0</v>
      </c>
      <c r="CN114" s="10">
        <f t="shared" si="120"/>
        <v>0</v>
      </c>
      <c r="CO114" s="11">
        <f t="shared" si="120"/>
        <v>0</v>
      </c>
      <c r="CP114" s="10">
        <f t="shared" si="120"/>
        <v>0</v>
      </c>
      <c r="CQ114" s="11">
        <f t="shared" si="120"/>
        <v>0</v>
      </c>
      <c r="CR114" s="10">
        <f t="shared" si="120"/>
        <v>0</v>
      </c>
      <c r="CS114" s="11">
        <f t="shared" si="120"/>
        <v>0</v>
      </c>
      <c r="CT114" s="10">
        <f t="shared" si="120"/>
        <v>0</v>
      </c>
      <c r="CU114" s="11">
        <f t="shared" si="120"/>
        <v>0</v>
      </c>
      <c r="CV114" s="10">
        <f t="shared" si="120"/>
        <v>0</v>
      </c>
      <c r="CW114" s="11">
        <f t="shared" si="120"/>
        <v>0</v>
      </c>
      <c r="CX114" s="10">
        <f t="shared" ref="CX114:EC114" si="121">SUM(CX112:CX113)</f>
        <v>0</v>
      </c>
      <c r="CY114" s="7">
        <f t="shared" si="121"/>
        <v>0</v>
      </c>
      <c r="CZ114" s="7">
        <f t="shared" si="121"/>
        <v>0</v>
      </c>
      <c r="DA114" s="11">
        <f t="shared" si="121"/>
        <v>0</v>
      </c>
      <c r="DB114" s="10">
        <f t="shared" si="121"/>
        <v>0</v>
      </c>
      <c r="DC114" s="11">
        <f t="shared" si="121"/>
        <v>0</v>
      </c>
      <c r="DD114" s="10">
        <f t="shared" si="121"/>
        <v>0</v>
      </c>
      <c r="DE114" s="7">
        <f t="shared" si="121"/>
        <v>0</v>
      </c>
      <c r="DF114" s="11">
        <f t="shared" si="121"/>
        <v>0</v>
      </c>
      <c r="DG114" s="10">
        <f t="shared" si="121"/>
        <v>0</v>
      </c>
      <c r="DH114" s="11">
        <f t="shared" si="121"/>
        <v>0</v>
      </c>
      <c r="DI114" s="10">
        <f t="shared" si="121"/>
        <v>0</v>
      </c>
      <c r="DJ114" s="11">
        <f t="shared" si="121"/>
        <v>0</v>
      </c>
      <c r="DK114" s="10">
        <f t="shared" si="121"/>
        <v>0</v>
      </c>
      <c r="DL114" s="11">
        <f t="shared" si="121"/>
        <v>0</v>
      </c>
      <c r="DM114" s="10">
        <f t="shared" si="121"/>
        <v>0</v>
      </c>
      <c r="DN114" s="11">
        <f t="shared" si="121"/>
        <v>0</v>
      </c>
      <c r="DO114" s="10">
        <f t="shared" si="121"/>
        <v>0</v>
      </c>
      <c r="DP114" s="11">
        <f t="shared" si="121"/>
        <v>0</v>
      </c>
      <c r="DQ114" s="10">
        <f t="shared" si="121"/>
        <v>0</v>
      </c>
      <c r="DR114" s="11">
        <f t="shared" si="121"/>
        <v>0</v>
      </c>
      <c r="DS114" s="10">
        <f t="shared" si="121"/>
        <v>0</v>
      </c>
      <c r="DT114" s="7">
        <f t="shared" si="121"/>
        <v>0</v>
      </c>
      <c r="DU114" s="7">
        <f t="shared" si="121"/>
        <v>0</v>
      </c>
      <c r="DV114" s="11">
        <f t="shared" si="121"/>
        <v>0</v>
      </c>
      <c r="DW114" s="10">
        <f t="shared" si="121"/>
        <v>0</v>
      </c>
      <c r="DX114" s="11">
        <f t="shared" si="121"/>
        <v>0</v>
      </c>
      <c r="DY114" s="10">
        <f t="shared" si="121"/>
        <v>0</v>
      </c>
      <c r="DZ114" s="7">
        <f t="shared" si="121"/>
        <v>0</v>
      </c>
      <c r="EA114" s="11">
        <f t="shared" si="121"/>
        <v>0</v>
      </c>
      <c r="EB114" s="10">
        <f t="shared" si="121"/>
        <v>0</v>
      </c>
      <c r="EC114" s="11">
        <f t="shared" si="121"/>
        <v>0</v>
      </c>
      <c r="ED114" s="10">
        <f t="shared" ref="ED114:FI114" si="122">SUM(ED112:ED113)</f>
        <v>0</v>
      </c>
      <c r="EE114" s="11">
        <f t="shared" si="122"/>
        <v>0</v>
      </c>
      <c r="EF114" s="10">
        <f t="shared" si="122"/>
        <v>0</v>
      </c>
      <c r="EG114" s="11">
        <f t="shared" si="122"/>
        <v>0</v>
      </c>
      <c r="EH114" s="10">
        <f t="shared" si="122"/>
        <v>0</v>
      </c>
      <c r="EI114" s="11">
        <f t="shared" si="122"/>
        <v>0</v>
      </c>
      <c r="EJ114" s="10">
        <f t="shared" si="122"/>
        <v>0</v>
      </c>
      <c r="EK114" s="11">
        <f t="shared" si="122"/>
        <v>0</v>
      </c>
      <c r="EL114" s="10">
        <f t="shared" si="122"/>
        <v>0</v>
      </c>
      <c r="EM114" s="11">
        <f t="shared" si="122"/>
        <v>0</v>
      </c>
      <c r="EN114" s="10">
        <f t="shared" si="122"/>
        <v>0</v>
      </c>
      <c r="EO114" s="7">
        <f t="shared" si="122"/>
        <v>0</v>
      </c>
      <c r="EP114" s="7">
        <f t="shared" si="122"/>
        <v>0</v>
      </c>
      <c r="EQ114" s="11">
        <f t="shared" si="122"/>
        <v>0</v>
      </c>
      <c r="ER114" s="10">
        <f t="shared" si="122"/>
        <v>0</v>
      </c>
      <c r="ES114" s="11">
        <f t="shared" si="122"/>
        <v>0</v>
      </c>
      <c r="ET114" s="10">
        <f t="shared" si="122"/>
        <v>0</v>
      </c>
      <c r="EU114" s="7">
        <f t="shared" si="122"/>
        <v>0</v>
      </c>
      <c r="EV114" s="11">
        <f t="shared" si="122"/>
        <v>0</v>
      </c>
      <c r="EW114" s="10">
        <f t="shared" si="122"/>
        <v>0</v>
      </c>
      <c r="EX114" s="11">
        <f t="shared" si="122"/>
        <v>0</v>
      </c>
      <c r="EY114" s="10">
        <f t="shared" si="122"/>
        <v>0</v>
      </c>
      <c r="EZ114" s="11">
        <f t="shared" si="122"/>
        <v>0</v>
      </c>
      <c r="FA114" s="10">
        <f t="shared" si="122"/>
        <v>0</v>
      </c>
      <c r="FB114" s="11">
        <f t="shared" si="122"/>
        <v>0</v>
      </c>
      <c r="FC114" s="10">
        <f t="shared" si="122"/>
        <v>0</v>
      </c>
      <c r="FD114" s="11">
        <f t="shared" si="122"/>
        <v>0</v>
      </c>
      <c r="FE114" s="10">
        <f t="shared" si="122"/>
        <v>0</v>
      </c>
      <c r="FF114" s="11">
        <f t="shared" si="122"/>
        <v>0</v>
      </c>
      <c r="FG114" s="10">
        <f t="shared" si="122"/>
        <v>0</v>
      </c>
      <c r="FH114" s="11">
        <f t="shared" si="122"/>
        <v>0</v>
      </c>
      <c r="FI114" s="10">
        <f t="shared" si="122"/>
        <v>0</v>
      </c>
      <c r="FJ114" s="7">
        <f t="shared" ref="FJ114:GF114" si="123">SUM(FJ112:FJ113)</f>
        <v>0</v>
      </c>
      <c r="FK114" s="7">
        <f t="shared" si="123"/>
        <v>0</v>
      </c>
      <c r="FL114" s="11">
        <f t="shared" si="123"/>
        <v>0</v>
      </c>
      <c r="FM114" s="10">
        <f t="shared" si="123"/>
        <v>0</v>
      </c>
      <c r="FN114" s="11">
        <f t="shared" si="123"/>
        <v>0</v>
      </c>
      <c r="FO114" s="10">
        <f t="shared" si="123"/>
        <v>0</v>
      </c>
      <c r="FP114" s="7">
        <f t="shared" si="123"/>
        <v>0</v>
      </c>
      <c r="FQ114" s="11">
        <f t="shared" si="123"/>
        <v>0</v>
      </c>
      <c r="FR114" s="10">
        <f t="shared" si="123"/>
        <v>0</v>
      </c>
      <c r="FS114" s="11">
        <f t="shared" si="123"/>
        <v>0</v>
      </c>
      <c r="FT114" s="10">
        <f t="shared" si="123"/>
        <v>0</v>
      </c>
      <c r="FU114" s="11">
        <f t="shared" si="123"/>
        <v>0</v>
      </c>
      <c r="FV114" s="10">
        <f t="shared" si="123"/>
        <v>0</v>
      </c>
      <c r="FW114" s="11">
        <f t="shared" si="123"/>
        <v>0</v>
      </c>
      <c r="FX114" s="10">
        <f t="shared" si="123"/>
        <v>0</v>
      </c>
      <c r="FY114" s="11">
        <f t="shared" si="123"/>
        <v>0</v>
      </c>
      <c r="FZ114" s="10">
        <f t="shared" si="123"/>
        <v>0</v>
      </c>
      <c r="GA114" s="11">
        <f t="shared" si="123"/>
        <v>0</v>
      </c>
      <c r="GB114" s="10">
        <f t="shared" si="123"/>
        <v>0</v>
      </c>
      <c r="GC114" s="11">
        <f t="shared" si="123"/>
        <v>0</v>
      </c>
      <c r="GD114" s="10">
        <f t="shared" si="123"/>
        <v>0</v>
      </c>
      <c r="GE114" s="7">
        <f t="shared" si="123"/>
        <v>0</v>
      </c>
      <c r="GF114" s="7">
        <f t="shared" si="123"/>
        <v>0</v>
      </c>
    </row>
    <row r="115" spans="1:188" ht="20.100000000000001" customHeight="1" x14ac:dyDescent="0.2">
      <c r="A115" s="6"/>
      <c r="B115" s="6"/>
      <c r="C115" s="6"/>
      <c r="D115" s="6"/>
      <c r="E115" s="8" t="s">
        <v>228</v>
      </c>
      <c r="F115" s="6">
        <f>F27+F38+F75+F104+F110</f>
        <v>23</v>
      </c>
      <c r="G115" s="6">
        <f>G27+G38+G75+G104+G110</f>
        <v>87</v>
      </c>
      <c r="H115" s="6">
        <f t="shared" ref="H115:Q115" si="124">H27+H38+H75+H110</f>
        <v>2503</v>
      </c>
      <c r="I115" s="6">
        <f t="shared" si="124"/>
        <v>1198</v>
      </c>
      <c r="J115" s="6">
        <f t="shared" si="124"/>
        <v>405</v>
      </c>
      <c r="K115" s="6">
        <f t="shared" si="124"/>
        <v>30</v>
      </c>
      <c r="L115" s="6">
        <f t="shared" si="124"/>
        <v>390</v>
      </c>
      <c r="M115" s="6">
        <f t="shared" si="124"/>
        <v>150</v>
      </c>
      <c r="N115" s="6">
        <f t="shared" si="124"/>
        <v>300</v>
      </c>
      <c r="O115" s="6">
        <f t="shared" si="124"/>
        <v>0</v>
      </c>
      <c r="P115" s="6">
        <f t="shared" si="124"/>
        <v>0</v>
      </c>
      <c r="Q115" s="6">
        <f t="shared" si="124"/>
        <v>30</v>
      </c>
      <c r="R115" s="7">
        <f>R27+R38+R75+R104+R110</f>
        <v>210</v>
      </c>
      <c r="S115" s="7">
        <f>S27+S38+S75+S104+S110</f>
        <v>94.2</v>
      </c>
      <c r="T115" s="7">
        <f>T27+T38+T75+T104+T110</f>
        <v>106.04</v>
      </c>
      <c r="U115" s="11">
        <f>U27+U38+U75+U110</f>
        <v>221</v>
      </c>
      <c r="V115" s="10">
        <f>V27+V38+V75+V110</f>
        <v>0</v>
      </c>
      <c r="W115" s="11">
        <f>W27+W38+W75+W110</f>
        <v>120</v>
      </c>
      <c r="X115" s="10">
        <f>X27+X38+X75+X110</f>
        <v>0</v>
      </c>
      <c r="Y115" s="7">
        <f>Y27+Y38+Y75+Y104+Y110</f>
        <v>27.1</v>
      </c>
      <c r="Z115" s="11">
        <f t="shared" ref="Z115:AM115" si="125">Z27+Z38+Z75+Z110</f>
        <v>0</v>
      </c>
      <c r="AA115" s="10">
        <f t="shared" si="125"/>
        <v>0</v>
      </c>
      <c r="AB115" s="11">
        <f t="shared" si="125"/>
        <v>15</v>
      </c>
      <c r="AC115" s="10">
        <f t="shared" si="125"/>
        <v>0</v>
      </c>
      <c r="AD115" s="11">
        <f t="shared" si="125"/>
        <v>0</v>
      </c>
      <c r="AE115" s="10">
        <f t="shared" si="125"/>
        <v>0</v>
      </c>
      <c r="AF115" s="11">
        <f t="shared" si="125"/>
        <v>15</v>
      </c>
      <c r="AG115" s="10">
        <f t="shared" si="125"/>
        <v>0</v>
      </c>
      <c r="AH115" s="11">
        <f t="shared" si="125"/>
        <v>0</v>
      </c>
      <c r="AI115" s="10">
        <f t="shared" si="125"/>
        <v>0</v>
      </c>
      <c r="AJ115" s="11">
        <f t="shared" si="125"/>
        <v>0</v>
      </c>
      <c r="AK115" s="10">
        <f t="shared" si="125"/>
        <v>0</v>
      </c>
      <c r="AL115" s="11">
        <f t="shared" si="125"/>
        <v>0</v>
      </c>
      <c r="AM115" s="10">
        <f t="shared" si="125"/>
        <v>0</v>
      </c>
      <c r="AN115" s="7">
        <f>AN27+AN38+AN75+AN104+AN110</f>
        <v>2.9</v>
      </c>
      <c r="AO115" s="7">
        <f>AO27+AO38+AO75+AO104+AO110</f>
        <v>30</v>
      </c>
      <c r="AP115" s="11">
        <f>AP27+AP38+AP75+AP110</f>
        <v>165</v>
      </c>
      <c r="AQ115" s="10">
        <f>AQ27+AQ38+AQ75+AQ110</f>
        <v>0</v>
      </c>
      <c r="AR115" s="11">
        <f>AR27+AR38+AR75+AR110</f>
        <v>105</v>
      </c>
      <c r="AS115" s="10">
        <f>AS27+AS38+AS75+AS110</f>
        <v>0</v>
      </c>
      <c r="AT115" s="7">
        <f>AT27+AT38+AT75+AT104+AT110</f>
        <v>22.5</v>
      </c>
      <c r="AU115" s="11">
        <f t="shared" ref="AU115:BH115" si="126">AU27+AU38+AU75+AU110</f>
        <v>0</v>
      </c>
      <c r="AV115" s="10">
        <f t="shared" si="126"/>
        <v>0</v>
      </c>
      <c r="AW115" s="11">
        <f t="shared" si="126"/>
        <v>90</v>
      </c>
      <c r="AX115" s="10">
        <f t="shared" si="126"/>
        <v>0</v>
      </c>
      <c r="AY115" s="11">
        <f t="shared" si="126"/>
        <v>0</v>
      </c>
      <c r="AZ115" s="10">
        <f t="shared" si="126"/>
        <v>0</v>
      </c>
      <c r="BA115" s="11">
        <f t="shared" si="126"/>
        <v>0</v>
      </c>
      <c r="BB115" s="10">
        <f t="shared" si="126"/>
        <v>0</v>
      </c>
      <c r="BC115" s="11">
        <f t="shared" si="126"/>
        <v>0</v>
      </c>
      <c r="BD115" s="10">
        <f t="shared" si="126"/>
        <v>0</v>
      </c>
      <c r="BE115" s="11">
        <f t="shared" si="126"/>
        <v>0</v>
      </c>
      <c r="BF115" s="10">
        <f t="shared" si="126"/>
        <v>0</v>
      </c>
      <c r="BG115" s="11">
        <f t="shared" si="126"/>
        <v>0</v>
      </c>
      <c r="BH115" s="10">
        <f t="shared" si="126"/>
        <v>0</v>
      </c>
      <c r="BI115" s="7">
        <f>BI27+BI38+BI75+BI104+BI110</f>
        <v>7.5</v>
      </c>
      <c r="BJ115" s="7">
        <f>BJ27+BJ38+BJ75+BJ104+BJ110</f>
        <v>30</v>
      </c>
      <c r="BK115" s="11">
        <f>BK27+BK38+BK75+BK110</f>
        <v>180</v>
      </c>
      <c r="BL115" s="10">
        <f>BL27+BL38+BL75+BL110</f>
        <v>0</v>
      </c>
      <c r="BM115" s="11">
        <f>BM27+BM38+BM75+BM110</f>
        <v>60</v>
      </c>
      <c r="BN115" s="10">
        <f>BN27+BN38+BN75+BN110</f>
        <v>0</v>
      </c>
      <c r="BO115" s="7">
        <f>BO27+BO38+BO75+BO104+BO110</f>
        <v>13.5</v>
      </c>
      <c r="BP115" s="11">
        <f t="shared" ref="BP115:CC115" si="127">BP27+BP38+BP75+BP110</f>
        <v>0</v>
      </c>
      <c r="BQ115" s="10">
        <f t="shared" si="127"/>
        <v>0</v>
      </c>
      <c r="BR115" s="11">
        <f t="shared" si="127"/>
        <v>135</v>
      </c>
      <c r="BS115" s="10">
        <f t="shared" si="127"/>
        <v>0</v>
      </c>
      <c r="BT115" s="11">
        <f t="shared" si="127"/>
        <v>30</v>
      </c>
      <c r="BU115" s="10">
        <f t="shared" si="127"/>
        <v>0</v>
      </c>
      <c r="BV115" s="11">
        <f t="shared" si="127"/>
        <v>15</v>
      </c>
      <c r="BW115" s="10">
        <f t="shared" si="127"/>
        <v>0</v>
      </c>
      <c r="BX115" s="11">
        <f t="shared" si="127"/>
        <v>0</v>
      </c>
      <c r="BY115" s="10">
        <f t="shared" si="127"/>
        <v>0</v>
      </c>
      <c r="BZ115" s="11">
        <f t="shared" si="127"/>
        <v>0</v>
      </c>
      <c r="CA115" s="10">
        <f t="shared" si="127"/>
        <v>0</v>
      </c>
      <c r="CB115" s="11">
        <f t="shared" si="127"/>
        <v>0</v>
      </c>
      <c r="CC115" s="10">
        <f t="shared" si="127"/>
        <v>0</v>
      </c>
      <c r="CD115" s="7">
        <f>CD27+CD38+CD75+CD104+CD110</f>
        <v>16.5</v>
      </c>
      <c r="CE115" s="7">
        <f>CE27+CE38+CE75+CE104+CE110</f>
        <v>30</v>
      </c>
      <c r="CF115" s="11">
        <f>CF27+CF38+CF75+CF110</f>
        <v>195</v>
      </c>
      <c r="CG115" s="10">
        <f>CG27+CG38+CG75+CG110</f>
        <v>0</v>
      </c>
      <c r="CH115" s="11">
        <f>CH27+CH38+CH75+CH110</f>
        <v>45</v>
      </c>
      <c r="CI115" s="10">
        <f>CI27+CI38+CI75+CI110</f>
        <v>0</v>
      </c>
      <c r="CJ115" s="7">
        <f>CJ27+CJ38+CJ75+CJ104+CJ110</f>
        <v>14.5</v>
      </c>
      <c r="CK115" s="11">
        <f t="shared" ref="CK115:CX115" si="128">CK27+CK38+CK75+CK110</f>
        <v>0</v>
      </c>
      <c r="CL115" s="10">
        <f t="shared" si="128"/>
        <v>0</v>
      </c>
      <c r="CM115" s="11">
        <f t="shared" si="128"/>
        <v>60</v>
      </c>
      <c r="CN115" s="10">
        <f t="shared" si="128"/>
        <v>0</v>
      </c>
      <c r="CO115" s="11">
        <f t="shared" si="128"/>
        <v>60</v>
      </c>
      <c r="CP115" s="10">
        <f t="shared" si="128"/>
        <v>0</v>
      </c>
      <c r="CQ115" s="11">
        <f t="shared" si="128"/>
        <v>90</v>
      </c>
      <c r="CR115" s="10">
        <f t="shared" si="128"/>
        <v>0</v>
      </c>
      <c r="CS115" s="11">
        <f t="shared" si="128"/>
        <v>0</v>
      </c>
      <c r="CT115" s="10">
        <f t="shared" si="128"/>
        <v>0</v>
      </c>
      <c r="CU115" s="11">
        <f t="shared" si="128"/>
        <v>0</v>
      </c>
      <c r="CV115" s="10">
        <f t="shared" si="128"/>
        <v>0</v>
      </c>
      <c r="CW115" s="11">
        <f t="shared" si="128"/>
        <v>0</v>
      </c>
      <c r="CX115" s="10">
        <f t="shared" si="128"/>
        <v>0</v>
      </c>
      <c r="CY115" s="7">
        <f>CY27+CY38+CY75+CY104+CY110</f>
        <v>15.499999999999998</v>
      </c>
      <c r="CZ115" s="7">
        <f>CZ27+CZ38+CZ75+CZ104+CZ110</f>
        <v>30</v>
      </c>
      <c r="DA115" s="11">
        <f>DA27+DA38+DA75+DA110</f>
        <v>180</v>
      </c>
      <c r="DB115" s="10">
        <f>DB27+DB38+DB75+DB110</f>
        <v>0</v>
      </c>
      <c r="DC115" s="11">
        <f>DC27+DC38+DC75+DC110</f>
        <v>60</v>
      </c>
      <c r="DD115" s="10">
        <f>DD27+DD38+DD75+DD110</f>
        <v>0</v>
      </c>
      <c r="DE115" s="7">
        <f>DE27+DE38+DE75+DE104+DE110</f>
        <v>19.2</v>
      </c>
      <c r="DF115" s="11">
        <f t="shared" ref="DF115:DS115" si="129">DF27+DF38+DF75+DF110</f>
        <v>0</v>
      </c>
      <c r="DG115" s="10">
        <f t="shared" si="129"/>
        <v>0</v>
      </c>
      <c r="DH115" s="11">
        <f t="shared" si="129"/>
        <v>60</v>
      </c>
      <c r="DI115" s="10">
        <f t="shared" si="129"/>
        <v>0</v>
      </c>
      <c r="DJ115" s="11">
        <f t="shared" si="129"/>
        <v>60</v>
      </c>
      <c r="DK115" s="10">
        <f t="shared" si="129"/>
        <v>0</v>
      </c>
      <c r="DL115" s="11">
        <f t="shared" si="129"/>
        <v>30</v>
      </c>
      <c r="DM115" s="10">
        <f t="shared" si="129"/>
        <v>0</v>
      </c>
      <c r="DN115" s="11">
        <f t="shared" si="129"/>
        <v>0</v>
      </c>
      <c r="DO115" s="10">
        <f t="shared" si="129"/>
        <v>0</v>
      </c>
      <c r="DP115" s="11">
        <f t="shared" si="129"/>
        <v>0</v>
      </c>
      <c r="DQ115" s="10">
        <f t="shared" si="129"/>
        <v>0</v>
      </c>
      <c r="DR115" s="11">
        <f t="shared" si="129"/>
        <v>0</v>
      </c>
      <c r="DS115" s="10">
        <f t="shared" si="129"/>
        <v>0</v>
      </c>
      <c r="DT115" s="7">
        <f>DT27+DT38+DT75+DT104+DT110</f>
        <v>10.8</v>
      </c>
      <c r="DU115" s="7">
        <f>DU27+DU38+DU75+DU104+DU110</f>
        <v>30</v>
      </c>
      <c r="DV115" s="11">
        <f>DV27+DV38+DV75+DV110</f>
        <v>137</v>
      </c>
      <c r="DW115" s="10">
        <f>DW27+DW38+DW75+DW110</f>
        <v>0</v>
      </c>
      <c r="DX115" s="11">
        <f>DX27+DX38+DX75+DX110</f>
        <v>0</v>
      </c>
      <c r="DY115" s="10">
        <f>DY27+DY38+DY75+DY110</f>
        <v>0</v>
      </c>
      <c r="DZ115" s="7">
        <f>DZ27+DZ38+DZ75+DZ104+DZ110</f>
        <v>10.5</v>
      </c>
      <c r="EA115" s="11">
        <f t="shared" ref="EA115:EN115" si="130">EA27+EA38+EA75+EA110</f>
        <v>30</v>
      </c>
      <c r="EB115" s="10">
        <f t="shared" si="130"/>
        <v>0</v>
      </c>
      <c r="EC115" s="11">
        <f t="shared" si="130"/>
        <v>30</v>
      </c>
      <c r="ED115" s="10">
        <f t="shared" si="130"/>
        <v>0</v>
      </c>
      <c r="EE115" s="11">
        <f t="shared" si="130"/>
        <v>0</v>
      </c>
      <c r="EF115" s="10">
        <f t="shared" si="130"/>
        <v>0</v>
      </c>
      <c r="EG115" s="11">
        <f t="shared" si="130"/>
        <v>75</v>
      </c>
      <c r="EH115" s="10">
        <f t="shared" si="130"/>
        <v>0</v>
      </c>
      <c r="EI115" s="11">
        <f t="shared" si="130"/>
        <v>0</v>
      </c>
      <c r="EJ115" s="10">
        <f t="shared" si="130"/>
        <v>0</v>
      </c>
      <c r="EK115" s="11">
        <f t="shared" si="130"/>
        <v>0</v>
      </c>
      <c r="EL115" s="10">
        <f t="shared" si="130"/>
        <v>0</v>
      </c>
      <c r="EM115" s="11">
        <f t="shared" si="130"/>
        <v>15</v>
      </c>
      <c r="EN115" s="10">
        <f t="shared" si="130"/>
        <v>0</v>
      </c>
      <c r="EO115" s="7">
        <f>EO27+EO38+EO75+EO104+EO110</f>
        <v>19.5</v>
      </c>
      <c r="EP115" s="7">
        <f>EP27+EP38+EP75+EP104+EP110</f>
        <v>30</v>
      </c>
      <c r="EQ115" s="11">
        <f>EQ27+EQ38+EQ75+EQ110</f>
        <v>120</v>
      </c>
      <c r="ER115" s="10">
        <f>ER27+ER38+ER75+ER110</f>
        <v>0</v>
      </c>
      <c r="ES115" s="11">
        <f>ES27+ES38+ES75+ES110</f>
        <v>15</v>
      </c>
      <c r="ET115" s="10">
        <f>ET27+ET38+ET75+ET110</f>
        <v>0</v>
      </c>
      <c r="EU115" s="7">
        <f>EU27+EU38+EU75+EU104+EU110</f>
        <v>8.5</v>
      </c>
      <c r="EV115" s="11">
        <f t="shared" ref="EV115:FI115" si="131">EV27+EV38+EV75+EV110</f>
        <v>0</v>
      </c>
      <c r="EW115" s="10">
        <f t="shared" si="131"/>
        <v>0</v>
      </c>
      <c r="EX115" s="11">
        <f t="shared" si="131"/>
        <v>0</v>
      </c>
      <c r="EY115" s="10">
        <f t="shared" si="131"/>
        <v>0</v>
      </c>
      <c r="EZ115" s="11">
        <f t="shared" si="131"/>
        <v>0</v>
      </c>
      <c r="FA115" s="10">
        <f t="shared" si="131"/>
        <v>0</v>
      </c>
      <c r="FB115" s="11">
        <f t="shared" si="131"/>
        <v>75</v>
      </c>
      <c r="FC115" s="10">
        <f t="shared" si="131"/>
        <v>0</v>
      </c>
      <c r="FD115" s="11">
        <f t="shared" si="131"/>
        <v>0</v>
      </c>
      <c r="FE115" s="10">
        <f t="shared" si="131"/>
        <v>0</v>
      </c>
      <c r="FF115" s="11">
        <f t="shared" si="131"/>
        <v>0</v>
      </c>
      <c r="FG115" s="10">
        <f t="shared" si="131"/>
        <v>0</v>
      </c>
      <c r="FH115" s="11">
        <f t="shared" si="131"/>
        <v>15</v>
      </c>
      <c r="FI115" s="10">
        <f t="shared" si="131"/>
        <v>0</v>
      </c>
      <c r="FJ115" s="7">
        <f>FJ27+FJ38+FJ75+FJ104+FJ110</f>
        <v>21.5</v>
      </c>
      <c r="FK115" s="7">
        <f>FK27+FK38+FK75+FK104+FK110</f>
        <v>30</v>
      </c>
      <c r="FL115" s="11">
        <f>FL27+FL38+FL75+FL110</f>
        <v>0</v>
      </c>
      <c r="FM115" s="10">
        <f>FM27+FM38+FM75+FM110</f>
        <v>0</v>
      </c>
      <c r="FN115" s="11">
        <f>FN27+FN38+FN75+FN110</f>
        <v>0</v>
      </c>
      <c r="FO115" s="10">
        <f>FO27+FO38+FO75+FO110</f>
        <v>0</v>
      </c>
      <c r="FP115" s="7">
        <f>FP27+FP38+FP75+FP104+FP110</f>
        <v>0</v>
      </c>
      <c r="FQ115" s="11">
        <f t="shared" ref="FQ115:GD115" si="132">FQ27+FQ38+FQ75+FQ110</f>
        <v>0</v>
      </c>
      <c r="FR115" s="10">
        <f t="shared" si="132"/>
        <v>0</v>
      </c>
      <c r="FS115" s="11">
        <f t="shared" si="132"/>
        <v>0</v>
      </c>
      <c r="FT115" s="10">
        <f t="shared" si="132"/>
        <v>0</v>
      </c>
      <c r="FU115" s="11">
        <f t="shared" si="132"/>
        <v>0</v>
      </c>
      <c r="FV115" s="10">
        <f t="shared" si="132"/>
        <v>0</v>
      </c>
      <c r="FW115" s="11">
        <f t="shared" si="132"/>
        <v>0</v>
      </c>
      <c r="FX115" s="10">
        <f t="shared" si="132"/>
        <v>0</v>
      </c>
      <c r="FY115" s="11">
        <f t="shared" si="132"/>
        <v>0</v>
      </c>
      <c r="FZ115" s="10">
        <f t="shared" si="132"/>
        <v>0</v>
      </c>
      <c r="GA115" s="11">
        <f t="shared" si="132"/>
        <v>0</v>
      </c>
      <c r="GB115" s="10">
        <f t="shared" si="132"/>
        <v>0</v>
      </c>
      <c r="GC115" s="11">
        <f t="shared" si="132"/>
        <v>0</v>
      </c>
      <c r="GD115" s="10">
        <f t="shared" si="132"/>
        <v>0</v>
      </c>
      <c r="GE115" s="7">
        <f>GE27+GE38+GE75+GE104+GE110</f>
        <v>0</v>
      </c>
      <c r="GF115" s="7">
        <f>GF27+GF38+GF75+GF104+GF110</f>
        <v>0</v>
      </c>
    </row>
    <row r="117" spans="1:188" x14ac:dyDescent="0.2">
      <c r="D117" s="3" t="s">
        <v>22</v>
      </c>
      <c r="E117" s="3" t="s">
        <v>229</v>
      </c>
    </row>
    <row r="118" spans="1:188" x14ac:dyDescent="0.2">
      <c r="D118" s="3" t="s">
        <v>26</v>
      </c>
      <c r="E118" s="3" t="s">
        <v>230</v>
      </c>
    </row>
    <row r="119" spans="1:188" x14ac:dyDescent="0.2">
      <c r="D119" s="12" t="s">
        <v>32</v>
      </c>
      <c r="E119" s="12"/>
    </row>
    <row r="120" spans="1:188" x14ac:dyDescent="0.2">
      <c r="D120" s="3" t="s">
        <v>34</v>
      </c>
      <c r="E120" s="3" t="s">
        <v>231</v>
      </c>
    </row>
    <row r="121" spans="1:188" x14ac:dyDescent="0.2">
      <c r="D121" s="3" t="s">
        <v>35</v>
      </c>
      <c r="E121" s="3" t="s">
        <v>232</v>
      </c>
    </row>
    <row r="122" spans="1:188" x14ac:dyDescent="0.2">
      <c r="D122" s="12" t="s">
        <v>33</v>
      </c>
      <c r="E122" s="12"/>
    </row>
    <row r="123" spans="1:188" x14ac:dyDescent="0.2">
      <c r="D123" s="3" t="s">
        <v>35</v>
      </c>
      <c r="E123" s="3" t="s">
        <v>232</v>
      </c>
      <c r="M123" s="9"/>
      <c r="U123" s="9"/>
      <c r="AC123" s="9"/>
    </row>
    <row r="124" spans="1:188" x14ac:dyDescent="0.2">
      <c r="D124" s="3" t="s">
        <v>36</v>
      </c>
      <c r="E124" s="3" t="s">
        <v>233</v>
      </c>
    </row>
    <row r="125" spans="1:188" x14ac:dyDescent="0.2">
      <c r="D125" s="3" t="s">
        <v>37</v>
      </c>
      <c r="E125" s="3" t="s">
        <v>234</v>
      </c>
    </row>
    <row r="126" spans="1:188" x14ac:dyDescent="0.2">
      <c r="D126" s="3" t="s">
        <v>38</v>
      </c>
      <c r="E126" s="3" t="s">
        <v>235</v>
      </c>
    </row>
    <row r="127" spans="1:188" x14ac:dyDescent="0.2">
      <c r="D127" s="3" t="s">
        <v>39</v>
      </c>
      <c r="E127" s="3" t="s">
        <v>236</v>
      </c>
    </row>
    <row r="128" spans="1:188" x14ac:dyDescent="0.2">
      <c r="D128" s="3" t="s">
        <v>40</v>
      </c>
      <c r="E128" s="3" t="s">
        <v>237</v>
      </c>
    </row>
    <row r="129" spans="4:5" x14ac:dyDescent="0.2">
      <c r="D129" s="3" t="s">
        <v>41</v>
      </c>
      <c r="E129" s="3" t="s">
        <v>238</v>
      </c>
    </row>
  </sheetData>
  <mergeCells count="184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A28:GF28"/>
    <mergeCell ref="A39:GF39"/>
    <mergeCell ref="A76:GF76"/>
    <mergeCell ref="C77:C78"/>
    <mergeCell ref="A77:A78"/>
    <mergeCell ref="B77:B78"/>
    <mergeCell ref="FU15:FV15"/>
    <mergeCell ref="FW15:FX15"/>
    <mergeCell ref="C79:C80"/>
    <mergeCell ref="A79:A80"/>
    <mergeCell ref="B79:B80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C98:C99"/>
    <mergeCell ref="A98:A99"/>
    <mergeCell ref="B98:B99"/>
    <mergeCell ref="D119:E119"/>
    <mergeCell ref="D122:E122"/>
    <mergeCell ref="C100:C101"/>
    <mergeCell ref="A100:A101"/>
    <mergeCell ref="B100:B101"/>
    <mergeCell ref="A102:GF102"/>
    <mergeCell ref="A105:GF105"/>
    <mergeCell ref="A111:GF11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Zarządzanie i inżynieria produk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2021-05-13T10:57:47Z</dcterms:created>
  <dcterms:modified xsi:type="dcterms:W3CDTF">2021-06-01T09:50:19Z</dcterms:modified>
</cp:coreProperties>
</file>