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C8730A76-5CCF-431E-BA83-8F21F8CB866F}" xr6:coauthVersionLast="45" xr6:coauthVersionMax="45" xr10:uidLastSave="{00000000-0000-0000-0000-000000000000}"/>
  <bookViews>
    <workbookView xWindow="-120" yWindow="-120" windowWidth="38640" windowHeight="15840"/>
  </bookViews>
  <sheets>
    <sheet name="Energety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N17" i="1"/>
  <c r="O17" i="1"/>
  <c r="P17" i="1"/>
  <c r="Q17" i="1"/>
  <c r="S17" i="1"/>
  <c r="T17" i="1"/>
  <c r="AO17" i="1"/>
  <c r="BJ17" i="1"/>
  <c r="BT17" i="1"/>
  <c r="BT24" i="1"/>
  <c r="CD17" i="1"/>
  <c r="CE17" i="1"/>
  <c r="CZ17" i="1"/>
  <c r="DU17" i="1"/>
  <c r="EP17" i="1"/>
  <c r="FK17" i="1"/>
  <c r="GF17" i="1"/>
  <c r="F18" i="1"/>
  <c r="I18" i="1"/>
  <c r="J18" i="1"/>
  <c r="K18" i="1"/>
  <c r="L18" i="1"/>
  <c r="N18" i="1"/>
  <c r="O18" i="1"/>
  <c r="P18" i="1"/>
  <c r="Q18" i="1"/>
  <c r="R18" i="1"/>
  <c r="T18" i="1"/>
  <c r="AO18" i="1"/>
  <c r="G18" i="1"/>
  <c r="BJ18" i="1"/>
  <c r="CE18" i="1"/>
  <c r="CO18" i="1"/>
  <c r="M18" i="1"/>
  <c r="CY18" i="1"/>
  <c r="S18" i="1"/>
  <c r="CZ18" i="1"/>
  <c r="DU18" i="1"/>
  <c r="EP18" i="1"/>
  <c r="FK18" i="1"/>
  <c r="GF18" i="1"/>
  <c r="I19" i="1"/>
  <c r="J19" i="1"/>
  <c r="K19" i="1"/>
  <c r="L19" i="1"/>
  <c r="N19" i="1"/>
  <c r="O19" i="1"/>
  <c r="P19" i="1"/>
  <c r="Q19" i="1"/>
  <c r="S19" i="1"/>
  <c r="T19" i="1"/>
  <c r="AO19" i="1"/>
  <c r="BJ19" i="1"/>
  <c r="CE19" i="1"/>
  <c r="CZ19" i="1"/>
  <c r="DJ19" i="1"/>
  <c r="DJ24" i="1"/>
  <c r="DT19" i="1"/>
  <c r="DU19" i="1"/>
  <c r="EP19" i="1"/>
  <c r="FK19" i="1"/>
  <c r="GF19" i="1"/>
  <c r="F20" i="1"/>
  <c r="I20" i="1"/>
  <c r="J20" i="1"/>
  <c r="H20" i="1"/>
  <c r="K20" i="1"/>
  <c r="L20" i="1"/>
  <c r="M20" i="1"/>
  <c r="N20" i="1"/>
  <c r="O20" i="1"/>
  <c r="P20" i="1"/>
  <c r="Q20" i="1"/>
  <c r="S20" i="1"/>
  <c r="AO20" i="1"/>
  <c r="BJ20" i="1"/>
  <c r="CE20" i="1"/>
  <c r="CZ20" i="1"/>
  <c r="DU20" i="1"/>
  <c r="EP20" i="1"/>
  <c r="FK20" i="1"/>
  <c r="GF20" i="1"/>
  <c r="J21" i="1"/>
  <c r="K21" i="1"/>
  <c r="L21" i="1"/>
  <c r="M21" i="1"/>
  <c r="N21" i="1"/>
  <c r="O21" i="1"/>
  <c r="P21" i="1"/>
  <c r="Q21" i="1"/>
  <c r="S21" i="1"/>
  <c r="T21" i="1"/>
  <c r="AO21" i="1"/>
  <c r="G21" i="1"/>
  <c r="BJ21" i="1"/>
  <c r="F21" i="1"/>
  <c r="CE21" i="1"/>
  <c r="CZ21" i="1"/>
  <c r="DU21" i="1"/>
  <c r="EP21" i="1"/>
  <c r="FK21" i="1"/>
  <c r="FL21" i="1"/>
  <c r="FR21" i="1"/>
  <c r="GF21" i="1"/>
  <c r="I22" i="1"/>
  <c r="J22" i="1"/>
  <c r="K22" i="1"/>
  <c r="L22" i="1"/>
  <c r="M22" i="1"/>
  <c r="N22" i="1"/>
  <c r="O22" i="1"/>
  <c r="P22" i="1"/>
  <c r="Q22" i="1"/>
  <c r="S22" i="1"/>
  <c r="AO22" i="1"/>
  <c r="BJ22" i="1"/>
  <c r="G22" i="1"/>
  <c r="CE22" i="1"/>
  <c r="CZ22" i="1"/>
  <c r="DU22" i="1"/>
  <c r="EP22" i="1"/>
  <c r="FK22" i="1"/>
  <c r="GF22" i="1"/>
  <c r="I23" i="1"/>
  <c r="K23" i="1"/>
  <c r="L23" i="1"/>
  <c r="M23" i="1"/>
  <c r="N23" i="1"/>
  <c r="O23" i="1"/>
  <c r="P23" i="1"/>
  <c r="Q23" i="1"/>
  <c r="S23" i="1"/>
  <c r="T23" i="1"/>
  <c r="AO23" i="1"/>
  <c r="G23" i="1"/>
  <c r="BJ23" i="1"/>
  <c r="CE23" i="1"/>
  <c r="CZ23" i="1"/>
  <c r="DU23" i="1"/>
  <c r="EP23" i="1"/>
  <c r="FK23" i="1"/>
  <c r="FL23" i="1"/>
  <c r="FN23" i="1"/>
  <c r="FR23" i="1"/>
  <c r="GF23" i="1"/>
  <c r="K24" i="1"/>
  <c r="O24" i="1"/>
  <c r="Q24" i="1"/>
  <c r="S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K24" i="1"/>
  <c r="BL24" i="1"/>
  <c r="BM24" i="1"/>
  <c r="BN24" i="1"/>
  <c r="BO24" i="1"/>
  <c r="BP24" i="1"/>
  <c r="BQ24" i="1"/>
  <c r="BR24" i="1"/>
  <c r="BS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DA24" i="1"/>
  <c r="DB24" i="1"/>
  <c r="DC24" i="1"/>
  <c r="DD24" i="1"/>
  <c r="DE24" i="1"/>
  <c r="DF24" i="1"/>
  <c r="DG24" i="1"/>
  <c r="DH24" i="1"/>
  <c r="DI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M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F26" i="1"/>
  <c r="I26" i="1"/>
  <c r="J26" i="1"/>
  <c r="K26" i="1"/>
  <c r="L26" i="1"/>
  <c r="M26" i="1"/>
  <c r="N26" i="1"/>
  <c r="O26" i="1"/>
  <c r="P26" i="1"/>
  <c r="Q26" i="1"/>
  <c r="S26" i="1"/>
  <c r="AO26" i="1"/>
  <c r="BJ26" i="1"/>
  <c r="CE26" i="1"/>
  <c r="CZ26" i="1"/>
  <c r="DU26" i="1"/>
  <c r="EP26" i="1"/>
  <c r="FK26" i="1"/>
  <c r="GF26" i="1"/>
  <c r="I27" i="1"/>
  <c r="J27" i="1"/>
  <c r="H27" i="1"/>
  <c r="K27" i="1"/>
  <c r="L27" i="1"/>
  <c r="M27" i="1"/>
  <c r="N27" i="1"/>
  <c r="O27" i="1"/>
  <c r="P27" i="1"/>
  <c r="Q27" i="1"/>
  <c r="S27" i="1"/>
  <c r="AO27" i="1"/>
  <c r="F27" i="1"/>
  <c r="BJ27" i="1"/>
  <c r="CE27" i="1"/>
  <c r="CZ27" i="1"/>
  <c r="DU27" i="1"/>
  <c r="EP27" i="1"/>
  <c r="FK27" i="1"/>
  <c r="GF27" i="1"/>
  <c r="F28" i="1"/>
  <c r="I28" i="1"/>
  <c r="J28" i="1"/>
  <c r="H28" i="1"/>
  <c r="K28" i="1"/>
  <c r="L28" i="1"/>
  <c r="M28" i="1"/>
  <c r="N28" i="1"/>
  <c r="O28" i="1"/>
  <c r="P28" i="1"/>
  <c r="Q28" i="1"/>
  <c r="S28" i="1"/>
  <c r="AO28" i="1"/>
  <c r="BJ28" i="1"/>
  <c r="CE28" i="1"/>
  <c r="CZ28" i="1"/>
  <c r="DU28" i="1"/>
  <c r="EP28" i="1"/>
  <c r="FK28" i="1"/>
  <c r="GF28" i="1"/>
  <c r="I29" i="1"/>
  <c r="J29" i="1"/>
  <c r="H29" i="1"/>
  <c r="K29" i="1"/>
  <c r="L29" i="1"/>
  <c r="M29" i="1"/>
  <c r="N29" i="1"/>
  <c r="O29" i="1"/>
  <c r="P29" i="1"/>
  <c r="Q29" i="1"/>
  <c r="S29" i="1"/>
  <c r="AO29" i="1"/>
  <c r="F29" i="1"/>
  <c r="BJ29" i="1"/>
  <c r="CE29" i="1"/>
  <c r="CZ29" i="1"/>
  <c r="DU29" i="1"/>
  <c r="EP29" i="1"/>
  <c r="FK29" i="1"/>
  <c r="GF29" i="1"/>
  <c r="F30" i="1"/>
  <c r="I30" i="1"/>
  <c r="J30" i="1"/>
  <c r="H30" i="1"/>
  <c r="K30" i="1"/>
  <c r="L30" i="1"/>
  <c r="M30" i="1"/>
  <c r="N30" i="1"/>
  <c r="O30" i="1"/>
  <c r="P30" i="1"/>
  <c r="Q30" i="1"/>
  <c r="S30" i="1"/>
  <c r="AO30" i="1"/>
  <c r="BJ30" i="1"/>
  <c r="CE30" i="1"/>
  <c r="CZ30" i="1"/>
  <c r="DU30" i="1"/>
  <c r="EP30" i="1"/>
  <c r="FK30" i="1"/>
  <c r="GF30" i="1"/>
  <c r="I31" i="1"/>
  <c r="J31" i="1"/>
  <c r="H31" i="1"/>
  <c r="K31" i="1"/>
  <c r="L31" i="1"/>
  <c r="M31" i="1"/>
  <c r="N31" i="1"/>
  <c r="O31" i="1"/>
  <c r="P31" i="1"/>
  <c r="Q31" i="1"/>
  <c r="S31" i="1"/>
  <c r="AO31" i="1"/>
  <c r="F31" i="1"/>
  <c r="BJ31" i="1"/>
  <c r="CE31" i="1"/>
  <c r="CZ31" i="1"/>
  <c r="DU31" i="1"/>
  <c r="EP31" i="1"/>
  <c r="FK31" i="1"/>
  <c r="GF31" i="1"/>
  <c r="F32" i="1"/>
  <c r="I32" i="1"/>
  <c r="J32" i="1"/>
  <c r="H32" i="1"/>
  <c r="K32" i="1"/>
  <c r="L32" i="1"/>
  <c r="M32" i="1"/>
  <c r="N32" i="1"/>
  <c r="O32" i="1"/>
  <c r="P32" i="1"/>
  <c r="Q32" i="1"/>
  <c r="S32" i="1"/>
  <c r="AO32" i="1"/>
  <c r="BJ32" i="1"/>
  <c r="CE32" i="1"/>
  <c r="CZ32" i="1"/>
  <c r="DU32" i="1"/>
  <c r="EP32" i="1"/>
  <c r="FK32" i="1"/>
  <c r="GF32" i="1"/>
  <c r="I33" i="1"/>
  <c r="J33" i="1"/>
  <c r="H33" i="1"/>
  <c r="K33" i="1"/>
  <c r="L33" i="1"/>
  <c r="M33" i="1"/>
  <c r="N33" i="1"/>
  <c r="O33" i="1"/>
  <c r="P33" i="1"/>
  <c r="Q33" i="1"/>
  <c r="S33" i="1"/>
  <c r="AO33" i="1"/>
  <c r="F33" i="1"/>
  <c r="BJ33" i="1"/>
  <c r="CE33" i="1"/>
  <c r="CZ33" i="1"/>
  <c r="DU33" i="1"/>
  <c r="EP33" i="1"/>
  <c r="FK33" i="1"/>
  <c r="GF33" i="1"/>
  <c r="F34" i="1"/>
  <c r="I34" i="1"/>
  <c r="J34" i="1"/>
  <c r="H34" i="1"/>
  <c r="K34" i="1"/>
  <c r="L34" i="1"/>
  <c r="M34" i="1"/>
  <c r="N34" i="1"/>
  <c r="O34" i="1"/>
  <c r="P34" i="1"/>
  <c r="Q34" i="1"/>
  <c r="S34" i="1"/>
  <c r="AO34" i="1"/>
  <c r="BJ34" i="1"/>
  <c r="CE34" i="1"/>
  <c r="CZ34" i="1"/>
  <c r="DU34" i="1"/>
  <c r="EP34" i="1"/>
  <c r="FK34" i="1"/>
  <c r="GF34" i="1"/>
  <c r="J35" i="1"/>
  <c r="K35" i="1"/>
  <c r="L35" i="1"/>
  <c r="M35" i="1"/>
  <c r="N35" i="1"/>
  <c r="O35" i="1"/>
  <c r="P35" i="1"/>
  <c r="Q35" i="1"/>
  <c r="S35" i="1"/>
  <c r="T35" i="1"/>
  <c r="T36" i="1"/>
  <c r="AO35" i="1"/>
  <c r="G35" i="1"/>
  <c r="AP35" i="1"/>
  <c r="AV35" i="1"/>
  <c r="BJ35" i="1"/>
  <c r="BJ36" i="1"/>
  <c r="CE35" i="1"/>
  <c r="CZ35" i="1"/>
  <c r="CZ36" i="1"/>
  <c r="DU35" i="1"/>
  <c r="EP35" i="1"/>
  <c r="EP36" i="1"/>
  <c r="FK35" i="1"/>
  <c r="GF35" i="1"/>
  <c r="GF36" i="1"/>
  <c r="K36" i="1"/>
  <c r="M36" i="1"/>
  <c r="O36" i="1"/>
  <c r="Q36" i="1"/>
  <c r="S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F38" i="1"/>
  <c r="I38" i="1"/>
  <c r="J38" i="1"/>
  <c r="H38" i="1"/>
  <c r="K38" i="1"/>
  <c r="L38" i="1"/>
  <c r="M38" i="1"/>
  <c r="N38" i="1"/>
  <c r="O38" i="1"/>
  <c r="P38" i="1"/>
  <c r="Q38" i="1"/>
  <c r="S38" i="1"/>
  <c r="AO38" i="1"/>
  <c r="BJ38" i="1"/>
  <c r="CE38" i="1"/>
  <c r="CZ38" i="1"/>
  <c r="DU38" i="1"/>
  <c r="EP38" i="1"/>
  <c r="FK38" i="1"/>
  <c r="GF38" i="1"/>
  <c r="I39" i="1"/>
  <c r="J39" i="1"/>
  <c r="H39" i="1"/>
  <c r="K39" i="1"/>
  <c r="L39" i="1"/>
  <c r="M39" i="1"/>
  <c r="N39" i="1"/>
  <c r="O39" i="1"/>
  <c r="P39" i="1"/>
  <c r="Q39" i="1"/>
  <c r="S39" i="1"/>
  <c r="AO39" i="1"/>
  <c r="F39" i="1"/>
  <c r="BJ39" i="1"/>
  <c r="CE39" i="1"/>
  <c r="CZ39" i="1"/>
  <c r="DU39" i="1"/>
  <c r="EP39" i="1"/>
  <c r="FK39" i="1"/>
  <c r="GF39" i="1"/>
  <c r="F40" i="1"/>
  <c r="I40" i="1"/>
  <c r="J40" i="1"/>
  <c r="H40" i="1"/>
  <c r="K40" i="1"/>
  <c r="L40" i="1"/>
  <c r="M40" i="1"/>
  <c r="N40" i="1"/>
  <c r="O40" i="1"/>
  <c r="P40" i="1"/>
  <c r="Q40" i="1"/>
  <c r="S40" i="1"/>
  <c r="AO40" i="1"/>
  <c r="BJ40" i="1"/>
  <c r="CE40" i="1"/>
  <c r="CZ40" i="1"/>
  <c r="DU40" i="1"/>
  <c r="EP40" i="1"/>
  <c r="FK40" i="1"/>
  <c r="GF40" i="1"/>
  <c r="I41" i="1"/>
  <c r="J41" i="1"/>
  <c r="H41" i="1"/>
  <c r="K41" i="1"/>
  <c r="L41" i="1"/>
  <c r="M41" i="1"/>
  <c r="N41" i="1"/>
  <c r="O41" i="1"/>
  <c r="P41" i="1"/>
  <c r="Q41" i="1"/>
  <c r="S41" i="1"/>
  <c r="AO41" i="1"/>
  <c r="F41" i="1"/>
  <c r="BJ41" i="1"/>
  <c r="CE41" i="1"/>
  <c r="CZ41" i="1"/>
  <c r="DU41" i="1"/>
  <c r="EP41" i="1"/>
  <c r="FK41" i="1"/>
  <c r="GF41" i="1"/>
  <c r="F42" i="1"/>
  <c r="I42" i="1"/>
  <c r="J42" i="1"/>
  <c r="H42" i="1"/>
  <c r="K42" i="1"/>
  <c r="L42" i="1"/>
  <c r="M42" i="1"/>
  <c r="N42" i="1"/>
  <c r="O42" i="1"/>
  <c r="P42" i="1"/>
  <c r="Q42" i="1"/>
  <c r="S42" i="1"/>
  <c r="AO42" i="1"/>
  <c r="BJ42" i="1"/>
  <c r="CE42" i="1"/>
  <c r="CZ42" i="1"/>
  <c r="DU42" i="1"/>
  <c r="EP42" i="1"/>
  <c r="FK42" i="1"/>
  <c r="GF42" i="1"/>
  <c r="I43" i="1"/>
  <c r="J43" i="1"/>
  <c r="H43" i="1"/>
  <c r="K43" i="1"/>
  <c r="L43" i="1"/>
  <c r="M43" i="1"/>
  <c r="N43" i="1"/>
  <c r="O43" i="1"/>
  <c r="P43" i="1"/>
  <c r="Q43" i="1"/>
  <c r="S43" i="1"/>
  <c r="AO43" i="1"/>
  <c r="F43" i="1"/>
  <c r="BJ43" i="1"/>
  <c r="CE43" i="1"/>
  <c r="CZ43" i="1"/>
  <c r="DU43" i="1"/>
  <c r="EP43" i="1"/>
  <c r="FK43" i="1"/>
  <c r="GF43" i="1"/>
  <c r="F44" i="1"/>
  <c r="I44" i="1"/>
  <c r="J44" i="1"/>
  <c r="H44" i="1"/>
  <c r="K44" i="1"/>
  <c r="L44" i="1"/>
  <c r="M44" i="1"/>
  <c r="N44" i="1"/>
  <c r="O44" i="1"/>
  <c r="P44" i="1"/>
  <c r="Q44" i="1"/>
  <c r="S44" i="1"/>
  <c r="AO44" i="1"/>
  <c r="BJ44" i="1"/>
  <c r="CE44" i="1"/>
  <c r="CZ44" i="1"/>
  <c r="DU44" i="1"/>
  <c r="EP44" i="1"/>
  <c r="FK44" i="1"/>
  <c r="GF44" i="1"/>
  <c r="I45" i="1"/>
  <c r="J45" i="1"/>
  <c r="H45" i="1"/>
  <c r="K45" i="1"/>
  <c r="L45" i="1"/>
  <c r="M45" i="1"/>
  <c r="N45" i="1"/>
  <c r="O45" i="1"/>
  <c r="P45" i="1"/>
  <c r="Q45" i="1"/>
  <c r="S45" i="1"/>
  <c r="AO45" i="1"/>
  <c r="F45" i="1"/>
  <c r="BJ45" i="1"/>
  <c r="CE45" i="1"/>
  <c r="CZ45" i="1"/>
  <c r="DU45" i="1"/>
  <c r="EP45" i="1"/>
  <c r="FK45" i="1"/>
  <c r="GF45" i="1"/>
  <c r="F46" i="1"/>
  <c r="J46" i="1"/>
  <c r="K46" i="1"/>
  <c r="L46" i="1"/>
  <c r="M46" i="1"/>
  <c r="N46" i="1"/>
  <c r="O46" i="1"/>
  <c r="P46" i="1"/>
  <c r="Q46" i="1"/>
  <c r="R46" i="1"/>
  <c r="T46" i="1"/>
  <c r="AO46" i="1"/>
  <c r="G46" i="1"/>
  <c r="BJ46" i="1"/>
  <c r="CE46" i="1"/>
  <c r="CZ46" i="1"/>
  <c r="DU46" i="1"/>
  <c r="DV46" i="1"/>
  <c r="I46" i="1"/>
  <c r="H46" i="1"/>
  <c r="EB46" i="1"/>
  <c r="EC46" i="1"/>
  <c r="EO46" i="1"/>
  <c r="S46" i="1"/>
  <c r="EP46" i="1"/>
  <c r="FK46" i="1"/>
  <c r="GF46" i="1"/>
  <c r="I47" i="1"/>
  <c r="J47" i="1"/>
  <c r="K47" i="1"/>
  <c r="L47" i="1"/>
  <c r="M47" i="1"/>
  <c r="N47" i="1"/>
  <c r="O47" i="1"/>
  <c r="P47" i="1"/>
  <c r="Q47" i="1"/>
  <c r="S47" i="1"/>
  <c r="AO47" i="1"/>
  <c r="BJ47" i="1"/>
  <c r="G47" i="1"/>
  <c r="CE47" i="1"/>
  <c r="CZ47" i="1"/>
  <c r="DU47" i="1"/>
  <c r="EP47" i="1"/>
  <c r="FK47" i="1"/>
  <c r="GF47" i="1"/>
  <c r="I48" i="1"/>
  <c r="J48" i="1"/>
  <c r="K48" i="1"/>
  <c r="M48" i="1"/>
  <c r="N48" i="1"/>
  <c r="O48" i="1"/>
  <c r="P48" i="1"/>
  <c r="Q48" i="1"/>
  <c r="T48" i="1"/>
  <c r="AO48" i="1"/>
  <c r="AP48" i="1"/>
  <c r="AV48" i="1"/>
  <c r="AW48" i="1"/>
  <c r="L48" i="1"/>
  <c r="BI48" i="1"/>
  <c r="S48" i="1"/>
  <c r="CE48" i="1"/>
  <c r="CZ48" i="1"/>
  <c r="DU48" i="1"/>
  <c r="EP48" i="1"/>
  <c r="FK48" i="1"/>
  <c r="GF48" i="1"/>
  <c r="H49" i="1"/>
  <c r="J49" i="1"/>
  <c r="K49" i="1"/>
  <c r="L49" i="1"/>
  <c r="M49" i="1"/>
  <c r="N49" i="1"/>
  <c r="O49" i="1"/>
  <c r="P49" i="1"/>
  <c r="Q49" i="1"/>
  <c r="T49" i="1"/>
  <c r="AO49" i="1"/>
  <c r="BJ49" i="1"/>
  <c r="BK49" i="1"/>
  <c r="I49" i="1"/>
  <c r="BQ49" i="1"/>
  <c r="BR49" i="1"/>
  <c r="CD49" i="1"/>
  <c r="S49" i="1"/>
  <c r="CZ49" i="1"/>
  <c r="DU49" i="1"/>
  <c r="EP49" i="1"/>
  <c r="FK49" i="1"/>
  <c r="GF49" i="1"/>
  <c r="I50" i="1"/>
  <c r="J50" i="1"/>
  <c r="K50" i="1"/>
  <c r="L50" i="1"/>
  <c r="M50" i="1"/>
  <c r="N50" i="1"/>
  <c r="O50" i="1"/>
  <c r="P50" i="1"/>
  <c r="Q50" i="1"/>
  <c r="S50" i="1"/>
  <c r="AO50" i="1"/>
  <c r="BJ50" i="1"/>
  <c r="G50" i="1"/>
  <c r="CE50" i="1"/>
  <c r="CZ50" i="1"/>
  <c r="DU50" i="1"/>
  <c r="EP50" i="1"/>
  <c r="FK50" i="1"/>
  <c r="GF50" i="1"/>
  <c r="I51" i="1"/>
  <c r="H51" i="1"/>
  <c r="J51" i="1"/>
  <c r="K51" i="1"/>
  <c r="L51" i="1"/>
  <c r="M51" i="1"/>
  <c r="N51" i="1"/>
  <c r="O51" i="1"/>
  <c r="P51" i="1"/>
  <c r="Q51" i="1"/>
  <c r="S51" i="1"/>
  <c r="AO51" i="1"/>
  <c r="F51" i="1"/>
  <c r="BJ51" i="1"/>
  <c r="G51" i="1"/>
  <c r="CE51" i="1"/>
  <c r="CZ51" i="1"/>
  <c r="DU51" i="1"/>
  <c r="EP51" i="1"/>
  <c r="FK51" i="1"/>
  <c r="GF51" i="1"/>
  <c r="I52" i="1"/>
  <c r="J52" i="1"/>
  <c r="K52" i="1"/>
  <c r="L52" i="1"/>
  <c r="M52" i="1"/>
  <c r="N52" i="1"/>
  <c r="O52" i="1"/>
  <c r="P52" i="1"/>
  <c r="Q52" i="1"/>
  <c r="S52" i="1"/>
  <c r="AO52" i="1"/>
  <c r="BJ52" i="1"/>
  <c r="CE52" i="1"/>
  <c r="CZ52" i="1"/>
  <c r="DU52" i="1"/>
  <c r="EP52" i="1"/>
  <c r="FK52" i="1"/>
  <c r="GF52" i="1"/>
  <c r="I53" i="1"/>
  <c r="J53" i="1"/>
  <c r="K53" i="1"/>
  <c r="L53" i="1"/>
  <c r="M53" i="1"/>
  <c r="N53" i="1"/>
  <c r="O53" i="1"/>
  <c r="P53" i="1"/>
  <c r="Q53" i="1"/>
  <c r="S53" i="1"/>
  <c r="AO53" i="1"/>
  <c r="F53" i="1"/>
  <c r="BJ53" i="1"/>
  <c r="G53" i="1"/>
  <c r="CE53" i="1"/>
  <c r="CZ53" i="1"/>
  <c r="DU53" i="1"/>
  <c r="EP53" i="1"/>
  <c r="FK53" i="1"/>
  <c r="GF53" i="1"/>
  <c r="I54" i="1"/>
  <c r="J54" i="1"/>
  <c r="K54" i="1"/>
  <c r="L54" i="1"/>
  <c r="M54" i="1"/>
  <c r="N54" i="1"/>
  <c r="O54" i="1"/>
  <c r="P54" i="1"/>
  <c r="Q54" i="1"/>
  <c r="S54" i="1"/>
  <c r="AO54" i="1"/>
  <c r="BJ54" i="1"/>
  <c r="G54" i="1"/>
  <c r="CE54" i="1"/>
  <c r="CZ54" i="1"/>
  <c r="DU54" i="1"/>
  <c r="EP54" i="1"/>
  <c r="FK54" i="1"/>
  <c r="GF54" i="1"/>
  <c r="I55" i="1"/>
  <c r="J55" i="1"/>
  <c r="H55" i="1"/>
  <c r="K55" i="1"/>
  <c r="L55" i="1"/>
  <c r="M55" i="1"/>
  <c r="N55" i="1"/>
  <c r="O55" i="1"/>
  <c r="P55" i="1"/>
  <c r="Q55" i="1"/>
  <c r="S55" i="1"/>
  <c r="AO55" i="1"/>
  <c r="BJ55" i="1"/>
  <c r="CE55" i="1"/>
  <c r="CZ55" i="1"/>
  <c r="DU55" i="1"/>
  <c r="EP55" i="1"/>
  <c r="FK55" i="1"/>
  <c r="GF55" i="1"/>
  <c r="I56" i="1"/>
  <c r="J56" i="1"/>
  <c r="H56" i="1"/>
  <c r="K56" i="1"/>
  <c r="L56" i="1"/>
  <c r="M56" i="1"/>
  <c r="N56" i="1"/>
  <c r="O56" i="1"/>
  <c r="P56" i="1"/>
  <c r="Q56" i="1"/>
  <c r="S56" i="1"/>
  <c r="AO56" i="1"/>
  <c r="G56" i="1"/>
  <c r="BJ56" i="1"/>
  <c r="CE56" i="1"/>
  <c r="CZ56" i="1"/>
  <c r="DU56" i="1"/>
  <c r="EP56" i="1"/>
  <c r="FK56" i="1"/>
  <c r="GF56" i="1"/>
  <c r="I57" i="1"/>
  <c r="J57" i="1"/>
  <c r="H57" i="1"/>
  <c r="K57" i="1"/>
  <c r="L57" i="1"/>
  <c r="M57" i="1"/>
  <c r="N57" i="1"/>
  <c r="O57" i="1"/>
  <c r="P57" i="1"/>
  <c r="Q57" i="1"/>
  <c r="S57" i="1"/>
  <c r="AO57" i="1"/>
  <c r="G57" i="1"/>
  <c r="BJ57" i="1"/>
  <c r="CE57" i="1"/>
  <c r="CZ57" i="1"/>
  <c r="DU57" i="1"/>
  <c r="EP57" i="1"/>
  <c r="FK57" i="1"/>
  <c r="GF57" i="1"/>
  <c r="I58" i="1"/>
  <c r="J58" i="1"/>
  <c r="H58" i="1"/>
  <c r="K58" i="1"/>
  <c r="L58" i="1"/>
  <c r="M58" i="1"/>
  <c r="N58" i="1"/>
  <c r="O58" i="1"/>
  <c r="P58" i="1"/>
  <c r="Q58" i="1"/>
  <c r="S58" i="1"/>
  <c r="AO58" i="1"/>
  <c r="G58" i="1"/>
  <c r="BJ58" i="1"/>
  <c r="CE58" i="1"/>
  <c r="CZ58" i="1"/>
  <c r="DU58" i="1"/>
  <c r="EP58" i="1"/>
  <c r="FK58" i="1"/>
  <c r="GF58" i="1"/>
  <c r="I59" i="1"/>
  <c r="J59" i="1"/>
  <c r="H59" i="1"/>
  <c r="K59" i="1"/>
  <c r="L59" i="1"/>
  <c r="M59" i="1"/>
  <c r="N59" i="1"/>
  <c r="O59" i="1"/>
  <c r="P59" i="1"/>
  <c r="Q59" i="1"/>
  <c r="S59" i="1"/>
  <c r="AO59" i="1"/>
  <c r="G59" i="1"/>
  <c r="BJ59" i="1"/>
  <c r="CE59" i="1"/>
  <c r="CZ59" i="1"/>
  <c r="DU59" i="1"/>
  <c r="EP59" i="1"/>
  <c r="FK59" i="1"/>
  <c r="GF59" i="1"/>
  <c r="J60" i="1"/>
  <c r="K60" i="1"/>
  <c r="L60" i="1"/>
  <c r="M60" i="1"/>
  <c r="N60" i="1"/>
  <c r="O60" i="1"/>
  <c r="P60" i="1"/>
  <c r="Q60" i="1"/>
  <c r="S60" i="1"/>
  <c r="T60" i="1"/>
  <c r="AO60" i="1"/>
  <c r="G60" i="1"/>
  <c r="BJ60" i="1"/>
  <c r="CE60" i="1"/>
  <c r="CZ60" i="1"/>
  <c r="DA60" i="1"/>
  <c r="I60" i="1"/>
  <c r="DG60" i="1"/>
  <c r="DU60" i="1"/>
  <c r="EP60" i="1"/>
  <c r="FK60" i="1"/>
  <c r="GF60" i="1"/>
  <c r="I61" i="1"/>
  <c r="H61" i="1"/>
  <c r="J61" i="1"/>
  <c r="K61" i="1"/>
  <c r="L61" i="1"/>
  <c r="M61" i="1"/>
  <c r="N61" i="1"/>
  <c r="O61" i="1"/>
  <c r="P61" i="1"/>
  <c r="Q61" i="1"/>
  <c r="S61" i="1"/>
  <c r="AO61" i="1"/>
  <c r="F61" i="1"/>
  <c r="BJ61" i="1"/>
  <c r="G61" i="1"/>
  <c r="CE61" i="1"/>
  <c r="CZ61" i="1"/>
  <c r="DU61" i="1"/>
  <c r="EP61" i="1"/>
  <c r="FK61" i="1"/>
  <c r="GF61" i="1"/>
  <c r="I62" i="1"/>
  <c r="H62" i="1"/>
  <c r="J62" i="1"/>
  <c r="K62" i="1"/>
  <c r="L62" i="1"/>
  <c r="M62" i="1"/>
  <c r="N62" i="1"/>
  <c r="O62" i="1"/>
  <c r="P62" i="1"/>
  <c r="Q62" i="1"/>
  <c r="S62" i="1"/>
  <c r="AO62" i="1"/>
  <c r="F62" i="1"/>
  <c r="BJ62" i="1"/>
  <c r="G62" i="1"/>
  <c r="CE62" i="1"/>
  <c r="CZ62" i="1"/>
  <c r="DU62" i="1"/>
  <c r="EP62" i="1"/>
  <c r="FK62" i="1"/>
  <c r="GF62" i="1"/>
  <c r="I63" i="1"/>
  <c r="H63" i="1"/>
  <c r="J63" i="1"/>
  <c r="K63" i="1"/>
  <c r="L63" i="1"/>
  <c r="M63" i="1"/>
  <c r="N63" i="1"/>
  <c r="O63" i="1"/>
  <c r="P63" i="1"/>
  <c r="Q63" i="1"/>
  <c r="S63" i="1"/>
  <c r="AO63" i="1"/>
  <c r="F63" i="1"/>
  <c r="BJ63" i="1"/>
  <c r="G63" i="1"/>
  <c r="CE63" i="1"/>
  <c r="CZ63" i="1"/>
  <c r="DU63" i="1"/>
  <c r="EP63" i="1"/>
  <c r="FK63" i="1"/>
  <c r="GF63" i="1"/>
  <c r="I64" i="1"/>
  <c r="H64" i="1"/>
  <c r="J64" i="1"/>
  <c r="K64" i="1"/>
  <c r="L64" i="1"/>
  <c r="M64" i="1"/>
  <c r="N64" i="1"/>
  <c r="O64" i="1"/>
  <c r="P64" i="1"/>
  <c r="Q64" i="1"/>
  <c r="S64" i="1"/>
  <c r="AO64" i="1"/>
  <c r="F64" i="1"/>
  <c r="BJ64" i="1"/>
  <c r="G64" i="1"/>
  <c r="CE64" i="1"/>
  <c r="CZ64" i="1"/>
  <c r="DU64" i="1"/>
  <c r="EP64" i="1"/>
  <c r="FK64" i="1"/>
  <c r="GF64" i="1"/>
  <c r="I65" i="1"/>
  <c r="H65" i="1"/>
  <c r="J65" i="1"/>
  <c r="K65" i="1"/>
  <c r="L65" i="1"/>
  <c r="M65" i="1"/>
  <c r="N65" i="1"/>
  <c r="O65" i="1"/>
  <c r="P65" i="1"/>
  <c r="Q65" i="1"/>
  <c r="S65" i="1"/>
  <c r="AO65" i="1"/>
  <c r="F65" i="1"/>
  <c r="BJ65" i="1"/>
  <c r="G65" i="1"/>
  <c r="CE65" i="1"/>
  <c r="CZ65" i="1"/>
  <c r="DU65" i="1"/>
  <c r="EP65" i="1"/>
  <c r="FK65" i="1"/>
  <c r="GF65" i="1"/>
  <c r="I66" i="1"/>
  <c r="H66" i="1"/>
  <c r="J66" i="1"/>
  <c r="K66" i="1"/>
  <c r="L66" i="1"/>
  <c r="M66" i="1"/>
  <c r="N66" i="1"/>
  <c r="O66" i="1"/>
  <c r="P66" i="1"/>
  <c r="Q66" i="1"/>
  <c r="S66" i="1"/>
  <c r="AO66" i="1"/>
  <c r="F66" i="1"/>
  <c r="BJ66" i="1"/>
  <c r="G66" i="1"/>
  <c r="CE66" i="1"/>
  <c r="CZ66" i="1"/>
  <c r="DU66" i="1"/>
  <c r="EP66" i="1"/>
  <c r="FK66" i="1"/>
  <c r="GF66" i="1"/>
  <c r="I67" i="1"/>
  <c r="H67" i="1"/>
  <c r="J67" i="1"/>
  <c r="K67" i="1"/>
  <c r="L67" i="1"/>
  <c r="M67" i="1"/>
  <c r="N67" i="1"/>
  <c r="O67" i="1"/>
  <c r="P67" i="1"/>
  <c r="Q67" i="1"/>
  <c r="S67" i="1"/>
  <c r="AO67" i="1"/>
  <c r="F67" i="1"/>
  <c r="BJ67" i="1"/>
  <c r="G67" i="1"/>
  <c r="CE67" i="1"/>
  <c r="CZ67" i="1"/>
  <c r="DU67" i="1"/>
  <c r="EP67" i="1"/>
  <c r="FK67" i="1"/>
  <c r="GF67" i="1"/>
  <c r="I68" i="1"/>
  <c r="H68" i="1"/>
  <c r="J68" i="1"/>
  <c r="K68" i="1"/>
  <c r="L68" i="1"/>
  <c r="M68" i="1"/>
  <c r="N68" i="1"/>
  <c r="O68" i="1"/>
  <c r="P68" i="1"/>
  <c r="Q68" i="1"/>
  <c r="S68" i="1"/>
  <c r="AO68" i="1"/>
  <c r="F68" i="1"/>
  <c r="BJ68" i="1"/>
  <c r="G68" i="1"/>
  <c r="CE68" i="1"/>
  <c r="CZ68" i="1"/>
  <c r="DU68" i="1"/>
  <c r="EP68" i="1"/>
  <c r="FK68" i="1"/>
  <c r="GF68" i="1"/>
  <c r="I69" i="1"/>
  <c r="H69" i="1"/>
  <c r="J69" i="1"/>
  <c r="K69" i="1"/>
  <c r="L69" i="1"/>
  <c r="M69" i="1"/>
  <c r="N69" i="1"/>
  <c r="O69" i="1"/>
  <c r="P69" i="1"/>
  <c r="Q69" i="1"/>
  <c r="S69" i="1"/>
  <c r="AO69" i="1"/>
  <c r="F69" i="1"/>
  <c r="BJ69" i="1"/>
  <c r="G69" i="1"/>
  <c r="CE69" i="1"/>
  <c r="CZ69" i="1"/>
  <c r="DU69" i="1"/>
  <c r="EP69" i="1"/>
  <c r="FK69" i="1"/>
  <c r="GF69" i="1"/>
  <c r="I70" i="1"/>
  <c r="H70" i="1"/>
  <c r="J70" i="1"/>
  <c r="K70" i="1"/>
  <c r="L70" i="1"/>
  <c r="M70" i="1"/>
  <c r="N70" i="1"/>
  <c r="O70" i="1"/>
  <c r="P70" i="1"/>
  <c r="Q70" i="1"/>
  <c r="S70" i="1"/>
  <c r="AO70" i="1"/>
  <c r="F70" i="1"/>
  <c r="BJ70" i="1"/>
  <c r="G70" i="1"/>
  <c r="CE70" i="1"/>
  <c r="CZ70" i="1"/>
  <c r="DU70" i="1"/>
  <c r="EP70" i="1"/>
  <c r="FK70" i="1"/>
  <c r="GF70" i="1"/>
  <c r="I71" i="1"/>
  <c r="J71" i="1"/>
  <c r="K71" i="1"/>
  <c r="L71" i="1"/>
  <c r="M71" i="1"/>
  <c r="O71" i="1"/>
  <c r="P71" i="1"/>
  <c r="Q71" i="1"/>
  <c r="T71" i="1"/>
  <c r="AO71" i="1"/>
  <c r="BJ71" i="1"/>
  <c r="CE71" i="1"/>
  <c r="CF71" i="1"/>
  <c r="CL71" i="1"/>
  <c r="CZ71" i="1"/>
  <c r="CZ86" i="1"/>
  <c r="CQ71" i="1"/>
  <c r="N71" i="1"/>
  <c r="CY71" i="1"/>
  <c r="S71" i="1"/>
  <c r="DU71" i="1"/>
  <c r="EP71" i="1"/>
  <c r="FK71" i="1"/>
  <c r="GF71" i="1"/>
  <c r="I72" i="1"/>
  <c r="J72" i="1"/>
  <c r="H72" i="1"/>
  <c r="K72" i="1"/>
  <c r="L72" i="1"/>
  <c r="M72" i="1"/>
  <c r="N72" i="1"/>
  <c r="O72" i="1"/>
  <c r="P72" i="1"/>
  <c r="Q72" i="1"/>
  <c r="S72" i="1"/>
  <c r="AO72" i="1"/>
  <c r="G72" i="1"/>
  <c r="BJ72" i="1"/>
  <c r="CE72" i="1"/>
  <c r="CZ72" i="1"/>
  <c r="DU72" i="1"/>
  <c r="EP72" i="1"/>
  <c r="FK72" i="1"/>
  <c r="GF72" i="1"/>
  <c r="I73" i="1"/>
  <c r="J73" i="1"/>
  <c r="H73" i="1"/>
  <c r="K73" i="1"/>
  <c r="L73" i="1"/>
  <c r="M73" i="1"/>
  <c r="N73" i="1"/>
  <c r="O73" i="1"/>
  <c r="P73" i="1"/>
  <c r="Q73" i="1"/>
  <c r="S73" i="1"/>
  <c r="AO73" i="1"/>
  <c r="G73" i="1"/>
  <c r="BJ73" i="1"/>
  <c r="CE73" i="1"/>
  <c r="CZ73" i="1"/>
  <c r="DU73" i="1"/>
  <c r="EP73" i="1"/>
  <c r="FK73" i="1"/>
  <c r="GF73" i="1"/>
  <c r="I74" i="1"/>
  <c r="J74" i="1"/>
  <c r="H74" i="1"/>
  <c r="K74" i="1"/>
  <c r="L74" i="1"/>
  <c r="M74" i="1"/>
  <c r="N74" i="1"/>
  <c r="O74" i="1"/>
  <c r="P74" i="1"/>
  <c r="Q74" i="1"/>
  <c r="S74" i="1"/>
  <c r="AO74" i="1"/>
  <c r="G74" i="1"/>
  <c r="BJ74" i="1"/>
  <c r="CE74" i="1"/>
  <c r="CZ74" i="1"/>
  <c r="DU74" i="1"/>
  <c r="EP74" i="1"/>
  <c r="FK74" i="1"/>
  <c r="GF74" i="1"/>
  <c r="I75" i="1"/>
  <c r="J75" i="1"/>
  <c r="H75" i="1"/>
  <c r="K75" i="1"/>
  <c r="L75" i="1"/>
  <c r="M75" i="1"/>
  <c r="N75" i="1"/>
  <c r="O75" i="1"/>
  <c r="P75" i="1"/>
  <c r="Q75" i="1"/>
  <c r="S75" i="1"/>
  <c r="AO75" i="1"/>
  <c r="G75" i="1"/>
  <c r="BJ75" i="1"/>
  <c r="CE75" i="1"/>
  <c r="CZ75" i="1"/>
  <c r="DU75" i="1"/>
  <c r="EP75" i="1"/>
  <c r="FK75" i="1"/>
  <c r="GF75" i="1"/>
  <c r="J76" i="1"/>
  <c r="K76" i="1"/>
  <c r="L76" i="1"/>
  <c r="M76" i="1"/>
  <c r="N76" i="1"/>
  <c r="O76" i="1"/>
  <c r="P76" i="1"/>
  <c r="Q76" i="1"/>
  <c r="T76" i="1"/>
  <c r="AO76" i="1"/>
  <c r="BJ76" i="1"/>
  <c r="CE76" i="1"/>
  <c r="CZ76" i="1"/>
  <c r="DU76" i="1"/>
  <c r="EP76" i="1"/>
  <c r="EQ76" i="1"/>
  <c r="I76" i="1"/>
  <c r="H76" i="1"/>
  <c r="EW76" i="1"/>
  <c r="FK76" i="1"/>
  <c r="FK86" i="1"/>
  <c r="FB76" i="1"/>
  <c r="FJ76" i="1"/>
  <c r="S76" i="1"/>
  <c r="GF76" i="1"/>
  <c r="K77" i="1"/>
  <c r="M77" i="1"/>
  <c r="N77" i="1"/>
  <c r="O77" i="1"/>
  <c r="P77" i="1"/>
  <c r="Q77" i="1"/>
  <c r="T77" i="1"/>
  <c r="AO77" i="1"/>
  <c r="BJ77" i="1"/>
  <c r="CE77" i="1"/>
  <c r="CZ77" i="1"/>
  <c r="DA77" i="1"/>
  <c r="I77" i="1"/>
  <c r="DC77" i="1"/>
  <c r="J77" i="1"/>
  <c r="DG77" i="1"/>
  <c r="DU77" i="1"/>
  <c r="DH77" i="1"/>
  <c r="L77" i="1"/>
  <c r="L86" i="1"/>
  <c r="DT77" i="1"/>
  <c r="S77" i="1"/>
  <c r="EP77" i="1"/>
  <c r="FK77" i="1"/>
  <c r="GF77" i="1"/>
  <c r="J78" i="1"/>
  <c r="K78" i="1"/>
  <c r="L78" i="1"/>
  <c r="M78" i="1"/>
  <c r="O78" i="1"/>
  <c r="P78" i="1"/>
  <c r="Q78" i="1"/>
  <c r="S78" i="1"/>
  <c r="T78" i="1"/>
  <c r="AO78" i="1"/>
  <c r="F78" i="1"/>
  <c r="BJ78" i="1"/>
  <c r="CE78" i="1"/>
  <c r="CZ78" i="1"/>
  <c r="DA78" i="1"/>
  <c r="I78" i="1"/>
  <c r="DG78" i="1"/>
  <c r="DL78" i="1"/>
  <c r="N78" i="1"/>
  <c r="DT78" i="1"/>
  <c r="DU78" i="1"/>
  <c r="EP78" i="1"/>
  <c r="FK78" i="1"/>
  <c r="GF78" i="1"/>
  <c r="K79" i="1"/>
  <c r="L79" i="1"/>
  <c r="M79" i="1"/>
  <c r="O79" i="1"/>
  <c r="P79" i="1"/>
  <c r="Q79" i="1"/>
  <c r="T79" i="1"/>
  <c r="AO79" i="1"/>
  <c r="G79" i="1"/>
  <c r="BJ79" i="1"/>
  <c r="F79" i="1"/>
  <c r="CE79" i="1"/>
  <c r="CZ79" i="1"/>
  <c r="DA79" i="1"/>
  <c r="I79" i="1"/>
  <c r="DC79" i="1"/>
  <c r="J79" i="1"/>
  <c r="DG79" i="1"/>
  <c r="DL79" i="1"/>
  <c r="N79" i="1"/>
  <c r="DT79" i="1"/>
  <c r="S79" i="1"/>
  <c r="DU79" i="1"/>
  <c r="EP79" i="1"/>
  <c r="FK79" i="1"/>
  <c r="GF79" i="1"/>
  <c r="I80" i="1"/>
  <c r="J80" i="1"/>
  <c r="H80" i="1"/>
  <c r="K80" i="1"/>
  <c r="L80" i="1"/>
  <c r="M80" i="1"/>
  <c r="N80" i="1"/>
  <c r="O80" i="1"/>
  <c r="P80" i="1"/>
  <c r="Q80" i="1"/>
  <c r="S80" i="1"/>
  <c r="AO80" i="1"/>
  <c r="G80" i="1"/>
  <c r="BJ80" i="1"/>
  <c r="CE80" i="1"/>
  <c r="CZ80" i="1"/>
  <c r="DU80" i="1"/>
  <c r="EP80" i="1"/>
  <c r="FK80" i="1"/>
  <c r="GF80" i="1"/>
  <c r="J81" i="1"/>
  <c r="K81" i="1"/>
  <c r="L81" i="1"/>
  <c r="M81" i="1"/>
  <c r="O81" i="1"/>
  <c r="P81" i="1"/>
  <c r="Q81" i="1"/>
  <c r="T81" i="1"/>
  <c r="AO81" i="1"/>
  <c r="G81" i="1"/>
  <c r="BJ81" i="1"/>
  <c r="F81" i="1"/>
  <c r="CE81" i="1"/>
  <c r="CZ81" i="1"/>
  <c r="DU81" i="1"/>
  <c r="DV81" i="1"/>
  <c r="I81" i="1"/>
  <c r="EB81" i="1"/>
  <c r="EG81" i="1"/>
  <c r="N81" i="1"/>
  <c r="EO81" i="1"/>
  <c r="S81" i="1"/>
  <c r="EP81" i="1"/>
  <c r="FK81" i="1"/>
  <c r="GF81" i="1"/>
  <c r="I82" i="1"/>
  <c r="J82" i="1"/>
  <c r="K82" i="1"/>
  <c r="K86" i="1"/>
  <c r="L82" i="1"/>
  <c r="M82" i="1"/>
  <c r="M86" i="1"/>
  <c r="O82" i="1"/>
  <c r="O86" i="1"/>
  <c r="P82" i="1"/>
  <c r="Q82" i="1"/>
  <c r="Q86" i="1"/>
  <c r="T82" i="1"/>
  <c r="AO82" i="1"/>
  <c r="BJ82" i="1"/>
  <c r="CE82" i="1"/>
  <c r="CZ82" i="1"/>
  <c r="DU82" i="1"/>
  <c r="DV82" i="1"/>
  <c r="EB82" i="1"/>
  <c r="EP82" i="1"/>
  <c r="EP86" i="1"/>
  <c r="EG82" i="1"/>
  <c r="N82" i="1"/>
  <c r="EO82" i="1"/>
  <c r="S82" i="1"/>
  <c r="FK82" i="1"/>
  <c r="GF82" i="1"/>
  <c r="I83" i="1"/>
  <c r="J83" i="1"/>
  <c r="H83" i="1"/>
  <c r="K83" i="1"/>
  <c r="L83" i="1"/>
  <c r="M83" i="1"/>
  <c r="N83" i="1"/>
  <c r="O83" i="1"/>
  <c r="P83" i="1"/>
  <c r="Q83" i="1"/>
  <c r="S83" i="1"/>
  <c r="AO83" i="1"/>
  <c r="G83" i="1"/>
  <c r="BJ83" i="1"/>
  <c r="CE83" i="1"/>
  <c r="CZ83" i="1"/>
  <c r="DU83" i="1"/>
  <c r="EP83" i="1"/>
  <c r="FK83" i="1"/>
  <c r="GF83" i="1"/>
  <c r="I84" i="1"/>
  <c r="J84" i="1"/>
  <c r="H84" i="1"/>
  <c r="K84" i="1"/>
  <c r="L84" i="1"/>
  <c r="M84" i="1"/>
  <c r="N84" i="1"/>
  <c r="O84" i="1"/>
  <c r="P84" i="1"/>
  <c r="Q84" i="1"/>
  <c r="S84" i="1"/>
  <c r="AO84" i="1"/>
  <c r="G84" i="1"/>
  <c r="BJ84" i="1"/>
  <c r="CE84" i="1"/>
  <c r="CZ84" i="1"/>
  <c r="DU84" i="1"/>
  <c r="EP84" i="1"/>
  <c r="FK84" i="1"/>
  <c r="GF84" i="1"/>
  <c r="I85" i="1"/>
  <c r="J85" i="1"/>
  <c r="H85" i="1"/>
  <c r="K85" i="1"/>
  <c r="L85" i="1"/>
  <c r="M85" i="1"/>
  <c r="N85" i="1"/>
  <c r="O85" i="1"/>
  <c r="P85" i="1"/>
  <c r="Q85" i="1"/>
  <c r="S85" i="1"/>
  <c r="AO85" i="1"/>
  <c r="G85" i="1"/>
  <c r="BJ85" i="1"/>
  <c r="CE85" i="1"/>
  <c r="CZ85" i="1"/>
  <c r="DU85" i="1"/>
  <c r="EP85" i="1"/>
  <c r="FK85" i="1"/>
  <c r="GF85" i="1"/>
  <c r="P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Q86" i="1"/>
  <c r="ER86" i="1"/>
  <c r="ES86" i="1"/>
  <c r="ET86" i="1"/>
  <c r="EU86" i="1"/>
  <c r="EV86" i="1"/>
  <c r="EW86" i="1"/>
  <c r="EX86" i="1"/>
  <c r="EY86" i="1"/>
  <c r="EZ86" i="1"/>
  <c r="FA86" i="1"/>
  <c r="FB86" i="1"/>
  <c r="FC86" i="1"/>
  <c r="FD86" i="1"/>
  <c r="FE86" i="1"/>
  <c r="FF86" i="1"/>
  <c r="FG86" i="1"/>
  <c r="FH86" i="1"/>
  <c r="FI86" i="1"/>
  <c r="FJ86" i="1"/>
  <c r="FL86" i="1"/>
  <c r="FM86" i="1"/>
  <c r="FN86" i="1"/>
  <c r="FO86" i="1"/>
  <c r="FP86" i="1"/>
  <c r="FQ86" i="1"/>
  <c r="FR86" i="1"/>
  <c r="FS86" i="1"/>
  <c r="FT86" i="1"/>
  <c r="FU86" i="1"/>
  <c r="FV86" i="1"/>
  <c r="FW86" i="1"/>
  <c r="FX86" i="1"/>
  <c r="FY86" i="1"/>
  <c r="FZ86" i="1"/>
  <c r="GA86" i="1"/>
  <c r="GB86" i="1"/>
  <c r="GC86" i="1"/>
  <c r="GD86" i="1"/>
  <c r="GE86" i="1"/>
  <c r="GF86" i="1"/>
  <c r="I88" i="1"/>
  <c r="H88" i="1"/>
  <c r="J88" i="1"/>
  <c r="K88" i="1"/>
  <c r="L88" i="1"/>
  <c r="M88" i="1"/>
  <c r="N88" i="1"/>
  <c r="O88" i="1"/>
  <c r="P88" i="1"/>
  <c r="Q88" i="1"/>
  <c r="S88" i="1"/>
  <c r="AO88" i="1"/>
  <c r="F88" i="1"/>
  <c r="BJ88" i="1"/>
  <c r="G88" i="1"/>
  <c r="CE88" i="1"/>
  <c r="CZ88" i="1"/>
  <c r="DU88" i="1"/>
  <c r="EP88" i="1"/>
  <c r="FK88" i="1"/>
  <c r="GF88" i="1"/>
  <c r="I89" i="1"/>
  <c r="H89" i="1"/>
  <c r="J89" i="1"/>
  <c r="K89" i="1"/>
  <c r="L89" i="1"/>
  <c r="M89" i="1"/>
  <c r="N89" i="1"/>
  <c r="O89" i="1"/>
  <c r="P89" i="1"/>
  <c r="Q89" i="1"/>
  <c r="S89" i="1"/>
  <c r="AO89" i="1"/>
  <c r="F89" i="1"/>
  <c r="BJ89" i="1"/>
  <c r="G89" i="1"/>
  <c r="CE89" i="1"/>
  <c r="CZ89" i="1"/>
  <c r="DU89" i="1"/>
  <c r="EP89" i="1"/>
  <c r="FK89" i="1"/>
  <c r="GF89" i="1"/>
  <c r="I90" i="1"/>
  <c r="H90" i="1"/>
  <c r="J90" i="1"/>
  <c r="K90" i="1"/>
  <c r="L90" i="1"/>
  <c r="M90" i="1"/>
  <c r="N90" i="1"/>
  <c r="O90" i="1"/>
  <c r="P90" i="1"/>
  <c r="Q90" i="1"/>
  <c r="S90" i="1"/>
  <c r="AO90" i="1"/>
  <c r="F90" i="1"/>
  <c r="BJ90" i="1"/>
  <c r="G90" i="1"/>
  <c r="CE90" i="1"/>
  <c r="CZ90" i="1"/>
  <c r="DU90" i="1"/>
  <c r="EP90" i="1"/>
  <c r="FK90" i="1"/>
  <c r="GF90" i="1"/>
  <c r="I91" i="1"/>
  <c r="H91" i="1"/>
  <c r="J91" i="1"/>
  <c r="K91" i="1"/>
  <c r="L91" i="1"/>
  <c r="M91" i="1"/>
  <c r="N91" i="1"/>
  <c r="O91" i="1"/>
  <c r="P91" i="1"/>
  <c r="Q91" i="1"/>
  <c r="S91" i="1"/>
  <c r="AO91" i="1"/>
  <c r="F91" i="1"/>
  <c r="BJ91" i="1"/>
  <c r="G91" i="1"/>
  <c r="CE91" i="1"/>
  <c r="CZ91" i="1"/>
  <c r="DU91" i="1"/>
  <c r="EP91" i="1"/>
  <c r="FK91" i="1"/>
  <c r="GF91" i="1"/>
  <c r="I92" i="1"/>
  <c r="H92" i="1"/>
  <c r="J92" i="1"/>
  <c r="K92" i="1"/>
  <c r="L92" i="1"/>
  <c r="M92" i="1"/>
  <c r="N92" i="1"/>
  <c r="O92" i="1"/>
  <c r="P92" i="1"/>
  <c r="Q92" i="1"/>
  <c r="S92" i="1"/>
  <c r="AO92" i="1"/>
  <c r="F92" i="1"/>
  <c r="BJ92" i="1"/>
  <c r="G92" i="1"/>
  <c r="CE92" i="1"/>
  <c r="CZ92" i="1"/>
  <c r="DU92" i="1"/>
  <c r="EP92" i="1"/>
  <c r="FK92" i="1"/>
  <c r="GF92" i="1"/>
  <c r="I93" i="1"/>
  <c r="H93" i="1"/>
  <c r="J93" i="1"/>
  <c r="K93" i="1"/>
  <c r="L93" i="1"/>
  <c r="M93" i="1"/>
  <c r="N93" i="1"/>
  <c r="O93" i="1"/>
  <c r="P93" i="1"/>
  <c r="Q93" i="1"/>
  <c r="S93" i="1"/>
  <c r="AO93" i="1"/>
  <c r="F93" i="1"/>
  <c r="BJ93" i="1"/>
  <c r="G93" i="1"/>
  <c r="CE93" i="1"/>
  <c r="CZ93" i="1"/>
  <c r="DU93" i="1"/>
  <c r="EP93" i="1"/>
  <c r="FK93" i="1"/>
  <c r="GF93" i="1"/>
  <c r="I94" i="1"/>
  <c r="H94" i="1"/>
  <c r="J94" i="1"/>
  <c r="K94" i="1"/>
  <c r="L94" i="1"/>
  <c r="M94" i="1"/>
  <c r="N94" i="1"/>
  <c r="O94" i="1"/>
  <c r="P94" i="1"/>
  <c r="Q94" i="1"/>
  <c r="S94" i="1"/>
  <c r="AO94" i="1"/>
  <c r="F94" i="1"/>
  <c r="BJ94" i="1"/>
  <c r="G94" i="1"/>
  <c r="CE94" i="1"/>
  <c r="CZ94" i="1"/>
  <c r="DU94" i="1"/>
  <c r="EP94" i="1"/>
  <c r="FK94" i="1"/>
  <c r="GF94" i="1"/>
  <c r="I95" i="1"/>
  <c r="H95" i="1"/>
  <c r="J95" i="1"/>
  <c r="K95" i="1"/>
  <c r="L95" i="1"/>
  <c r="M95" i="1"/>
  <c r="N95" i="1"/>
  <c r="O95" i="1"/>
  <c r="P95" i="1"/>
  <c r="Q95" i="1"/>
  <c r="S95" i="1"/>
  <c r="AO95" i="1"/>
  <c r="F95" i="1"/>
  <c r="BJ95" i="1"/>
  <c r="G95" i="1"/>
  <c r="CE95" i="1"/>
  <c r="CZ95" i="1"/>
  <c r="DU95" i="1"/>
  <c r="EP95" i="1"/>
  <c r="FK95" i="1"/>
  <c r="GF95" i="1"/>
  <c r="I96" i="1"/>
  <c r="H96" i="1"/>
  <c r="J96" i="1"/>
  <c r="K96" i="1"/>
  <c r="L96" i="1"/>
  <c r="M96" i="1"/>
  <c r="N96" i="1"/>
  <c r="O96" i="1"/>
  <c r="P96" i="1"/>
  <c r="Q96" i="1"/>
  <c r="S96" i="1"/>
  <c r="AO96" i="1"/>
  <c r="F96" i="1"/>
  <c r="BJ96" i="1"/>
  <c r="G96" i="1"/>
  <c r="CE96" i="1"/>
  <c r="CZ96" i="1"/>
  <c r="DU96" i="1"/>
  <c r="EP96" i="1"/>
  <c r="FK96" i="1"/>
  <c r="GF96" i="1"/>
  <c r="I97" i="1"/>
  <c r="H97" i="1"/>
  <c r="J97" i="1"/>
  <c r="K97" i="1"/>
  <c r="L97" i="1"/>
  <c r="M97" i="1"/>
  <c r="N97" i="1"/>
  <c r="O97" i="1"/>
  <c r="P97" i="1"/>
  <c r="Q97" i="1"/>
  <c r="S97" i="1"/>
  <c r="AO97" i="1"/>
  <c r="F97" i="1"/>
  <c r="BJ97" i="1"/>
  <c r="G97" i="1"/>
  <c r="CE97" i="1"/>
  <c r="CZ97" i="1"/>
  <c r="DU97" i="1"/>
  <c r="EP97" i="1"/>
  <c r="FK97" i="1"/>
  <c r="GF97" i="1"/>
  <c r="I98" i="1"/>
  <c r="H98" i="1"/>
  <c r="J98" i="1"/>
  <c r="K98" i="1"/>
  <c r="L98" i="1"/>
  <c r="M98" i="1"/>
  <c r="N98" i="1"/>
  <c r="O98" i="1"/>
  <c r="P98" i="1"/>
  <c r="Q98" i="1"/>
  <c r="S98" i="1"/>
  <c r="AO98" i="1"/>
  <c r="F98" i="1"/>
  <c r="BJ98" i="1"/>
  <c r="G98" i="1"/>
  <c r="CE98" i="1"/>
  <c r="CZ98" i="1"/>
  <c r="DU98" i="1"/>
  <c r="EP98" i="1"/>
  <c r="FK98" i="1"/>
  <c r="GF98" i="1"/>
  <c r="I99" i="1"/>
  <c r="H99" i="1"/>
  <c r="J99" i="1"/>
  <c r="K99" i="1"/>
  <c r="L99" i="1"/>
  <c r="M99" i="1"/>
  <c r="N99" i="1"/>
  <c r="O99" i="1"/>
  <c r="P99" i="1"/>
  <c r="Q99" i="1"/>
  <c r="S99" i="1"/>
  <c r="AO99" i="1"/>
  <c r="F99" i="1"/>
  <c r="BJ99" i="1"/>
  <c r="G99" i="1"/>
  <c r="CE99" i="1"/>
  <c r="CZ99" i="1"/>
  <c r="DU99" i="1"/>
  <c r="EP99" i="1"/>
  <c r="FK99" i="1"/>
  <c r="GF99" i="1"/>
  <c r="I100" i="1"/>
  <c r="H100" i="1"/>
  <c r="J100" i="1"/>
  <c r="K100" i="1"/>
  <c r="L100" i="1"/>
  <c r="M100" i="1"/>
  <c r="N100" i="1"/>
  <c r="O100" i="1"/>
  <c r="P100" i="1"/>
  <c r="Q100" i="1"/>
  <c r="S100" i="1"/>
  <c r="AO100" i="1"/>
  <c r="F100" i="1"/>
  <c r="BJ100" i="1"/>
  <c r="G100" i="1"/>
  <c r="CE100" i="1"/>
  <c r="CZ100" i="1"/>
  <c r="DU100" i="1"/>
  <c r="EP100" i="1"/>
  <c r="FK100" i="1"/>
  <c r="GF100" i="1"/>
  <c r="I101" i="1"/>
  <c r="H101" i="1"/>
  <c r="J101" i="1"/>
  <c r="K101" i="1"/>
  <c r="L101" i="1"/>
  <c r="M101" i="1"/>
  <c r="N101" i="1"/>
  <c r="O101" i="1"/>
  <c r="P101" i="1"/>
  <c r="Q101" i="1"/>
  <c r="S101" i="1"/>
  <c r="AO101" i="1"/>
  <c r="F101" i="1"/>
  <c r="BJ101" i="1"/>
  <c r="G101" i="1"/>
  <c r="CE101" i="1"/>
  <c r="CZ101" i="1"/>
  <c r="DU101" i="1"/>
  <c r="EP101" i="1"/>
  <c r="FK101" i="1"/>
  <c r="GF101" i="1"/>
  <c r="I102" i="1"/>
  <c r="H102" i="1"/>
  <c r="J102" i="1"/>
  <c r="K102" i="1"/>
  <c r="L102" i="1"/>
  <c r="M102" i="1"/>
  <c r="N102" i="1"/>
  <c r="O102" i="1"/>
  <c r="P102" i="1"/>
  <c r="Q102" i="1"/>
  <c r="S102" i="1"/>
  <c r="AO102" i="1"/>
  <c r="F102" i="1"/>
  <c r="BJ102" i="1"/>
  <c r="G102" i="1"/>
  <c r="CE102" i="1"/>
  <c r="CZ102" i="1"/>
  <c r="DU102" i="1"/>
  <c r="EP102" i="1"/>
  <c r="FK102" i="1"/>
  <c r="GF102" i="1"/>
  <c r="I103" i="1"/>
  <c r="H103" i="1"/>
  <c r="J103" i="1"/>
  <c r="K103" i="1"/>
  <c r="L103" i="1"/>
  <c r="M103" i="1"/>
  <c r="N103" i="1"/>
  <c r="O103" i="1"/>
  <c r="P103" i="1"/>
  <c r="Q103" i="1"/>
  <c r="S103" i="1"/>
  <c r="AO103" i="1"/>
  <c r="F103" i="1"/>
  <c r="BJ103" i="1"/>
  <c r="G103" i="1"/>
  <c r="CE103" i="1"/>
  <c r="CZ103" i="1"/>
  <c r="DU103" i="1"/>
  <c r="EP103" i="1"/>
  <c r="FK103" i="1"/>
  <c r="GF103" i="1"/>
  <c r="I104" i="1"/>
  <c r="H104" i="1"/>
  <c r="J104" i="1"/>
  <c r="K104" i="1"/>
  <c r="L104" i="1"/>
  <c r="M104" i="1"/>
  <c r="N104" i="1"/>
  <c r="O104" i="1"/>
  <c r="P104" i="1"/>
  <c r="Q104" i="1"/>
  <c r="S104" i="1"/>
  <c r="AO104" i="1"/>
  <c r="BJ104" i="1"/>
  <c r="CE104" i="1"/>
  <c r="CZ104" i="1"/>
  <c r="DU104" i="1"/>
  <c r="EP104" i="1"/>
  <c r="FK104" i="1"/>
  <c r="GF104" i="1"/>
  <c r="I105" i="1"/>
  <c r="J105" i="1"/>
  <c r="K105" i="1"/>
  <c r="L105" i="1"/>
  <c r="M105" i="1"/>
  <c r="N105" i="1"/>
  <c r="O105" i="1"/>
  <c r="P105" i="1"/>
  <c r="Q105" i="1"/>
  <c r="S105" i="1"/>
  <c r="AO105" i="1"/>
  <c r="F105" i="1"/>
  <c r="BJ105" i="1"/>
  <c r="G105" i="1"/>
  <c r="CE105" i="1"/>
  <c r="CZ105" i="1"/>
  <c r="DU105" i="1"/>
  <c r="EP105" i="1"/>
  <c r="FK105" i="1"/>
  <c r="GF105" i="1"/>
  <c r="I106" i="1"/>
  <c r="J106" i="1"/>
  <c r="K106" i="1"/>
  <c r="L106" i="1"/>
  <c r="M106" i="1"/>
  <c r="N106" i="1"/>
  <c r="O106" i="1"/>
  <c r="P106" i="1"/>
  <c r="Q106" i="1"/>
  <c r="S106" i="1"/>
  <c r="AO106" i="1"/>
  <c r="BJ106" i="1"/>
  <c r="G106" i="1"/>
  <c r="CE106" i="1"/>
  <c r="CZ106" i="1"/>
  <c r="DU106" i="1"/>
  <c r="EP106" i="1"/>
  <c r="FK106" i="1"/>
  <c r="GF106" i="1"/>
  <c r="I107" i="1"/>
  <c r="J107" i="1"/>
  <c r="K107" i="1"/>
  <c r="L107" i="1"/>
  <c r="M107" i="1"/>
  <c r="N107" i="1"/>
  <c r="O107" i="1"/>
  <c r="P107" i="1"/>
  <c r="Q107" i="1"/>
  <c r="S107" i="1"/>
  <c r="AO107" i="1"/>
  <c r="F107" i="1"/>
  <c r="BJ107" i="1"/>
  <c r="G107" i="1"/>
  <c r="CE107" i="1"/>
  <c r="CZ107" i="1"/>
  <c r="DU107" i="1"/>
  <c r="EP107" i="1"/>
  <c r="FK107" i="1"/>
  <c r="GF107" i="1"/>
  <c r="I108" i="1"/>
  <c r="J108" i="1"/>
  <c r="K108" i="1"/>
  <c r="L108" i="1"/>
  <c r="M108" i="1"/>
  <c r="N108" i="1"/>
  <c r="O108" i="1"/>
  <c r="P108" i="1"/>
  <c r="Q108" i="1"/>
  <c r="S108" i="1"/>
  <c r="AO108" i="1"/>
  <c r="BJ108" i="1"/>
  <c r="G108" i="1"/>
  <c r="CE108" i="1"/>
  <c r="CZ108" i="1"/>
  <c r="DU108" i="1"/>
  <c r="EP108" i="1"/>
  <c r="FK108" i="1"/>
  <c r="GF108" i="1"/>
  <c r="I109" i="1"/>
  <c r="J109" i="1"/>
  <c r="K109" i="1"/>
  <c r="L109" i="1"/>
  <c r="M109" i="1"/>
  <c r="N109" i="1"/>
  <c r="O109" i="1"/>
  <c r="P109" i="1"/>
  <c r="Q109" i="1"/>
  <c r="S109" i="1"/>
  <c r="AO109" i="1"/>
  <c r="F109" i="1"/>
  <c r="BJ109" i="1"/>
  <c r="G109" i="1"/>
  <c r="CE109" i="1"/>
  <c r="CZ109" i="1"/>
  <c r="DU109" i="1"/>
  <c r="EP109" i="1"/>
  <c r="FK109" i="1"/>
  <c r="GF109" i="1"/>
  <c r="I110" i="1"/>
  <c r="J110" i="1"/>
  <c r="K110" i="1"/>
  <c r="L110" i="1"/>
  <c r="M110" i="1"/>
  <c r="N110" i="1"/>
  <c r="O110" i="1"/>
  <c r="P110" i="1"/>
  <c r="Q110" i="1"/>
  <c r="S110" i="1"/>
  <c r="AO110" i="1"/>
  <c r="BJ110" i="1"/>
  <c r="G110" i="1"/>
  <c r="CE110" i="1"/>
  <c r="CZ110" i="1"/>
  <c r="DU110" i="1"/>
  <c r="EP110" i="1"/>
  <c r="FK110" i="1"/>
  <c r="GF110" i="1"/>
  <c r="I111" i="1"/>
  <c r="J111" i="1"/>
  <c r="K111" i="1"/>
  <c r="L111" i="1"/>
  <c r="M111" i="1"/>
  <c r="N111" i="1"/>
  <c r="O111" i="1"/>
  <c r="P111" i="1"/>
  <c r="Q111" i="1"/>
  <c r="S111" i="1"/>
  <c r="AO111" i="1"/>
  <c r="F111" i="1"/>
  <c r="BJ111" i="1"/>
  <c r="G111" i="1"/>
  <c r="CE111" i="1"/>
  <c r="CZ111" i="1"/>
  <c r="DU111" i="1"/>
  <c r="EP111" i="1"/>
  <c r="FK111" i="1"/>
  <c r="GF111" i="1"/>
  <c r="I112" i="1"/>
  <c r="J112" i="1"/>
  <c r="K112" i="1"/>
  <c r="L112" i="1"/>
  <c r="M112" i="1"/>
  <c r="N112" i="1"/>
  <c r="O112" i="1"/>
  <c r="P112" i="1"/>
  <c r="Q112" i="1"/>
  <c r="S112" i="1"/>
  <c r="AO112" i="1"/>
  <c r="BJ112" i="1"/>
  <c r="G112" i="1"/>
  <c r="CE112" i="1"/>
  <c r="CZ112" i="1"/>
  <c r="DU112" i="1"/>
  <c r="EP112" i="1"/>
  <c r="FK112" i="1"/>
  <c r="GF112" i="1"/>
  <c r="I113" i="1"/>
  <c r="J113" i="1"/>
  <c r="H113" i="1"/>
  <c r="K113" i="1"/>
  <c r="L113" i="1"/>
  <c r="M113" i="1"/>
  <c r="N113" i="1"/>
  <c r="O113" i="1"/>
  <c r="P113" i="1"/>
  <c r="Q113" i="1"/>
  <c r="S113" i="1"/>
  <c r="AO113" i="1"/>
  <c r="BJ113" i="1"/>
  <c r="CE113" i="1"/>
  <c r="CZ113" i="1"/>
  <c r="DU113" i="1"/>
  <c r="EP113" i="1"/>
  <c r="FK113" i="1"/>
  <c r="GF113" i="1"/>
  <c r="I114" i="1"/>
  <c r="J114" i="1"/>
  <c r="H114" i="1"/>
  <c r="K114" i="1"/>
  <c r="L114" i="1"/>
  <c r="M114" i="1"/>
  <c r="N114" i="1"/>
  <c r="O114" i="1"/>
  <c r="P114" i="1"/>
  <c r="Q114" i="1"/>
  <c r="S114" i="1"/>
  <c r="AO114" i="1"/>
  <c r="G114" i="1"/>
  <c r="BJ114" i="1"/>
  <c r="CE114" i="1"/>
  <c r="CZ114" i="1"/>
  <c r="DU114" i="1"/>
  <c r="EP114" i="1"/>
  <c r="FK114" i="1"/>
  <c r="GF114" i="1"/>
  <c r="I115" i="1"/>
  <c r="J115" i="1"/>
  <c r="H115" i="1"/>
  <c r="K115" i="1"/>
  <c r="L115" i="1"/>
  <c r="M115" i="1"/>
  <c r="N115" i="1"/>
  <c r="O115" i="1"/>
  <c r="P115" i="1"/>
  <c r="Q115" i="1"/>
  <c r="S115" i="1"/>
  <c r="AO115" i="1"/>
  <c r="G115" i="1"/>
  <c r="BJ115" i="1"/>
  <c r="CE115" i="1"/>
  <c r="CZ115" i="1"/>
  <c r="DU115" i="1"/>
  <c r="EP115" i="1"/>
  <c r="FK115" i="1"/>
  <c r="GF115" i="1"/>
  <c r="I116" i="1"/>
  <c r="J116" i="1"/>
  <c r="H116" i="1"/>
  <c r="K116" i="1"/>
  <c r="L116" i="1"/>
  <c r="M116" i="1"/>
  <c r="N116" i="1"/>
  <c r="O116" i="1"/>
  <c r="P116" i="1"/>
  <c r="Q116" i="1"/>
  <c r="S116" i="1"/>
  <c r="AO116" i="1"/>
  <c r="G116" i="1"/>
  <c r="BJ116" i="1"/>
  <c r="CE116" i="1"/>
  <c r="CZ116" i="1"/>
  <c r="DU116" i="1"/>
  <c r="EP116" i="1"/>
  <c r="FK116" i="1"/>
  <c r="GF116" i="1"/>
  <c r="I117" i="1"/>
  <c r="J117" i="1"/>
  <c r="H117" i="1"/>
  <c r="K117" i="1"/>
  <c r="L117" i="1"/>
  <c r="M117" i="1"/>
  <c r="N117" i="1"/>
  <c r="O117" i="1"/>
  <c r="P117" i="1"/>
  <c r="Q117" i="1"/>
  <c r="S117" i="1"/>
  <c r="AO117" i="1"/>
  <c r="G117" i="1"/>
  <c r="BJ117" i="1"/>
  <c r="CE117" i="1"/>
  <c r="CZ117" i="1"/>
  <c r="DU117" i="1"/>
  <c r="EP117" i="1"/>
  <c r="FK117" i="1"/>
  <c r="GF117" i="1"/>
  <c r="I118" i="1"/>
  <c r="J118" i="1"/>
  <c r="H118" i="1"/>
  <c r="K118" i="1"/>
  <c r="L118" i="1"/>
  <c r="M118" i="1"/>
  <c r="N118" i="1"/>
  <c r="O118" i="1"/>
  <c r="P118" i="1"/>
  <c r="Q118" i="1"/>
  <c r="S118" i="1"/>
  <c r="AO118" i="1"/>
  <c r="G118" i="1"/>
  <c r="BJ118" i="1"/>
  <c r="CE118" i="1"/>
  <c r="CZ118" i="1"/>
  <c r="DU118" i="1"/>
  <c r="EP118" i="1"/>
  <c r="FK118" i="1"/>
  <c r="GF118" i="1"/>
  <c r="I119" i="1"/>
  <c r="J119" i="1"/>
  <c r="H119" i="1"/>
  <c r="K119" i="1"/>
  <c r="L119" i="1"/>
  <c r="M119" i="1"/>
  <c r="N119" i="1"/>
  <c r="O119" i="1"/>
  <c r="P119" i="1"/>
  <c r="Q119" i="1"/>
  <c r="S119" i="1"/>
  <c r="AO119" i="1"/>
  <c r="G119" i="1"/>
  <c r="BJ119" i="1"/>
  <c r="CE119" i="1"/>
  <c r="CZ119" i="1"/>
  <c r="DU119" i="1"/>
  <c r="EP119" i="1"/>
  <c r="FK119" i="1"/>
  <c r="GF119" i="1"/>
  <c r="I120" i="1"/>
  <c r="J120" i="1"/>
  <c r="H120" i="1"/>
  <c r="K120" i="1"/>
  <c r="L120" i="1"/>
  <c r="M120" i="1"/>
  <c r="N120" i="1"/>
  <c r="O120" i="1"/>
  <c r="P120" i="1"/>
  <c r="Q120" i="1"/>
  <c r="S120" i="1"/>
  <c r="AO120" i="1"/>
  <c r="G120" i="1"/>
  <c r="BJ120" i="1"/>
  <c r="CE120" i="1"/>
  <c r="CZ120" i="1"/>
  <c r="DU120" i="1"/>
  <c r="EP120" i="1"/>
  <c r="FK120" i="1"/>
  <c r="GF120" i="1"/>
  <c r="I121" i="1"/>
  <c r="J121" i="1"/>
  <c r="H121" i="1"/>
  <c r="K121" i="1"/>
  <c r="L121" i="1"/>
  <c r="M121" i="1"/>
  <c r="N121" i="1"/>
  <c r="O121" i="1"/>
  <c r="P121" i="1"/>
  <c r="Q121" i="1"/>
  <c r="S121" i="1"/>
  <c r="AO121" i="1"/>
  <c r="G121" i="1"/>
  <c r="BJ121" i="1"/>
  <c r="CE121" i="1"/>
  <c r="CZ121" i="1"/>
  <c r="DU121" i="1"/>
  <c r="EP121" i="1"/>
  <c r="FK121" i="1"/>
  <c r="GF121" i="1"/>
  <c r="I123" i="1"/>
  <c r="J123" i="1"/>
  <c r="H123" i="1"/>
  <c r="H124" i="1"/>
  <c r="K123" i="1"/>
  <c r="L123" i="1"/>
  <c r="M123" i="1"/>
  <c r="N123" i="1"/>
  <c r="O123" i="1"/>
  <c r="P123" i="1"/>
  <c r="Q123" i="1"/>
  <c r="S123" i="1"/>
  <c r="AO123" i="1"/>
  <c r="G123" i="1"/>
  <c r="G124" i="1"/>
  <c r="BJ123" i="1"/>
  <c r="CE123" i="1"/>
  <c r="CE124" i="1"/>
  <c r="CZ123" i="1"/>
  <c r="DU123" i="1"/>
  <c r="DU124" i="1"/>
  <c r="EP123" i="1"/>
  <c r="FK123" i="1"/>
  <c r="FK124" i="1"/>
  <c r="FK131" i="1"/>
  <c r="GF123" i="1"/>
  <c r="I124" i="1"/>
  <c r="J124" i="1"/>
  <c r="K124" i="1"/>
  <c r="L124" i="1"/>
  <c r="M124" i="1"/>
  <c r="N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DF124" i="1"/>
  <c r="DG124" i="1"/>
  <c r="DH124" i="1"/>
  <c r="DI124" i="1"/>
  <c r="DJ124" i="1"/>
  <c r="DK124" i="1"/>
  <c r="DL124" i="1"/>
  <c r="DM124" i="1"/>
  <c r="DN124" i="1"/>
  <c r="DO124" i="1"/>
  <c r="DP124" i="1"/>
  <c r="DQ124" i="1"/>
  <c r="DR124" i="1"/>
  <c r="DS124" i="1"/>
  <c r="DT124" i="1"/>
  <c r="DV124" i="1"/>
  <c r="DW124" i="1"/>
  <c r="DX124" i="1"/>
  <c r="DY124" i="1"/>
  <c r="DZ124" i="1"/>
  <c r="EA124" i="1"/>
  <c r="EB124" i="1"/>
  <c r="EC124" i="1"/>
  <c r="ED124" i="1"/>
  <c r="EE124" i="1"/>
  <c r="EF124" i="1"/>
  <c r="EG124" i="1"/>
  <c r="EH124" i="1"/>
  <c r="EI124" i="1"/>
  <c r="EJ124" i="1"/>
  <c r="EK124" i="1"/>
  <c r="EL124" i="1"/>
  <c r="EM124" i="1"/>
  <c r="EN124" i="1"/>
  <c r="EO124" i="1"/>
  <c r="EP124" i="1"/>
  <c r="EQ124" i="1"/>
  <c r="ER124" i="1"/>
  <c r="ES124" i="1"/>
  <c r="ET124" i="1"/>
  <c r="EU124" i="1"/>
  <c r="EV124" i="1"/>
  <c r="EW124" i="1"/>
  <c r="EX124" i="1"/>
  <c r="EY124" i="1"/>
  <c r="EZ124" i="1"/>
  <c r="FA124" i="1"/>
  <c r="FB124" i="1"/>
  <c r="FC124" i="1"/>
  <c r="FD124" i="1"/>
  <c r="FE124" i="1"/>
  <c r="FF124" i="1"/>
  <c r="FG124" i="1"/>
  <c r="FH124" i="1"/>
  <c r="FI124" i="1"/>
  <c r="FJ124" i="1"/>
  <c r="FL124" i="1"/>
  <c r="FM124" i="1"/>
  <c r="FN124" i="1"/>
  <c r="FO124" i="1"/>
  <c r="FP124" i="1"/>
  <c r="FQ124" i="1"/>
  <c r="FR124" i="1"/>
  <c r="FS124" i="1"/>
  <c r="FT124" i="1"/>
  <c r="FU124" i="1"/>
  <c r="FV124" i="1"/>
  <c r="FW124" i="1"/>
  <c r="FX124" i="1"/>
  <c r="FY124" i="1"/>
  <c r="FZ124" i="1"/>
  <c r="GA124" i="1"/>
  <c r="GB124" i="1"/>
  <c r="GC124" i="1"/>
  <c r="GD124" i="1"/>
  <c r="GE124" i="1"/>
  <c r="GF124" i="1"/>
  <c r="I126" i="1"/>
  <c r="H126" i="1"/>
  <c r="J126" i="1"/>
  <c r="K126" i="1"/>
  <c r="L126" i="1"/>
  <c r="M126" i="1"/>
  <c r="N126" i="1"/>
  <c r="O126" i="1"/>
  <c r="P126" i="1"/>
  <c r="Q126" i="1"/>
  <c r="S126" i="1"/>
  <c r="AO126" i="1"/>
  <c r="F126" i="1"/>
  <c r="BJ126" i="1"/>
  <c r="BJ130" i="1"/>
  <c r="CE126" i="1"/>
  <c r="CZ126" i="1"/>
  <c r="CZ130" i="1"/>
  <c r="DU126" i="1"/>
  <c r="EP126" i="1"/>
  <c r="EP130" i="1"/>
  <c r="FK126" i="1"/>
  <c r="GF126" i="1"/>
  <c r="GF130" i="1"/>
  <c r="I127" i="1"/>
  <c r="H127" i="1"/>
  <c r="J127" i="1"/>
  <c r="K127" i="1"/>
  <c r="L127" i="1"/>
  <c r="M127" i="1"/>
  <c r="N127" i="1"/>
  <c r="O127" i="1"/>
  <c r="P127" i="1"/>
  <c r="Q127" i="1"/>
  <c r="S127" i="1"/>
  <c r="AO127" i="1"/>
  <c r="F127" i="1"/>
  <c r="BJ127" i="1"/>
  <c r="G127" i="1"/>
  <c r="CE127" i="1"/>
  <c r="CZ127" i="1"/>
  <c r="DU127" i="1"/>
  <c r="EP127" i="1"/>
  <c r="FK127" i="1"/>
  <c r="GF127" i="1"/>
  <c r="I128" i="1"/>
  <c r="H128" i="1"/>
  <c r="J128" i="1"/>
  <c r="K128" i="1"/>
  <c r="L128" i="1"/>
  <c r="M128" i="1"/>
  <c r="N128" i="1"/>
  <c r="O128" i="1"/>
  <c r="P128" i="1"/>
  <c r="Q128" i="1"/>
  <c r="S128" i="1"/>
  <c r="AO128" i="1"/>
  <c r="F128" i="1"/>
  <c r="BJ128" i="1"/>
  <c r="G128" i="1"/>
  <c r="CE128" i="1"/>
  <c r="CZ128" i="1"/>
  <c r="DU128" i="1"/>
  <c r="EP128" i="1"/>
  <c r="FK128" i="1"/>
  <c r="GF128" i="1"/>
  <c r="I129" i="1"/>
  <c r="H129" i="1"/>
  <c r="J129" i="1"/>
  <c r="K129" i="1"/>
  <c r="L129" i="1"/>
  <c r="M129" i="1"/>
  <c r="N129" i="1"/>
  <c r="O129" i="1"/>
  <c r="P129" i="1"/>
  <c r="Q129" i="1"/>
  <c r="S129" i="1"/>
  <c r="AO129" i="1"/>
  <c r="F129" i="1"/>
  <c r="BJ129" i="1"/>
  <c r="G129" i="1"/>
  <c r="CE129" i="1"/>
  <c r="CZ129" i="1"/>
  <c r="DU129" i="1"/>
  <c r="EP129" i="1"/>
  <c r="FK129" i="1"/>
  <c r="GF129" i="1"/>
  <c r="I130" i="1"/>
  <c r="J130" i="1"/>
  <c r="K130" i="1"/>
  <c r="K131" i="1"/>
  <c r="L130" i="1"/>
  <c r="M130" i="1"/>
  <c r="N130" i="1"/>
  <c r="O130" i="1"/>
  <c r="O131" i="1"/>
  <c r="P130" i="1"/>
  <c r="Q130" i="1"/>
  <c r="Q131" i="1"/>
  <c r="S130" i="1"/>
  <c r="T130" i="1"/>
  <c r="U130" i="1"/>
  <c r="U131" i="1"/>
  <c r="V130" i="1"/>
  <c r="W130" i="1"/>
  <c r="W131" i="1"/>
  <c r="X130" i="1"/>
  <c r="Y130" i="1"/>
  <c r="Y131" i="1"/>
  <c r="Z130" i="1"/>
  <c r="AA130" i="1"/>
  <c r="AA131" i="1"/>
  <c r="AB130" i="1"/>
  <c r="AC130" i="1"/>
  <c r="AC131" i="1"/>
  <c r="AD130" i="1"/>
  <c r="AE130" i="1"/>
  <c r="AE131" i="1"/>
  <c r="AF130" i="1"/>
  <c r="AG130" i="1"/>
  <c r="AG131" i="1"/>
  <c r="AH130" i="1"/>
  <c r="AI130" i="1"/>
  <c r="AI131" i="1"/>
  <c r="AJ130" i="1"/>
  <c r="AK130" i="1"/>
  <c r="AK131" i="1"/>
  <c r="AL130" i="1"/>
  <c r="AM130" i="1"/>
  <c r="AM131" i="1"/>
  <c r="AN130" i="1"/>
  <c r="AO130" i="1"/>
  <c r="AP130" i="1"/>
  <c r="AQ130" i="1"/>
  <c r="AQ131" i="1"/>
  <c r="AR130" i="1"/>
  <c r="AS130" i="1"/>
  <c r="AS131" i="1"/>
  <c r="AT130" i="1"/>
  <c r="AU130" i="1"/>
  <c r="AU131" i="1"/>
  <c r="AV130" i="1"/>
  <c r="AW130" i="1"/>
  <c r="AW131" i="1"/>
  <c r="AX130" i="1"/>
  <c r="AY130" i="1"/>
  <c r="AY131" i="1"/>
  <c r="AZ130" i="1"/>
  <c r="BA130" i="1"/>
  <c r="BA131" i="1"/>
  <c r="BB130" i="1"/>
  <c r="BC130" i="1"/>
  <c r="BC131" i="1"/>
  <c r="BD130" i="1"/>
  <c r="BE130" i="1"/>
  <c r="BE131" i="1"/>
  <c r="BF130" i="1"/>
  <c r="BG130" i="1"/>
  <c r="BG131" i="1"/>
  <c r="BH130" i="1"/>
  <c r="BI130" i="1"/>
  <c r="BI131" i="1"/>
  <c r="BK130" i="1"/>
  <c r="BK131" i="1"/>
  <c r="BL130" i="1"/>
  <c r="BM130" i="1"/>
  <c r="BM131" i="1"/>
  <c r="BN130" i="1"/>
  <c r="BO130" i="1"/>
  <c r="BO131" i="1"/>
  <c r="BP130" i="1"/>
  <c r="BQ130" i="1"/>
  <c r="BQ131" i="1"/>
  <c r="BR130" i="1"/>
  <c r="BS130" i="1"/>
  <c r="BS131" i="1"/>
  <c r="BT130" i="1"/>
  <c r="BU130" i="1"/>
  <c r="BU131" i="1"/>
  <c r="BV130" i="1"/>
  <c r="BW130" i="1"/>
  <c r="BW131" i="1"/>
  <c r="BX130" i="1"/>
  <c r="BY130" i="1"/>
  <c r="BY131" i="1"/>
  <c r="BZ130" i="1"/>
  <c r="CA130" i="1"/>
  <c r="CA131" i="1"/>
  <c r="CB130" i="1"/>
  <c r="CC130" i="1"/>
  <c r="CC131" i="1"/>
  <c r="CD130" i="1"/>
  <c r="CE130" i="1"/>
  <c r="CF130" i="1"/>
  <c r="CG130" i="1"/>
  <c r="CG131" i="1"/>
  <c r="CH130" i="1"/>
  <c r="CI130" i="1"/>
  <c r="CI131" i="1"/>
  <c r="CJ130" i="1"/>
  <c r="CK130" i="1"/>
  <c r="CK131" i="1"/>
  <c r="CL130" i="1"/>
  <c r="CM130" i="1"/>
  <c r="CM131" i="1"/>
  <c r="CN130" i="1"/>
  <c r="CO130" i="1"/>
  <c r="CO131" i="1"/>
  <c r="CP130" i="1"/>
  <c r="CQ130" i="1"/>
  <c r="CQ131" i="1"/>
  <c r="CR130" i="1"/>
  <c r="CS130" i="1"/>
  <c r="CS131" i="1"/>
  <c r="CT130" i="1"/>
  <c r="CU130" i="1"/>
  <c r="CU131" i="1"/>
  <c r="CV130" i="1"/>
  <c r="CW130" i="1"/>
  <c r="CW131" i="1"/>
  <c r="CX130" i="1"/>
  <c r="CY130" i="1"/>
  <c r="CY131" i="1"/>
  <c r="DA130" i="1"/>
  <c r="DA131" i="1"/>
  <c r="DB130" i="1"/>
  <c r="DC130" i="1"/>
  <c r="DC131" i="1"/>
  <c r="DD130" i="1"/>
  <c r="DE130" i="1"/>
  <c r="DE131" i="1"/>
  <c r="DF130" i="1"/>
  <c r="DG130" i="1"/>
  <c r="DG131" i="1"/>
  <c r="DH130" i="1"/>
  <c r="DI130" i="1"/>
  <c r="DI131" i="1"/>
  <c r="DJ130" i="1"/>
  <c r="DK130" i="1"/>
  <c r="DK131" i="1"/>
  <c r="DL130" i="1"/>
  <c r="DM130" i="1"/>
  <c r="DM131" i="1"/>
  <c r="DN130" i="1"/>
  <c r="DO130" i="1"/>
  <c r="DO131" i="1"/>
  <c r="DP130" i="1"/>
  <c r="DQ130" i="1"/>
  <c r="DQ131" i="1"/>
  <c r="DR130" i="1"/>
  <c r="DS130" i="1"/>
  <c r="DS131" i="1"/>
  <c r="DT130" i="1"/>
  <c r="DU130" i="1"/>
  <c r="DV130" i="1"/>
  <c r="DW130" i="1"/>
  <c r="DW131" i="1"/>
  <c r="DX130" i="1"/>
  <c r="DY130" i="1"/>
  <c r="DY131" i="1"/>
  <c r="DZ130" i="1"/>
  <c r="EA130" i="1"/>
  <c r="EA131" i="1"/>
  <c r="EB130" i="1"/>
  <c r="EC130" i="1"/>
  <c r="EC131" i="1"/>
  <c r="ED130" i="1"/>
  <c r="EE130" i="1"/>
  <c r="EE131" i="1"/>
  <c r="EF130" i="1"/>
  <c r="EG130" i="1"/>
  <c r="EG131" i="1"/>
  <c r="EH130" i="1"/>
  <c r="EI130" i="1"/>
  <c r="EI131" i="1"/>
  <c r="EJ130" i="1"/>
  <c r="EK130" i="1"/>
  <c r="EK131" i="1"/>
  <c r="EL130" i="1"/>
  <c r="EM130" i="1"/>
  <c r="EM131" i="1"/>
  <c r="EN130" i="1"/>
  <c r="EO130" i="1"/>
  <c r="EO131" i="1"/>
  <c r="EQ130" i="1"/>
  <c r="EQ131" i="1"/>
  <c r="ER130" i="1"/>
  <c r="ES130" i="1"/>
  <c r="ES131" i="1"/>
  <c r="ET130" i="1"/>
  <c r="EU130" i="1"/>
  <c r="EU131" i="1"/>
  <c r="EV130" i="1"/>
  <c r="EW130" i="1"/>
  <c r="EW131" i="1"/>
  <c r="EX130" i="1"/>
  <c r="EY130" i="1"/>
  <c r="EY131" i="1"/>
  <c r="EZ130" i="1"/>
  <c r="FA130" i="1"/>
  <c r="FA131" i="1"/>
  <c r="FB130" i="1"/>
  <c r="FC130" i="1"/>
  <c r="FC131" i="1"/>
  <c r="FD130" i="1"/>
  <c r="FE130" i="1"/>
  <c r="FE131" i="1"/>
  <c r="FF130" i="1"/>
  <c r="FG130" i="1"/>
  <c r="FG131" i="1"/>
  <c r="FH130" i="1"/>
  <c r="FI130" i="1"/>
  <c r="FI131" i="1"/>
  <c r="FJ130" i="1"/>
  <c r="FK130" i="1"/>
  <c r="FL130" i="1"/>
  <c r="FM130" i="1"/>
  <c r="FM131" i="1"/>
  <c r="FN130" i="1"/>
  <c r="FO130" i="1"/>
  <c r="FO131" i="1"/>
  <c r="FP130" i="1"/>
  <c r="FQ130" i="1"/>
  <c r="FQ131" i="1"/>
  <c r="FR130" i="1"/>
  <c r="FS130" i="1"/>
  <c r="FS131" i="1"/>
  <c r="FT130" i="1"/>
  <c r="FU130" i="1"/>
  <c r="FU131" i="1"/>
  <c r="FV130" i="1"/>
  <c r="FW130" i="1"/>
  <c r="FW131" i="1"/>
  <c r="FX130" i="1"/>
  <c r="FY130" i="1"/>
  <c r="FY131" i="1"/>
  <c r="FZ130" i="1"/>
  <c r="GA130" i="1"/>
  <c r="GA131" i="1"/>
  <c r="GB130" i="1"/>
  <c r="GC130" i="1"/>
  <c r="GC131" i="1"/>
  <c r="GD130" i="1"/>
  <c r="GE130" i="1"/>
  <c r="GE131" i="1"/>
  <c r="V131" i="1"/>
  <c r="X131" i="1"/>
  <c r="Z131" i="1"/>
  <c r="AB131" i="1"/>
  <c r="AD131" i="1"/>
  <c r="AF131" i="1"/>
  <c r="AH131" i="1"/>
  <c r="AJ131" i="1"/>
  <c r="AL131" i="1"/>
  <c r="AN131" i="1"/>
  <c r="AR131" i="1"/>
  <c r="AT131" i="1"/>
  <c r="AV131" i="1"/>
  <c r="AX131" i="1"/>
  <c r="AZ131" i="1"/>
  <c r="BB131" i="1"/>
  <c r="BD131" i="1"/>
  <c r="BF131" i="1"/>
  <c r="BH131" i="1"/>
  <c r="BL131" i="1"/>
  <c r="BN131" i="1"/>
  <c r="BP131" i="1"/>
  <c r="BR131" i="1"/>
  <c r="BT131" i="1"/>
  <c r="BV131" i="1"/>
  <c r="BX131" i="1"/>
  <c r="BZ131" i="1"/>
  <c r="CB131" i="1"/>
  <c r="CD131" i="1"/>
  <c r="CF131" i="1"/>
  <c r="CH131" i="1"/>
  <c r="CJ131" i="1"/>
  <c r="CL131" i="1"/>
  <c r="CN131" i="1"/>
  <c r="CP131" i="1"/>
  <c r="CR131" i="1"/>
  <c r="CT131" i="1"/>
  <c r="CV131" i="1"/>
  <c r="CX131" i="1"/>
  <c r="DB131" i="1"/>
  <c r="DD131" i="1"/>
  <c r="DF131" i="1"/>
  <c r="DH131" i="1"/>
  <c r="DJ131" i="1"/>
  <c r="DL131" i="1"/>
  <c r="DN131" i="1"/>
  <c r="DP131" i="1"/>
  <c r="DR131" i="1"/>
  <c r="DT131" i="1"/>
  <c r="DV131" i="1"/>
  <c r="DX131" i="1"/>
  <c r="DZ131" i="1"/>
  <c r="EB131" i="1"/>
  <c r="ED131" i="1"/>
  <c r="EF131" i="1"/>
  <c r="EH131" i="1"/>
  <c r="EJ131" i="1"/>
  <c r="EL131" i="1"/>
  <c r="EN131" i="1"/>
  <c r="ER131" i="1"/>
  <c r="ET131" i="1"/>
  <c r="EV131" i="1"/>
  <c r="EX131" i="1"/>
  <c r="EZ131" i="1"/>
  <c r="FB131" i="1"/>
  <c r="FD131" i="1"/>
  <c r="FF131" i="1"/>
  <c r="FH131" i="1"/>
  <c r="FJ131" i="1"/>
  <c r="FP131" i="1"/>
  <c r="FR131" i="1"/>
  <c r="FT131" i="1"/>
  <c r="FV131" i="1"/>
  <c r="FX131" i="1"/>
  <c r="FZ131" i="1"/>
  <c r="GB131" i="1"/>
  <c r="GD131" i="1"/>
  <c r="F130" i="1"/>
  <c r="H130" i="1"/>
  <c r="G126" i="1"/>
  <c r="G130" i="1"/>
  <c r="R123" i="1"/>
  <c r="R124" i="1"/>
  <c r="F123" i="1"/>
  <c r="F124" i="1"/>
  <c r="R121" i="1"/>
  <c r="F121" i="1"/>
  <c r="R120" i="1"/>
  <c r="F120" i="1"/>
  <c r="R119" i="1"/>
  <c r="F119" i="1"/>
  <c r="R118" i="1"/>
  <c r="F118" i="1"/>
  <c r="R117" i="1"/>
  <c r="F117" i="1"/>
  <c r="R116" i="1"/>
  <c r="F116" i="1"/>
  <c r="R115" i="1"/>
  <c r="F115" i="1"/>
  <c r="R114" i="1"/>
  <c r="F114" i="1"/>
  <c r="F113" i="1"/>
  <c r="R113" i="1"/>
  <c r="H111" i="1"/>
  <c r="H109" i="1"/>
  <c r="H107" i="1"/>
  <c r="H105" i="1"/>
  <c r="G104" i="1"/>
  <c r="H82" i="1"/>
  <c r="H78" i="1"/>
  <c r="J86" i="1"/>
  <c r="F76" i="1"/>
  <c r="N86" i="1"/>
  <c r="H71" i="1"/>
  <c r="DU86" i="1"/>
  <c r="DU131" i="1"/>
  <c r="F60" i="1"/>
  <c r="R129" i="1"/>
  <c r="R128" i="1"/>
  <c r="R127" i="1"/>
  <c r="R126" i="1"/>
  <c r="AO124" i="1"/>
  <c r="G113" i="1"/>
  <c r="F112" i="1"/>
  <c r="H112" i="1"/>
  <c r="F110" i="1"/>
  <c r="H110" i="1"/>
  <c r="F108" i="1"/>
  <c r="H108" i="1"/>
  <c r="F106" i="1"/>
  <c r="H106" i="1"/>
  <c r="F104" i="1"/>
  <c r="F82" i="1"/>
  <c r="H81" i="1"/>
  <c r="H79" i="1"/>
  <c r="H77" i="1"/>
  <c r="F77" i="1"/>
  <c r="G76" i="1"/>
  <c r="S86" i="1"/>
  <c r="S131" i="1"/>
  <c r="F71" i="1"/>
  <c r="I86" i="1"/>
  <c r="H60" i="1"/>
  <c r="R85" i="1"/>
  <c r="F85" i="1"/>
  <c r="R84" i="1"/>
  <c r="F84" i="1"/>
  <c r="R83" i="1"/>
  <c r="F83" i="1"/>
  <c r="G82" i="1"/>
  <c r="R81" i="1"/>
  <c r="R80" i="1"/>
  <c r="F80" i="1"/>
  <c r="R79" i="1"/>
  <c r="G78" i="1"/>
  <c r="G77" i="1"/>
  <c r="R76" i="1"/>
  <c r="R75" i="1"/>
  <c r="F75" i="1"/>
  <c r="R74" i="1"/>
  <c r="F74" i="1"/>
  <c r="R73" i="1"/>
  <c r="F73" i="1"/>
  <c r="R72" i="1"/>
  <c r="F72" i="1"/>
  <c r="G71" i="1"/>
  <c r="R60" i="1"/>
  <c r="R59" i="1"/>
  <c r="F59" i="1"/>
  <c r="R58" i="1"/>
  <c r="F58" i="1"/>
  <c r="R57" i="1"/>
  <c r="F57" i="1"/>
  <c r="R56" i="1"/>
  <c r="F56" i="1"/>
  <c r="F55" i="1"/>
  <c r="R55" i="1"/>
  <c r="H53" i="1"/>
  <c r="G52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AO86" i="1"/>
  <c r="AO131" i="1"/>
  <c r="R82" i="1"/>
  <c r="R78" i="1"/>
  <c r="R77" i="1"/>
  <c r="R71" i="1"/>
  <c r="R70" i="1"/>
  <c r="R69" i="1"/>
  <c r="R68" i="1"/>
  <c r="R67" i="1"/>
  <c r="R66" i="1"/>
  <c r="R65" i="1"/>
  <c r="R64" i="1"/>
  <c r="R63" i="1"/>
  <c r="R62" i="1"/>
  <c r="R61" i="1"/>
  <c r="G55" i="1"/>
  <c r="F54" i="1"/>
  <c r="H54" i="1"/>
  <c r="F52" i="1"/>
  <c r="H52" i="1"/>
  <c r="F49" i="1"/>
  <c r="R54" i="1"/>
  <c r="R53" i="1"/>
  <c r="R52" i="1"/>
  <c r="R51" i="1"/>
  <c r="F50" i="1"/>
  <c r="R50" i="1"/>
  <c r="H50" i="1"/>
  <c r="R49" i="1"/>
  <c r="F47" i="1"/>
  <c r="H47" i="1"/>
  <c r="H86" i="1"/>
  <c r="G44" i="1"/>
  <c r="R44" i="1"/>
  <c r="G42" i="1"/>
  <c r="R42" i="1"/>
  <c r="G40" i="1"/>
  <c r="R40" i="1"/>
  <c r="G38" i="1"/>
  <c r="R38" i="1"/>
  <c r="I35" i="1"/>
  <c r="AP36" i="1"/>
  <c r="AP131" i="1"/>
  <c r="R35" i="1"/>
  <c r="F35" i="1"/>
  <c r="G34" i="1"/>
  <c r="R34" i="1"/>
  <c r="G32" i="1"/>
  <c r="R32" i="1"/>
  <c r="G30" i="1"/>
  <c r="R30" i="1"/>
  <c r="G28" i="1"/>
  <c r="R28" i="1"/>
  <c r="G26" i="1"/>
  <c r="R26" i="1"/>
  <c r="R36" i="1"/>
  <c r="P36" i="1"/>
  <c r="N36" i="1"/>
  <c r="L36" i="1"/>
  <c r="J36" i="1"/>
  <c r="H26" i="1"/>
  <c r="F22" i="1"/>
  <c r="H22" i="1"/>
  <c r="I21" i="1"/>
  <c r="FL24" i="1"/>
  <c r="FL131" i="1"/>
  <c r="R21" i="1"/>
  <c r="G20" i="1"/>
  <c r="R20" i="1"/>
  <c r="M19" i="1"/>
  <c r="H19" i="1"/>
  <c r="GF24" i="1"/>
  <c r="GF131" i="1"/>
  <c r="EP24" i="1"/>
  <c r="EP131" i="1"/>
  <c r="CZ24" i="1"/>
  <c r="CZ131" i="1"/>
  <c r="BJ24" i="1"/>
  <c r="T24" i="1"/>
  <c r="T131" i="1"/>
  <c r="L24" i="1"/>
  <c r="L131" i="1"/>
  <c r="H18" i="1"/>
  <c r="M17" i="1"/>
  <c r="M24" i="1"/>
  <c r="M131" i="1"/>
  <c r="H17" i="1"/>
  <c r="CE49" i="1"/>
  <c r="CE86" i="1"/>
  <c r="CE131" i="1"/>
  <c r="BJ48" i="1"/>
  <c r="BJ86" i="1"/>
  <c r="H48" i="1"/>
  <c r="G45" i="1"/>
  <c r="R45" i="1"/>
  <c r="G43" i="1"/>
  <c r="R43" i="1"/>
  <c r="G41" i="1"/>
  <c r="R41" i="1"/>
  <c r="G39" i="1"/>
  <c r="R39" i="1"/>
  <c r="G33" i="1"/>
  <c r="R33" i="1"/>
  <c r="G31" i="1"/>
  <c r="R31" i="1"/>
  <c r="G29" i="1"/>
  <c r="R29" i="1"/>
  <c r="G27" i="1"/>
  <c r="R27" i="1"/>
  <c r="F36" i="1"/>
  <c r="J23" i="1"/>
  <c r="J24" i="1"/>
  <c r="J131" i="1"/>
  <c r="FN24" i="1"/>
  <c r="FN131" i="1"/>
  <c r="F23" i="1"/>
  <c r="R23" i="1"/>
  <c r="H23" i="1"/>
  <c r="F19" i="1"/>
  <c r="R19" i="1"/>
  <c r="G19" i="1"/>
  <c r="P24" i="1"/>
  <c r="P131" i="1"/>
  <c r="N24" i="1"/>
  <c r="N131" i="1"/>
  <c r="F17" i="1"/>
  <c r="R17" i="1"/>
  <c r="R24" i="1"/>
  <c r="G17" i="1"/>
  <c r="R47" i="1"/>
  <c r="R22" i="1"/>
  <c r="G24" i="1"/>
  <c r="F24" i="1"/>
  <c r="F48" i="1"/>
  <c r="G36" i="1"/>
  <c r="H35" i="1"/>
  <c r="H36" i="1"/>
  <c r="I36" i="1"/>
  <c r="F86" i="1"/>
  <c r="G49" i="1"/>
  <c r="G48" i="1"/>
  <c r="G86" i="1"/>
  <c r="R130" i="1"/>
  <c r="R48" i="1"/>
  <c r="R86" i="1"/>
  <c r="R131" i="1"/>
  <c r="BJ131" i="1"/>
  <c r="H21" i="1"/>
  <c r="H24" i="1"/>
  <c r="H131" i="1"/>
  <c r="I24" i="1"/>
  <c r="I131" i="1"/>
  <c r="G131" i="1"/>
  <c r="F131" i="1"/>
</calcChain>
</file>

<file path=xl/sharedStrings.xml><?xml version="1.0" encoding="utf-8"?>
<sst xmlns="http://schemas.openxmlformats.org/spreadsheetml/2006/main" count="580" uniqueCount="271">
  <si>
    <t>Wydział Inżynierii Mechanicznej i Mechatroniki</t>
  </si>
  <si>
    <t>Nazwa kierunku studiów</t>
  </si>
  <si>
    <t>Energetyka</t>
  </si>
  <si>
    <t>Dziedziny nauki</t>
  </si>
  <si>
    <t>dziedzina nauk inżynieryjno-technicznych</t>
  </si>
  <si>
    <t>Dyscypliny naukowe</t>
  </si>
  <si>
    <t>inżynieria mechaniczna (85%), inżynieria środowiska, górnictwo i energetyka (15%)</t>
  </si>
  <si>
    <t>Profil kształcenia</t>
  </si>
  <si>
    <t>ogólnoakademicki</t>
  </si>
  <si>
    <t>Forma studiów</t>
  </si>
  <si>
    <t>niestacjonarna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</si>
  <si>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</si>
  <si>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</si>
  <si>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</si>
  <si>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</si>
  <si>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</si>
  <si>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</si>
  <si>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</si>
  <si>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ENE_1A_N_2021_2022_Z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</si>
  <si>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</si>
  <si>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</si>
  <si>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</si>
  <si>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</si>
  <si>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</si>
  <si>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</si>
  <si>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</si>
  <si>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</si>
  <si>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</si>
  <si>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</si>
  <si>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</si>
  <si>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</si>
  <si>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</si>
  <si>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</si>
  <si>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</si>
  <si>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</si>
  <si>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</si>
  <si>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</si>
  <si>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</si>
  <si>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</si>
  <si>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</si>
  <si>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</si>
  <si>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</si>
  <si>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</si>
  <si>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</si>
  <si>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</si>
  <si>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</si>
  <si>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</si>
  <si>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</si>
  <si>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</si>
  <si>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</si>
  <si>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</si>
  <si>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</si>
  <si>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</si>
  <si>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</si>
  <si>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</si>
  <si>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</si>
  <si>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</si>
  <si>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</si>
  <si>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</si>
  <si>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</si>
  <si>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</si>
  <si>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</si>
  <si>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</si>
  <si>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</si>
  <si>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</si>
  <si>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A07</t>
  </si>
  <si>
    <t>Ochrona własności intelektualnej</t>
  </si>
  <si>
    <t>Blok obieralny 1</t>
  </si>
  <si>
    <t>A09</t>
  </si>
  <si>
    <t>BHP i ergonomia w przemyśle</t>
  </si>
  <si>
    <t>Blok obieralny 2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</si>
  <si>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</si>
  <si>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</si>
  <si>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</si>
  <si>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</si>
  <si>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</si>
  <si>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</si>
  <si>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</si>
  <si>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</si>
  <si>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</si>
  <si>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Fizyka I</t>
  </si>
  <si>
    <t>B05</t>
  </si>
  <si>
    <t>Fizyka II</t>
  </si>
  <si>
    <t>B06</t>
  </si>
  <si>
    <t>Chemia</t>
  </si>
  <si>
    <t>B07</t>
  </si>
  <si>
    <t>Grafika inżynierska I</t>
  </si>
  <si>
    <t>B08</t>
  </si>
  <si>
    <t>Grafika inżynierska II</t>
  </si>
  <si>
    <t>B09</t>
  </si>
  <si>
    <t>Informatyka</t>
  </si>
  <si>
    <t>Blok obieralny 4</t>
  </si>
  <si>
    <t>Moduły/Przedmioty kształcenia kierunkowego</t>
  </si>
  <si>
    <t>C01</t>
  </si>
  <si>
    <t>Mechanika techniczna I</t>
  </si>
  <si>
    <t>C02</t>
  </si>
  <si>
    <t>Mechanika techniczna II</t>
  </si>
  <si>
    <t>C03</t>
  </si>
  <si>
    <t>Wytrzymałość materiałów I</t>
  </si>
  <si>
    <t>C04</t>
  </si>
  <si>
    <t>Wytrzymałość materiałów II</t>
  </si>
  <si>
    <t>C05</t>
  </si>
  <si>
    <t>Podstawy konstrukcji maszyn I</t>
  </si>
  <si>
    <t>C06</t>
  </si>
  <si>
    <t>Podstawy konstrukcji maszyn II</t>
  </si>
  <si>
    <t>C07</t>
  </si>
  <si>
    <t>Mechanika płynów</t>
  </si>
  <si>
    <t>C08</t>
  </si>
  <si>
    <t>Materiały konstrukcyjne</t>
  </si>
  <si>
    <t>Blok obieralny 5</t>
  </si>
  <si>
    <t>C10</t>
  </si>
  <si>
    <t>Materiały eksploatacyjne w energetyce</t>
  </si>
  <si>
    <t>Blok obieralny 6</t>
  </si>
  <si>
    <t>Blok obieralny 7</t>
  </si>
  <si>
    <t>C13</t>
  </si>
  <si>
    <t>Dynamika maszyn energetycznych</t>
  </si>
  <si>
    <t>C14</t>
  </si>
  <si>
    <t>Zaawansowane techniki obliczeniowe</t>
  </si>
  <si>
    <t>C15</t>
  </si>
  <si>
    <t>Termodynamika I</t>
  </si>
  <si>
    <t>C16</t>
  </si>
  <si>
    <t>Termodynamika II</t>
  </si>
  <si>
    <t>C17</t>
  </si>
  <si>
    <t>Wymiana ciepła i wymienniki</t>
  </si>
  <si>
    <t>C18</t>
  </si>
  <si>
    <t>Miernictwo cieplne</t>
  </si>
  <si>
    <t>C19</t>
  </si>
  <si>
    <t>Kotły</t>
  </si>
  <si>
    <t>C20</t>
  </si>
  <si>
    <t>Turbiny</t>
  </si>
  <si>
    <t>C21</t>
  </si>
  <si>
    <t>Pompy</t>
  </si>
  <si>
    <t>C22</t>
  </si>
  <si>
    <t>Technologie spalania</t>
  </si>
  <si>
    <t>Blok obieralny 8</t>
  </si>
  <si>
    <t>C24</t>
  </si>
  <si>
    <t>Energia odpadowa</t>
  </si>
  <si>
    <t>C25</t>
  </si>
  <si>
    <t>Magazynowanie energii</t>
  </si>
  <si>
    <t>C26</t>
  </si>
  <si>
    <t>Siłownie energetyczne</t>
  </si>
  <si>
    <t>C27</t>
  </si>
  <si>
    <t>Odnawialne źródła energii</t>
  </si>
  <si>
    <t>C28</t>
  </si>
  <si>
    <t>Technologie i urządzenia do oczyszczania spalin</t>
  </si>
  <si>
    <t>C29</t>
  </si>
  <si>
    <t>Elektrotechnika i elektronika</t>
  </si>
  <si>
    <t>C30</t>
  </si>
  <si>
    <t>Maszyny elektryczne</t>
  </si>
  <si>
    <t>C31</t>
  </si>
  <si>
    <t>Automatyka</t>
  </si>
  <si>
    <t>C32</t>
  </si>
  <si>
    <t>Przesyłanie energii elektrycznej</t>
  </si>
  <si>
    <t>C33</t>
  </si>
  <si>
    <t>Metody numeryczne</t>
  </si>
  <si>
    <t>Blok obieralny 9</t>
  </si>
  <si>
    <t>C35</t>
  </si>
  <si>
    <t>Urządzenia pomocnicze siłowni</t>
  </si>
  <si>
    <t>C36</t>
  </si>
  <si>
    <t>Eksploatacja instalacji energetycznych</t>
  </si>
  <si>
    <t>C37</t>
  </si>
  <si>
    <t>Zarządzanie przedsiębiorstwem energetycznym</t>
  </si>
  <si>
    <t>C38</t>
  </si>
  <si>
    <t>Ochrona środowiska w energetyce</t>
  </si>
  <si>
    <t>Blok obieralny 10</t>
  </si>
  <si>
    <t>Blok obieralny 11</t>
  </si>
  <si>
    <t>Blok obieralny 12</t>
  </si>
  <si>
    <t>Blok obieralny 13</t>
  </si>
  <si>
    <t>C43</t>
  </si>
  <si>
    <t>Praca przejściowa</t>
  </si>
  <si>
    <t>Blok obieralny 14</t>
  </si>
  <si>
    <t>Blok obieralny 15</t>
  </si>
  <si>
    <t>C46</t>
  </si>
  <si>
    <t>Seminarium dyplomowe I</t>
  </si>
  <si>
    <t>C47</t>
  </si>
  <si>
    <t>Seminarium dyplomowe II</t>
  </si>
  <si>
    <t>C48</t>
  </si>
  <si>
    <t>Praca dyplomowa</t>
  </si>
  <si>
    <t>Moduły/Przedmioty obieralne</t>
  </si>
  <si>
    <t>A01-A</t>
  </si>
  <si>
    <t>Język obcy I (angielski)</t>
  </si>
  <si>
    <t>A01-N</t>
  </si>
  <si>
    <t>Język obcy I (niemiecki)</t>
  </si>
  <si>
    <t>A03-A</t>
  </si>
  <si>
    <t>Język obcy II (angielski)</t>
  </si>
  <si>
    <t>A03-N</t>
  </si>
  <si>
    <t>Język obcy II (niemiecki)</t>
  </si>
  <si>
    <t>A04-A</t>
  </si>
  <si>
    <t>Język obcy III (angielski)</t>
  </si>
  <si>
    <t>A04-N</t>
  </si>
  <si>
    <t>Język obcy III (niemiecki)</t>
  </si>
  <si>
    <t>A08-1</t>
  </si>
  <si>
    <t>Historia muzyki</t>
  </si>
  <si>
    <t>A08-2</t>
  </si>
  <si>
    <t>Historia ziemi szczecińskiej</t>
  </si>
  <si>
    <t>A10-1</t>
  </si>
  <si>
    <t>Etyka</t>
  </si>
  <si>
    <t>A11-2</t>
  </si>
  <si>
    <t>Socjologia</t>
  </si>
  <si>
    <t>B10-1</t>
  </si>
  <si>
    <t>Elementy prawa</t>
  </si>
  <si>
    <t>B10-2</t>
  </si>
  <si>
    <t>Prawo w energetyce</t>
  </si>
  <si>
    <t>C09-1</t>
  </si>
  <si>
    <t>Powłoki ochronne i zabezpieczenia antykorozyjne</t>
  </si>
  <si>
    <t>C09-2</t>
  </si>
  <si>
    <t>Zjawiska korozyjne i podstawy ochrony</t>
  </si>
  <si>
    <t>C11-1</t>
  </si>
  <si>
    <t>Technologie spajania</t>
  </si>
  <si>
    <t>C11-2</t>
  </si>
  <si>
    <t>Podstawy spawalnictwa</t>
  </si>
  <si>
    <t>C12-1</t>
  </si>
  <si>
    <t>Napędy hydrauliczne i pneumatyczne</t>
  </si>
  <si>
    <t>C12-2</t>
  </si>
  <si>
    <t>Sterowanie hydrauliczne i pneumatyczne</t>
  </si>
  <si>
    <t>C23-1</t>
  </si>
  <si>
    <t>Silniki spalinowe</t>
  </si>
  <si>
    <t>C23-2</t>
  </si>
  <si>
    <t>Cieplne maszyny tłokowe</t>
  </si>
  <si>
    <t>C34-1</t>
  </si>
  <si>
    <t>Sieci ciepłownicze</t>
  </si>
  <si>
    <t>C34-2</t>
  </si>
  <si>
    <t>Rurociągi przemysłowe</t>
  </si>
  <si>
    <t>C39-1</t>
  </si>
  <si>
    <t>Zarządzanie energią</t>
  </si>
  <si>
    <t>C39-2</t>
  </si>
  <si>
    <t>Zarządzanie środowiskiem</t>
  </si>
  <si>
    <t>C40-1</t>
  </si>
  <si>
    <t>Wentylatory</t>
  </si>
  <si>
    <t>C40-2</t>
  </si>
  <si>
    <t>Sprężarki</t>
  </si>
  <si>
    <t>C41-1</t>
  </si>
  <si>
    <t>Ciepłownictwo</t>
  </si>
  <si>
    <t>C41-2</t>
  </si>
  <si>
    <t>Ogrzewnictwo</t>
  </si>
  <si>
    <t>C42-1</t>
  </si>
  <si>
    <t>Wentylacja i klimatyzacja</t>
  </si>
  <si>
    <t>C42-2</t>
  </si>
  <si>
    <t>Chłodnictwo</t>
  </si>
  <si>
    <t>C44-1</t>
  </si>
  <si>
    <t>Gospodarka odpadami</t>
  </si>
  <si>
    <t>C44-2</t>
  </si>
  <si>
    <t>Energetyczne wykorzystanie odpadów</t>
  </si>
  <si>
    <t>C45-1</t>
  </si>
  <si>
    <t>Audyting energetyczny</t>
  </si>
  <si>
    <t>C45-2</t>
  </si>
  <si>
    <t>Certyfikacja energetyczna</t>
  </si>
  <si>
    <t>Praktyki zawodowe</t>
  </si>
  <si>
    <t>P01</t>
  </si>
  <si>
    <t>Praktyka zawodowa</t>
  </si>
  <si>
    <t>Przedmioty jednorazowe</t>
  </si>
  <si>
    <t>E01</t>
  </si>
  <si>
    <t>Szkolenie BHP i p.poż.</t>
  </si>
  <si>
    <t>E02</t>
  </si>
  <si>
    <t>Metodyka pracy umysłowej</t>
  </si>
  <si>
    <t>E03</t>
  </si>
  <si>
    <t>Szkolenie biblioteczne</t>
  </si>
  <si>
    <t>E04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</si>
  <si>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</si>
  <si>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</si>
  <si>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</si>
  <si>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</si>
  <si>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</si>
  <si>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</si>
  <si>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</si>
  <si>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</si>
  <si>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</si>
  <si>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</si>
  <si>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</si>
  <si>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</si>
  <si>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>Załącznik nr 5 do Uchwały nr 105 Senatu ZUT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</si>
</sst>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2F12A044-9069-49B2-A409-282C2E92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9C3AA615-9303-4753-9419-3C6C0EE7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45"/>
  <sheetViews>
    <sheetView tabSelected="1" topLeftCell="BI1" workbookViewId="0">
      <selection activeCell="CG9" sqref="CG9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85546875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85546875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85546875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85546875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85546875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5703125" customWidth="1"/>
    <col min="173" max="173" width="2" customWidth="1"/>
    <col min="174" max="174" width="3.85546875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270</v>
      </c>
    </row>
    <row r="11" spans="1:188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56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 x14ac:dyDescent="0.2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57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58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 x14ac:dyDescent="0.2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 t="s">
        <v>33</v>
      </c>
      <c r="M14" s="17"/>
      <c r="N14" s="17"/>
      <c r="O14" s="17"/>
      <c r="P14" s="17"/>
      <c r="Q14" s="17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6" t="s">
        <v>47</v>
      </c>
      <c r="AB14" s="19" t="s">
        <v>33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 t="s">
        <v>47</v>
      </c>
      <c r="AO14" s="16" t="s">
        <v>48</v>
      </c>
      <c r="AP14" s="19" t="s">
        <v>32</v>
      </c>
      <c r="AQ14" s="19"/>
      <c r="AR14" s="19"/>
      <c r="AS14" s="19"/>
      <c r="AT14" s="19"/>
      <c r="AU14" s="19"/>
      <c r="AV14" s="16" t="s">
        <v>47</v>
      </c>
      <c r="AW14" s="19" t="s">
        <v>33</v>
      </c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6" t="s">
        <v>47</v>
      </c>
      <c r="BJ14" s="16" t="s">
        <v>48</v>
      </c>
      <c r="BK14" s="19" t="s">
        <v>32</v>
      </c>
      <c r="BL14" s="19"/>
      <c r="BM14" s="19"/>
      <c r="BN14" s="19"/>
      <c r="BO14" s="19"/>
      <c r="BP14" s="19"/>
      <c r="BQ14" s="16" t="s">
        <v>47</v>
      </c>
      <c r="BR14" s="19" t="s">
        <v>33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6" t="s">
        <v>47</v>
      </c>
      <c r="CE14" s="16" t="s">
        <v>48</v>
      </c>
      <c r="CF14" s="19" t="s">
        <v>32</v>
      </c>
      <c r="CG14" s="19"/>
      <c r="CH14" s="19"/>
      <c r="CI14" s="19"/>
      <c r="CJ14" s="19"/>
      <c r="CK14" s="19"/>
      <c r="CL14" s="16" t="s">
        <v>47</v>
      </c>
      <c r="CM14" s="19" t="s">
        <v>33</v>
      </c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6" t="s">
        <v>47</v>
      </c>
      <c r="CZ14" s="16" t="s">
        <v>48</v>
      </c>
      <c r="DA14" s="19" t="s">
        <v>32</v>
      </c>
      <c r="DB14" s="19"/>
      <c r="DC14" s="19"/>
      <c r="DD14" s="19"/>
      <c r="DE14" s="19"/>
      <c r="DF14" s="19"/>
      <c r="DG14" s="16" t="s">
        <v>47</v>
      </c>
      <c r="DH14" s="19" t="s">
        <v>33</v>
      </c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6" t="s">
        <v>47</v>
      </c>
      <c r="DU14" s="16" t="s">
        <v>48</v>
      </c>
      <c r="DV14" s="19" t="s">
        <v>32</v>
      </c>
      <c r="DW14" s="19"/>
      <c r="DX14" s="19"/>
      <c r="DY14" s="19"/>
      <c r="DZ14" s="19"/>
      <c r="EA14" s="19"/>
      <c r="EB14" s="16" t="s">
        <v>47</v>
      </c>
      <c r="EC14" s="19" t="s">
        <v>33</v>
      </c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6" t="s">
        <v>47</v>
      </c>
      <c r="EP14" s="16" t="s">
        <v>48</v>
      </c>
      <c r="EQ14" s="19" t="s">
        <v>32</v>
      </c>
      <c r="ER14" s="19"/>
      <c r="ES14" s="19"/>
      <c r="ET14" s="19"/>
      <c r="EU14" s="19"/>
      <c r="EV14" s="19"/>
      <c r="EW14" s="16" t="s">
        <v>47</v>
      </c>
      <c r="EX14" s="19" t="s">
        <v>33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6" t="s">
        <v>47</v>
      </c>
      <c r="FK14" s="16" t="s">
        <v>48</v>
      </c>
      <c r="FL14" s="19" t="s">
        <v>32</v>
      </c>
      <c r="FM14" s="19"/>
      <c r="FN14" s="19"/>
      <c r="FO14" s="19"/>
      <c r="FP14" s="19"/>
      <c r="FQ14" s="19"/>
      <c r="FR14" s="16" t="s">
        <v>47</v>
      </c>
      <c r="FS14" s="19" t="s">
        <v>33</v>
      </c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6" t="s">
        <v>47</v>
      </c>
      <c r="GF14" s="16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7" t="s">
        <v>34</v>
      </c>
      <c r="V15" s="17"/>
      <c r="W15" s="17" t="s">
        <v>35</v>
      </c>
      <c r="X15" s="17"/>
      <c r="Y15" s="17" t="s">
        <v>36</v>
      </c>
      <c r="Z15" s="17"/>
      <c r="AA15" s="16"/>
      <c r="AB15" s="17" t="s">
        <v>36</v>
      </c>
      <c r="AC15" s="17"/>
      <c r="AD15" s="17" t="s">
        <v>37</v>
      </c>
      <c r="AE15" s="17"/>
      <c r="AF15" s="17" t="s">
        <v>38</v>
      </c>
      <c r="AG15" s="17"/>
      <c r="AH15" s="17" t="s">
        <v>39</v>
      </c>
      <c r="AI15" s="17"/>
      <c r="AJ15" s="17" t="s">
        <v>40</v>
      </c>
      <c r="AK15" s="17"/>
      <c r="AL15" s="17" t="s">
        <v>41</v>
      </c>
      <c r="AM15" s="17"/>
      <c r="AN15" s="16"/>
      <c r="AO15" s="16"/>
      <c r="AP15" s="17" t="s">
        <v>34</v>
      </c>
      <c r="AQ15" s="17"/>
      <c r="AR15" s="17" t="s">
        <v>35</v>
      </c>
      <c r="AS15" s="17"/>
      <c r="AT15" s="17" t="s">
        <v>36</v>
      </c>
      <c r="AU15" s="17"/>
      <c r="AV15" s="16"/>
      <c r="AW15" s="17" t="s">
        <v>36</v>
      </c>
      <c r="AX15" s="17"/>
      <c r="AY15" s="17" t="s">
        <v>37</v>
      </c>
      <c r="AZ15" s="17"/>
      <c r="BA15" s="17" t="s">
        <v>38</v>
      </c>
      <c r="BB15" s="17"/>
      <c r="BC15" s="17" t="s">
        <v>39</v>
      </c>
      <c r="BD15" s="17"/>
      <c r="BE15" s="17" t="s">
        <v>40</v>
      </c>
      <c r="BF15" s="17"/>
      <c r="BG15" s="17" t="s">
        <v>41</v>
      </c>
      <c r="BH15" s="17"/>
      <c r="BI15" s="16"/>
      <c r="BJ15" s="16"/>
      <c r="BK15" s="17" t="s">
        <v>34</v>
      </c>
      <c r="BL15" s="17"/>
      <c r="BM15" s="17" t="s">
        <v>35</v>
      </c>
      <c r="BN15" s="17"/>
      <c r="BO15" s="17" t="s">
        <v>36</v>
      </c>
      <c r="BP15" s="17"/>
      <c r="BQ15" s="16"/>
      <c r="BR15" s="17" t="s">
        <v>36</v>
      </c>
      <c r="BS15" s="17"/>
      <c r="BT15" s="17" t="s">
        <v>37</v>
      </c>
      <c r="BU15" s="17"/>
      <c r="BV15" s="17" t="s">
        <v>38</v>
      </c>
      <c r="BW15" s="17"/>
      <c r="BX15" s="17" t="s">
        <v>39</v>
      </c>
      <c r="BY15" s="17"/>
      <c r="BZ15" s="17" t="s">
        <v>40</v>
      </c>
      <c r="CA15" s="17"/>
      <c r="CB15" s="17" t="s">
        <v>41</v>
      </c>
      <c r="CC15" s="17"/>
      <c r="CD15" s="16"/>
      <c r="CE15" s="16"/>
      <c r="CF15" s="17" t="s">
        <v>34</v>
      </c>
      <c r="CG15" s="17"/>
      <c r="CH15" s="17" t="s">
        <v>35</v>
      </c>
      <c r="CI15" s="17"/>
      <c r="CJ15" s="17" t="s">
        <v>36</v>
      </c>
      <c r="CK15" s="17"/>
      <c r="CL15" s="16"/>
      <c r="CM15" s="17" t="s">
        <v>36</v>
      </c>
      <c r="CN15" s="17"/>
      <c r="CO15" s="17" t="s">
        <v>37</v>
      </c>
      <c r="CP15" s="17"/>
      <c r="CQ15" s="17" t="s">
        <v>38</v>
      </c>
      <c r="CR15" s="17"/>
      <c r="CS15" s="17" t="s">
        <v>39</v>
      </c>
      <c r="CT15" s="17"/>
      <c r="CU15" s="17" t="s">
        <v>40</v>
      </c>
      <c r="CV15" s="17"/>
      <c r="CW15" s="17" t="s">
        <v>41</v>
      </c>
      <c r="CX15" s="17"/>
      <c r="CY15" s="16"/>
      <c r="CZ15" s="16"/>
      <c r="DA15" s="17" t="s">
        <v>34</v>
      </c>
      <c r="DB15" s="17"/>
      <c r="DC15" s="17" t="s">
        <v>35</v>
      </c>
      <c r="DD15" s="17"/>
      <c r="DE15" s="17" t="s">
        <v>36</v>
      </c>
      <c r="DF15" s="17"/>
      <c r="DG15" s="16"/>
      <c r="DH15" s="17" t="s">
        <v>36</v>
      </c>
      <c r="DI15" s="17"/>
      <c r="DJ15" s="17" t="s">
        <v>37</v>
      </c>
      <c r="DK15" s="17"/>
      <c r="DL15" s="17" t="s">
        <v>38</v>
      </c>
      <c r="DM15" s="17"/>
      <c r="DN15" s="17" t="s">
        <v>39</v>
      </c>
      <c r="DO15" s="17"/>
      <c r="DP15" s="17" t="s">
        <v>40</v>
      </c>
      <c r="DQ15" s="17"/>
      <c r="DR15" s="17" t="s">
        <v>41</v>
      </c>
      <c r="DS15" s="17"/>
      <c r="DT15" s="16"/>
      <c r="DU15" s="16"/>
      <c r="DV15" s="17" t="s">
        <v>34</v>
      </c>
      <c r="DW15" s="17"/>
      <c r="DX15" s="17" t="s">
        <v>35</v>
      </c>
      <c r="DY15" s="17"/>
      <c r="DZ15" s="17" t="s">
        <v>36</v>
      </c>
      <c r="EA15" s="17"/>
      <c r="EB15" s="16"/>
      <c r="EC15" s="17" t="s">
        <v>36</v>
      </c>
      <c r="ED15" s="17"/>
      <c r="EE15" s="17" t="s">
        <v>37</v>
      </c>
      <c r="EF15" s="17"/>
      <c r="EG15" s="17" t="s">
        <v>38</v>
      </c>
      <c r="EH15" s="17"/>
      <c r="EI15" s="17" t="s">
        <v>39</v>
      </c>
      <c r="EJ15" s="17"/>
      <c r="EK15" s="17" t="s">
        <v>40</v>
      </c>
      <c r="EL15" s="17"/>
      <c r="EM15" s="17" t="s">
        <v>41</v>
      </c>
      <c r="EN15" s="17"/>
      <c r="EO15" s="16"/>
      <c r="EP15" s="16"/>
      <c r="EQ15" s="17" t="s">
        <v>34</v>
      </c>
      <c r="ER15" s="17"/>
      <c r="ES15" s="17" t="s">
        <v>35</v>
      </c>
      <c r="ET15" s="17"/>
      <c r="EU15" s="17" t="s">
        <v>36</v>
      </c>
      <c r="EV15" s="17"/>
      <c r="EW15" s="16"/>
      <c r="EX15" s="17" t="s">
        <v>36</v>
      </c>
      <c r="EY15" s="17"/>
      <c r="EZ15" s="17" t="s">
        <v>37</v>
      </c>
      <c r="FA15" s="17"/>
      <c r="FB15" s="17" t="s">
        <v>38</v>
      </c>
      <c r="FC15" s="17"/>
      <c r="FD15" s="17" t="s">
        <v>39</v>
      </c>
      <c r="FE15" s="17"/>
      <c r="FF15" s="17" t="s">
        <v>40</v>
      </c>
      <c r="FG15" s="17"/>
      <c r="FH15" s="17" t="s">
        <v>41</v>
      </c>
      <c r="FI15" s="17"/>
      <c r="FJ15" s="16"/>
      <c r="FK15" s="16"/>
      <c r="FL15" s="17" t="s">
        <v>34</v>
      </c>
      <c r="FM15" s="17"/>
      <c r="FN15" s="17" t="s">
        <v>35</v>
      </c>
      <c r="FO15" s="17"/>
      <c r="FP15" s="17" t="s">
        <v>36</v>
      </c>
      <c r="FQ15" s="17"/>
      <c r="FR15" s="16"/>
      <c r="FS15" s="17" t="s">
        <v>36</v>
      </c>
      <c r="FT15" s="17"/>
      <c r="FU15" s="17" t="s">
        <v>37</v>
      </c>
      <c r="FV15" s="17"/>
      <c r="FW15" s="17" t="s">
        <v>38</v>
      </c>
      <c r="FX15" s="17"/>
      <c r="FY15" s="17" t="s">
        <v>39</v>
      </c>
      <c r="FZ15" s="17"/>
      <c r="GA15" s="17" t="s">
        <v>40</v>
      </c>
      <c r="GB15" s="17"/>
      <c r="GC15" s="17" t="s">
        <v>41</v>
      </c>
      <c r="GD15" s="17"/>
      <c r="GE15" s="16"/>
      <c r="GF15" s="16"/>
    </row>
    <row r="16" spans="1:188" ht="20.100000000000001" customHeight="1" x14ac:dyDescent="0.2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2"/>
      <c r="GF16" s="13"/>
    </row>
    <row r="17" spans="1:188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$B$17*COUNTIF(U17:GD17,"e")</f>
        <v>0</v>
      </c>
      <c r="G17" s="6">
        <f>$B$17*COUNTIF(U17:GD17,"z")</f>
        <v>1</v>
      </c>
      <c r="H17" s="6">
        <f t="shared" ref="H17:H23" si="0">SUM(I17:Q17)</f>
        <v>30</v>
      </c>
      <c r="I17" s="6">
        <f t="shared" ref="I17:I23" si="1">U17+AP17+BK17+CF17+DA17+DV17+EQ17+FL17</f>
        <v>0</v>
      </c>
      <c r="J17" s="6">
        <f t="shared" ref="J17:J23" si="2">W17+AR17+BM17+CH17+DC17+DX17+ES17+FN17</f>
        <v>0</v>
      </c>
      <c r="K17" s="6">
        <f t="shared" ref="K17:K23" si="3">Y17+AT17+BO17+CJ17+DE17+DZ17+EU17+FP17</f>
        <v>0</v>
      </c>
      <c r="L17" s="6">
        <f t="shared" ref="L17:L23" si="4">AB17+AW17+BR17+CM17+DH17+EC17+EX17+FS17</f>
        <v>0</v>
      </c>
      <c r="M17" s="6">
        <f t="shared" ref="M17:M23" si="5">AD17+AY17+BT17+CO17+DJ17+EE17+EZ17+FU17</f>
        <v>30</v>
      </c>
      <c r="N17" s="6">
        <f t="shared" ref="N17:N23" si="6">AF17+BA17+BV17+CQ17+DL17+EG17+FB17+FW17</f>
        <v>0</v>
      </c>
      <c r="O17" s="6">
        <f t="shared" ref="O17:O23" si="7">AH17+BC17+BX17+CS17+DN17+EI17+FD17+FY17</f>
        <v>0</v>
      </c>
      <c r="P17" s="6">
        <f t="shared" ref="P17:P23" si="8">AJ17+BE17+BZ17+CU17+DP17+EK17+FF17+GA17</f>
        <v>0</v>
      </c>
      <c r="Q17" s="6">
        <f t="shared" ref="Q17:Q23" si="9">AL17+BG17+CB17+CW17+DR17+EM17+FH17+GC17</f>
        <v>0</v>
      </c>
      <c r="R17" s="7">
        <f t="shared" ref="R17:R23" si="10">AO17+BJ17+CE17+CZ17+DU17+EP17+FK17+GF17</f>
        <v>2</v>
      </c>
      <c r="S17" s="7">
        <f t="shared" ref="S17:S23" si="11">AN17+BI17+CD17+CY17+DT17+EO17+FJ17+GE17</f>
        <v>2</v>
      </c>
      <c r="T17" s="7">
        <f>$B$17*1.2</f>
        <v>1.2</v>
      </c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3" si="12">AA17+AN17</f>
        <v>0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3" si="13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>
        <f>$B$17*30</f>
        <v>30</v>
      </c>
      <c r="BU17" s="10" t="s">
        <v>61</v>
      </c>
      <c r="BV17" s="11"/>
      <c r="BW17" s="10"/>
      <c r="BX17" s="11"/>
      <c r="BY17" s="10"/>
      <c r="BZ17" s="11"/>
      <c r="CA17" s="10"/>
      <c r="CB17" s="11"/>
      <c r="CC17" s="10"/>
      <c r="CD17" s="7">
        <f>$B$17*2</f>
        <v>2</v>
      </c>
      <c r="CE17" s="7">
        <f t="shared" ref="CE17:CE23" si="14">BQ17+CD17</f>
        <v>2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3" si="15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3" si="16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3" si="1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3" si="18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3" si="19">FR17+GE17</f>
        <v>0</v>
      </c>
    </row>
    <row r="18" spans="1:188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$B$18*COUNTIF(U18:GD18,"e")</f>
        <v>0</v>
      </c>
      <c r="G18" s="6">
        <f>$B$18*COUNTIF(U18:GD18,"z")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2</v>
      </c>
      <c r="T18" s="7">
        <f>$B$18*1.2</f>
        <v>1.2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>
        <f>$B$18*30</f>
        <v>30</v>
      </c>
      <c r="CP18" s="10" t="s">
        <v>61</v>
      </c>
      <c r="CQ18" s="11"/>
      <c r="CR18" s="10"/>
      <c r="CS18" s="11"/>
      <c r="CT18" s="10"/>
      <c r="CU18" s="11"/>
      <c r="CV18" s="10"/>
      <c r="CW18" s="11"/>
      <c r="CX18" s="10"/>
      <c r="CY18" s="7">
        <f>$B$18*2</f>
        <v>2</v>
      </c>
      <c r="CZ18" s="7">
        <f t="shared" si="15"/>
        <v>2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$B$19*COUNTIF(U19:GD19,"e")</f>
        <v>1</v>
      </c>
      <c r="G19" s="6">
        <f>$B$19*COUNTIF(U19:GD19,"z")</f>
        <v>0</v>
      </c>
      <c r="H19" s="6">
        <f t="shared" si="0"/>
        <v>40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40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3</v>
      </c>
      <c r="S19" s="7">
        <f t="shared" si="11"/>
        <v>3</v>
      </c>
      <c r="T19" s="7">
        <f>$B$19*1.4</f>
        <v>1.4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>
        <f>$B$19*40</f>
        <v>40</v>
      </c>
      <c r="DK19" s="10" t="s">
        <v>64</v>
      </c>
      <c r="DL19" s="11"/>
      <c r="DM19" s="10"/>
      <c r="DN19" s="11"/>
      <c r="DO19" s="10"/>
      <c r="DP19" s="11"/>
      <c r="DQ19" s="10"/>
      <c r="DR19" s="11"/>
      <c r="DS19" s="10"/>
      <c r="DT19" s="7">
        <f>$B$19*3</f>
        <v>3</v>
      </c>
      <c r="DU19" s="7">
        <f t="shared" si="16"/>
        <v>3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65</v>
      </c>
      <c r="E20" s="3" t="s">
        <v>66</v>
      </c>
      <c r="F20" s="6">
        <f>COUNTIF(U20:GD20,"e")</f>
        <v>0</v>
      </c>
      <c r="G20" s="6">
        <f>COUNTIF(U20:GD20,"z")</f>
        <v>1</v>
      </c>
      <c r="H20" s="6">
        <f t="shared" si="0"/>
        <v>8</v>
      </c>
      <c r="I20" s="6">
        <f t="shared" si="1"/>
        <v>8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0.3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>
        <v>8</v>
      </c>
      <c r="FM20" s="10" t="s">
        <v>61</v>
      </c>
      <c r="FN20" s="11"/>
      <c r="FO20" s="10"/>
      <c r="FP20" s="11"/>
      <c r="FQ20" s="10"/>
      <c r="FR20" s="7">
        <v>1</v>
      </c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1</v>
      </c>
    </row>
    <row r="21" spans="1:188" x14ac:dyDescent="0.2">
      <c r="A21" s="6">
        <v>1</v>
      </c>
      <c r="B21" s="6">
        <v>1</v>
      </c>
      <c r="C21" s="6"/>
      <c r="D21" s="6"/>
      <c r="E21" s="3" t="s">
        <v>67</v>
      </c>
      <c r="F21" s="6">
        <f>$B$21*COUNTIF(U21:GD21,"e")</f>
        <v>0</v>
      </c>
      <c r="G21" s="6">
        <f>$B$21*COUNTIF(U21:GD21,"z")</f>
        <v>1</v>
      </c>
      <c r="H21" s="6">
        <f t="shared" si="0"/>
        <v>9</v>
      </c>
      <c r="I21" s="6">
        <f t="shared" si="1"/>
        <v>9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f>$B$21*0.3</f>
        <v>0.3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>
        <f>$B$21*9</f>
        <v>9</v>
      </c>
      <c r="FM21" s="10" t="s">
        <v>61</v>
      </c>
      <c r="FN21" s="11"/>
      <c r="FO21" s="10"/>
      <c r="FP21" s="11"/>
      <c r="FQ21" s="10"/>
      <c r="FR21" s="7">
        <f>$B$21*1</f>
        <v>1</v>
      </c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1</v>
      </c>
    </row>
    <row r="22" spans="1:188" x14ac:dyDescent="0.2">
      <c r="A22" s="6"/>
      <c r="B22" s="6"/>
      <c r="C22" s="6"/>
      <c r="D22" s="6" t="s">
        <v>68</v>
      </c>
      <c r="E22" s="3" t="s">
        <v>69</v>
      </c>
      <c r="F22" s="6">
        <f>COUNTIF(U22:GD22,"e")</f>
        <v>0</v>
      </c>
      <c r="G22" s="6">
        <f>COUNTIF(U22:GD22,"z")</f>
        <v>1</v>
      </c>
      <c r="H22" s="6">
        <f t="shared" si="0"/>
        <v>8</v>
      </c>
      <c r="I22" s="6">
        <f t="shared" si="1"/>
        <v>8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0.3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>
        <v>8</v>
      </c>
      <c r="ER22" s="10" t="s">
        <v>61</v>
      </c>
      <c r="ES22" s="11"/>
      <c r="ET22" s="10"/>
      <c r="EU22" s="11"/>
      <c r="EV22" s="10"/>
      <c r="EW22" s="7">
        <v>1</v>
      </c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1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>
        <v>2</v>
      </c>
      <c r="B23" s="6">
        <v>1</v>
      </c>
      <c r="C23" s="6"/>
      <c r="D23" s="6"/>
      <c r="E23" s="3" t="s">
        <v>70</v>
      </c>
      <c r="F23" s="6">
        <f>$B$23*COUNTIF(U23:GD23,"e")</f>
        <v>0</v>
      </c>
      <c r="G23" s="6">
        <f>$B$23*COUNTIF(U23:GD23,"z")</f>
        <v>2</v>
      </c>
      <c r="H23" s="6">
        <f t="shared" si="0"/>
        <v>18</v>
      </c>
      <c r="I23" s="6">
        <f t="shared" si="1"/>
        <v>9</v>
      </c>
      <c r="J23" s="6">
        <f t="shared" si="2"/>
        <v>9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2</v>
      </c>
      <c r="S23" s="7">
        <f t="shared" si="11"/>
        <v>0</v>
      </c>
      <c r="T23" s="7">
        <f>$B$23*0.8</f>
        <v>0.8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>
        <f>$B$23*9</f>
        <v>9</v>
      </c>
      <c r="FM23" s="10" t="s">
        <v>61</v>
      </c>
      <c r="FN23" s="11">
        <f>$B$23*9</f>
        <v>9</v>
      </c>
      <c r="FO23" s="10" t="s">
        <v>61</v>
      </c>
      <c r="FP23" s="11"/>
      <c r="FQ23" s="10"/>
      <c r="FR23" s="7">
        <f>$B$23*2</f>
        <v>2</v>
      </c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2</v>
      </c>
    </row>
    <row r="24" spans="1:188" ht="15.95" customHeight="1" x14ac:dyDescent="0.2">
      <c r="A24" s="6"/>
      <c r="B24" s="6"/>
      <c r="C24" s="6"/>
      <c r="D24" s="6"/>
      <c r="E24" s="6" t="s">
        <v>71</v>
      </c>
      <c r="F24" s="6">
        <f t="shared" ref="F24:AK24" si="20">SUM(F17:F23)</f>
        <v>1</v>
      </c>
      <c r="G24" s="6">
        <f t="shared" si="20"/>
        <v>7</v>
      </c>
      <c r="H24" s="6">
        <f t="shared" si="20"/>
        <v>143</v>
      </c>
      <c r="I24" s="6">
        <f t="shared" si="20"/>
        <v>34</v>
      </c>
      <c r="J24" s="6">
        <f t="shared" si="20"/>
        <v>9</v>
      </c>
      <c r="K24" s="6">
        <f t="shared" si="20"/>
        <v>0</v>
      </c>
      <c r="L24" s="6">
        <f t="shared" si="20"/>
        <v>0</v>
      </c>
      <c r="M24" s="6">
        <f t="shared" si="20"/>
        <v>100</v>
      </c>
      <c r="N24" s="6">
        <f t="shared" si="20"/>
        <v>0</v>
      </c>
      <c r="O24" s="6">
        <f t="shared" si="20"/>
        <v>0</v>
      </c>
      <c r="P24" s="6">
        <f t="shared" si="20"/>
        <v>0</v>
      </c>
      <c r="Q24" s="6">
        <f t="shared" si="20"/>
        <v>0</v>
      </c>
      <c r="R24" s="7">
        <f t="shared" si="20"/>
        <v>12</v>
      </c>
      <c r="S24" s="7">
        <f t="shared" si="20"/>
        <v>7</v>
      </c>
      <c r="T24" s="7">
        <f t="shared" si="20"/>
        <v>5.4999999999999991</v>
      </c>
      <c r="U24" s="11">
        <f t="shared" si="20"/>
        <v>0</v>
      </c>
      <c r="V24" s="10">
        <f t="shared" si="20"/>
        <v>0</v>
      </c>
      <c r="W24" s="11">
        <f t="shared" si="20"/>
        <v>0</v>
      </c>
      <c r="X24" s="10">
        <f t="shared" si="20"/>
        <v>0</v>
      </c>
      <c r="Y24" s="11">
        <f t="shared" si="20"/>
        <v>0</v>
      </c>
      <c r="Z24" s="10">
        <f t="shared" si="20"/>
        <v>0</v>
      </c>
      <c r="AA24" s="7">
        <f t="shared" si="20"/>
        <v>0</v>
      </c>
      <c r="AB24" s="11">
        <f t="shared" si="20"/>
        <v>0</v>
      </c>
      <c r="AC24" s="10">
        <f t="shared" si="20"/>
        <v>0</v>
      </c>
      <c r="AD24" s="11">
        <f t="shared" si="20"/>
        <v>0</v>
      </c>
      <c r="AE24" s="10">
        <f t="shared" si="20"/>
        <v>0</v>
      </c>
      <c r="AF24" s="11">
        <f t="shared" si="20"/>
        <v>0</v>
      </c>
      <c r="AG24" s="10">
        <f t="shared" si="20"/>
        <v>0</v>
      </c>
      <c r="AH24" s="11">
        <f t="shared" si="20"/>
        <v>0</v>
      </c>
      <c r="AI24" s="10">
        <f t="shared" si="20"/>
        <v>0</v>
      </c>
      <c r="AJ24" s="11">
        <f t="shared" si="20"/>
        <v>0</v>
      </c>
      <c r="AK24" s="10">
        <f t="shared" si="20"/>
        <v>0</v>
      </c>
      <c r="AL24" s="11">
        <f t="shared" ref="AL24:BQ24" si="21">SUM(AL17:AL23)</f>
        <v>0</v>
      </c>
      <c r="AM24" s="10">
        <f t="shared" si="21"/>
        <v>0</v>
      </c>
      <c r="AN24" s="7">
        <f t="shared" si="21"/>
        <v>0</v>
      </c>
      <c r="AO24" s="7">
        <f t="shared" si="21"/>
        <v>0</v>
      </c>
      <c r="AP24" s="11">
        <f t="shared" si="21"/>
        <v>0</v>
      </c>
      <c r="AQ24" s="10">
        <f t="shared" si="21"/>
        <v>0</v>
      </c>
      <c r="AR24" s="11">
        <f t="shared" si="21"/>
        <v>0</v>
      </c>
      <c r="AS24" s="10">
        <f t="shared" si="21"/>
        <v>0</v>
      </c>
      <c r="AT24" s="11">
        <f t="shared" si="21"/>
        <v>0</v>
      </c>
      <c r="AU24" s="10">
        <f t="shared" si="21"/>
        <v>0</v>
      </c>
      <c r="AV24" s="7">
        <f t="shared" si="21"/>
        <v>0</v>
      </c>
      <c r="AW24" s="11">
        <f t="shared" si="21"/>
        <v>0</v>
      </c>
      <c r="AX24" s="10">
        <f t="shared" si="21"/>
        <v>0</v>
      </c>
      <c r="AY24" s="11">
        <f t="shared" si="21"/>
        <v>0</v>
      </c>
      <c r="AZ24" s="10">
        <f t="shared" si="21"/>
        <v>0</v>
      </c>
      <c r="BA24" s="11">
        <f t="shared" si="21"/>
        <v>0</v>
      </c>
      <c r="BB24" s="10">
        <f t="shared" si="21"/>
        <v>0</v>
      </c>
      <c r="BC24" s="11">
        <f t="shared" si="21"/>
        <v>0</v>
      </c>
      <c r="BD24" s="10">
        <f t="shared" si="21"/>
        <v>0</v>
      </c>
      <c r="BE24" s="11">
        <f t="shared" si="21"/>
        <v>0</v>
      </c>
      <c r="BF24" s="10">
        <f t="shared" si="21"/>
        <v>0</v>
      </c>
      <c r="BG24" s="11">
        <f t="shared" si="21"/>
        <v>0</v>
      </c>
      <c r="BH24" s="10">
        <f t="shared" si="21"/>
        <v>0</v>
      </c>
      <c r="BI24" s="7">
        <f t="shared" si="21"/>
        <v>0</v>
      </c>
      <c r="BJ24" s="7">
        <f t="shared" si="21"/>
        <v>0</v>
      </c>
      <c r="BK24" s="11">
        <f t="shared" si="21"/>
        <v>0</v>
      </c>
      <c r="BL24" s="10">
        <f t="shared" si="21"/>
        <v>0</v>
      </c>
      <c r="BM24" s="11">
        <f t="shared" si="21"/>
        <v>0</v>
      </c>
      <c r="BN24" s="10">
        <f t="shared" si="21"/>
        <v>0</v>
      </c>
      <c r="BO24" s="11">
        <f t="shared" si="21"/>
        <v>0</v>
      </c>
      <c r="BP24" s="10">
        <f t="shared" si="21"/>
        <v>0</v>
      </c>
      <c r="BQ24" s="7">
        <f t="shared" si="21"/>
        <v>0</v>
      </c>
      <c r="BR24" s="11">
        <f t="shared" ref="BR24:CW24" si="22">SUM(BR17:BR23)</f>
        <v>0</v>
      </c>
      <c r="BS24" s="10">
        <f t="shared" si="22"/>
        <v>0</v>
      </c>
      <c r="BT24" s="11">
        <f t="shared" si="22"/>
        <v>30</v>
      </c>
      <c r="BU24" s="10">
        <f t="shared" si="22"/>
        <v>0</v>
      </c>
      <c r="BV24" s="11">
        <f t="shared" si="22"/>
        <v>0</v>
      </c>
      <c r="BW24" s="10">
        <f t="shared" si="22"/>
        <v>0</v>
      </c>
      <c r="BX24" s="11">
        <f t="shared" si="22"/>
        <v>0</v>
      </c>
      <c r="BY24" s="10">
        <f t="shared" si="22"/>
        <v>0</v>
      </c>
      <c r="BZ24" s="11">
        <f t="shared" si="22"/>
        <v>0</v>
      </c>
      <c r="CA24" s="10">
        <f t="shared" si="22"/>
        <v>0</v>
      </c>
      <c r="CB24" s="11">
        <f t="shared" si="22"/>
        <v>0</v>
      </c>
      <c r="CC24" s="10">
        <f t="shared" si="22"/>
        <v>0</v>
      </c>
      <c r="CD24" s="7">
        <f t="shared" si="22"/>
        <v>2</v>
      </c>
      <c r="CE24" s="7">
        <f t="shared" si="22"/>
        <v>2</v>
      </c>
      <c r="CF24" s="11">
        <f t="shared" si="22"/>
        <v>0</v>
      </c>
      <c r="CG24" s="10">
        <f t="shared" si="22"/>
        <v>0</v>
      </c>
      <c r="CH24" s="11">
        <f t="shared" si="22"/>
        <v>0</v>
      </c>
      <c r="CI24" s="10">
        <f t="shared" si="22"/>
        <v>0</v>
      </c>
      <c r="CJ24" s="11">
        <f t="shared" si="22"/>
        <v>0</v>
      </c>
      <c r="CK24" s="10">
        <f t="shared" si="22"/>
        <v>0</v>
      </c>
      <c r="CL24" s="7">
        <f t="shared" si="22"/>
        <v>0</v>
      </c>
      <c r="CM24" s="11">
        <f t="shared" si="22"/>
        <v>0</v>
      </c>
      <c r="CN24" s="10">
        <f t="shared" si="22"/>
        <v>0</v>
      </c>
      <c r="CO24" s="11">
        <f t="shared" si="22"/>
        <v>30</v>
      </c>
      <c r="CP24" s="10">
        <f t="shared" si="22"/>
        <v>0</v>
      </c>
      <c r="CQ24" s="11">
        <f t="shared" si="22"/>
        <v>0</v>
      </c>
      <c r="CR24" s="10">
        <f t="shared" si="22"/>
        <v>0</v>
      </c>
      <c r="CS24" s="11">
        <f t="shared" si="22"/>
        <v>0</v>
      </c>
      <c r="CT24" s="10">
        <f t="shared" si="22"/>
        <v>0</v>
      </c>
      <c r="CU24" s="11">
        <f t="shared" si="22"/>
        <v>0</v>
      </c>
      <c r="CV24" s="10">
        <f t="shared" si="22"/>
        <v>0</v>
      </c>
      <c r="CW24" s="11">
        <f t="shared" si="22"/>
        <v>0</v>
      </c>
      <c r="CX24" s="10">
        <f t="shared" ref="CX24:EC24" si="23">SUM(CX17:CX23)</f>
        <v>0</v>
      </c>
      <c r="CY24" s="7">
        <f t="shared" si="23"/>
        <v>2</v>
      </c>
      <c r="CZ24" s="7">
        <f t="shared" si="23"/>
        <v>2</v>
      </c>
      <c r="DA24" s="11">
        <f t="shared" si="23"/>
        <v>0</v>
      </c>
      <c r="DB24" s="10">
        <f t="shared" si="23"/>
        <v>0</v>
      </c>
      <c r="DC24" s="11">
        <f t="shared" si="23"/>
        <v>0</v>
      </c>
      <c r="DD24" s="10">
        <f t="shared" si="23"/>
        <v>0</v>
      </c>
      <c r="DE24" s="11">
        <f t="shared" si="23"/>
        <v>0</v>
      </c>
      <c r="DF24" s="10">
        <f t="shared" si="23"/>
        <v>0</v>
      </c>
      <c r="DG24" s="7">
        <f t="shared" si="23"/>
        <v>0</v>
      </c>
      <c r="DH24" s="11">
        <f t="shared" si="23"/>
        <v>0</v>
      </c>
      <c r="DI24" s="10">
        <f t="shared" si="23"/>
        <v>0</v>
      </c>
      <c r="DJ24" s="11">
        <f t="shared" si="23"/>
        <v>40</v>
      </c>
      <c r="DK24" s="10">
        <f t="shared" si="23"/>
        <v>0</v>
      </c>
      <c r="DL24" s="11">
        <f t="shared" si="23"/>
        <v>0</v>
      </c>
      <c r="DM24" s="10">
        <f t="shared" si="23"/>
        <v>0</v>
      </c>
      <c r="DN24" s="11">
        <f t="shared" si="23"/>
        <v>0</v>
      </c>
      <c r="DO24" s="10">
        <f t="shared" si="23"/>
        <v>0</v>
      </c>
      <c r="DP24" s="11">
        <f t="shared" si="23"/>
        <v>0</v>
      </c>
      <c r="DQ24" s="10">
        <f t="shared" si="23"/>
        <v>0</v>
      </c>
      <c r="DR24" s="11">
        <f t="shared" si="23"/>
        <v>0</v>
      </c>
      <c r="DS24" s="10">
        <f t="shared" si="23"/>
        <v>0</v>
      </c>
      <c r="DT24" s="7">
        <f t="shared" si="23"/>
        <v>3</v>
      </c>
      <c r="DU24" s="7">
        <f t="shared" si="23"/>
        <v>3</v>
      </c>
      <c r="DV24" s="11">
        <f t="shared" si="23"/>
        <v>0</v>
      </c>
      <c r="DW24" s="10">
        <f t="shared" si="23"/>
        <v>0</v>
      </c>
      <c r="DX24" s="11">
        <f t="shared" si="23"/>
        <v>0</v>
      </c>
      <c r="DY24" s="10">
        <f t="shared" si="23"/>
        <v>0</v>
      </c>
      <c r="DZ24" s="11">
        <f t="shared" si="23"/>
        <v>0</v>
      </c>
      <c r="EA24" s="10">
        <f t="shared" si="23"/>
        <v>0</v>
      </c>
      <c r="EB24" s="7">
        <f t="shared" si="23"/>
        <v>0</v>
      </c>
      <c r="EC24" s="11">
        <f t="shared" si="23"/>
        <v>0</v>
      </c>
      <c r="ED24" s="10">
        <f t="shared" ref="ED24:FI24" si="24">SUM(ED17:ED23)</f>
        <v>0</v>
      </c>
      <c r="EE24" s="11">
        <f t="shared" si="24"/>
        <v>0</v>
      </c>
      <c r="EF24" s="10">
        <f t="shared" si="24"/>
        <v>0</v>
      </c>
      <c r="EG24" s="11">
        <f t="shared" si="24"/>
        <v>0</v>
      </c>
      <c r="EH24" s="10">
        <f t="shared" si="24"/>
        <v>0</v>
      </c>
      <c r="EI24" s="11">
        <f t="shared" si="24"/>
        <v>0</v>
      </c>
      <c r="EJ24" s="10">
        <f t="shared" si="24"/>
        <v>0</v>
      </c>
      <c r="EK24" s="11">
        <f t="shared" si="24"/>
        <v>0</v>
      </c>
      <c r="EL24" s="10">
        <f t="shared" si="24"/>
        <v>0</v>
      </c>
      <c r="EM24" s="11">
        <f t="shared" si="24"/>
        <v>0</v>
      </c>
      <c r="EN24" s="10">
        <f t="shared" si="24"/>
        <v>0</v>
      </c>
      <c r="EO24" s="7">
        <f t="shared" si="24"/>
        <v>0</v>
      </c>
      <c r="EP24" s="7">
        <f t="shared" si="24"/>
        <v>0</v>
      </c>
      <c r="EQ24" s="11">
        <f t="shared" si="24"/>
        <v>8</v>
      </c>
      <c r="ER24" s="10">
        <f t="shared" si="24"/>
        <v>0</v>
      </c>
      <c r="ES24" s="11">
        <f t="shared" si="24"/>
        <v>0</v>
      </c>
      <c r="ET24" s="10">
        <f t="shared" si="24"/>
        <v>0</v>
      </c>
      <c r="EU24" s="11">
        <f t="shared" si="24"/>
        <v>0</v>
      </c>
      <c r="EV24" s="10">
        <f t="shared" si="24"/>
        <v>0</v>
      </c>
      <c r="EW24" s="7">
        <f t="shared" si="24"/>
        <v>1</v>
      </c>
      <c r="EX24" s="11">
        <f t="shared" si="24"/>
        <v>0</v>
      </c>
      <c r="EY24" s="10">
        <f t="shared" si="24"/>
        <v>0</v>
      </c>
      <c r="EZ24" s="11">
        <f t="shared" si="24"/>
        <v>0</v>
      </c>
      <c r="FA24" s="10">
        <f t="shared" si="24"/>
        <v>0</v>
      </c>
      <c r="FB24" s="11">
        <f t="shared" si="24"/>
        <v>0</v>
      </c>
      <c r="FC24" s="10">
        <f t="shared" si="24"/>
        <v>0</v>
      </c>
      <c r="FD24" s="11">
        <f t="shared" si="24"/>
        <v>0</v>
      </c>
      <c r="FE24" s="10">
        <f t="shared" si="24"/>
        <v>0</v>
      </c>
      <c r="FF24" s="11">
        <f t="shared" si="24"/>
        <v>0</v>
      </c>
      <c r="FG24" s="10">
        <f t="shared" si="24"/>
        <v>0</v>
      </c>
      <c r="FH24" s="11">
        <f t="shared" si="24"/>
        <v>0</v>
      </c>
      <c r="FI24" s="10">
        <f t="shared" si="24"/>
        <v>0</v>
      </c>
      <c r="FJ24" s="7">
        <f t="shared" ref="FJ24:GF24" si="25">SUM(FJ17:FJ23)</f>
        <v>0</v>
      </c>
      <c r="FK24" s="7">
        <f t="shared" si="25"/>
        <v>1</v>
      </c>
      <c r="FL24" s="11">
        <f t="shared" si="25"/>
        <v>26</v>
      </c>
      <c r="FM24" s="10">
        <f t="shared" si="25"/>
        <v>0</v>
      </c>
      <c r="FN24" s="11">
        <f t="shared" si="25"/>
        <v>9</v>
      </c>
      <c r="FO24" s="10">
        <f t="shared" si="25"/>
        <v>0</v>
      </c>
      <c r="FP24" s="11">
        <f t="shared" si="25"/>
        <v>0</v>
      </c>
      <c r="FQ24" s="10">
        <f t="shared" si="25"/>
        <v>0</v>
      </c>
      <c r="FR24" s="7">
        <f t="shared" si="25"/>
        <v>4</v>
      </c>
      <c r="FS24" s="11">
        <f t="shared" si="25"/>
        <v>0</v>
      </c>
      <c r="FT24" s="10">
        <f t="shared" si="25"/>
        <v>0</v>
      </c>
      <c r="FU24" s="11">
        <f t="shared" si="25"/>
        <v>0</v>
      </c>
      <c r="FV24" s="10">
        <f t="shared" si="25"/>
        <v>0</v>
      </c>
      <c r="FW24" s="11">
        <f t="shared" si="25"/>
        <v>0</v>
      </c>
      <c r="FX24" s="10">
        <f t="shared" si="25"/>
        <v>0</v>
      </c>
      <c r="FY24" s="11">
        <f t="shared" si="25"/>
        <v>0</v>
      </c>
      <c r="FZ24" s="10">
        <f t="shared" si="25"/>
        <v>0</v>
      </c>
      <c r="GA24" s="11">
        <f t="shared" si="25"/>
        <v>0</v>
      </c>
      <c r="GB24" s="10">
        <f t="shared" si="25"/>
        <v>0</v>
      </c>
      <c r="GC24" s="11">
        <f t="shared" si="25"/>
        <v>0</v>
      </c>
      <c r="GD24" s="10">
        <f t="shared" si="25"/>
        <v>0</v>
      </c>
      <c r="GE24" s="7">
        <f t="shared" si="25"/>
        <v>0</v>
      </c>
      <c r="GF24" s="7">
        <f t="shared" si="25"/>
        <v>4</v>
      </c>
    </row>
    <row r="25" spans="1:188" ht="20.100000000000001" customHeight="1" x14ac:dyDescent="0.2">
      <c r="A25" s="12" t="s">
        <v>72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2"/>
      <c r="GF25" s="13"/>
    </row>
    <row r="26" spans="1:188" x14ac:dyDescent="0.2">
      <c r="A26" s="6"/>
      <c r="B26" s="6"/>
      <c r="C26" s="6"/>
      <c r="D26" s="6" t="s">
        <v>73</v>
      </c>
      <c r="E26" s="3" t="s">
        <v>74</v>
      </c>
      <c r="F26" s="6">
        <f t="shared" ref="F26:F34" si="26">COUNTIF(U26:GD26,"e")</f>
        <v>1</v>
      </c>
      <c r="G26" s="6">
        <f t="shared" ref="G26:G34" si="27">COUNTIF(U26:GD26,"z")</f>
        <v>1</v>
      </c>
      <c r="H26" s="6">
        <f t="shared" ref="H26:H35" si="28">SUM(I26:Q26)</f>
        <v>30</v>
      </c>
      <c r="I26" s="6">
        <f t="shared" ref="I26:I35" si="29">U26+AP26+BK26+CF26+DA26+DV26+EQ26+FL26</f>
        <v>15</v>
      </c>
      <c r="J26" s="6">
        <f t="shared" ref="J26:J35" si="30">W26+AR26+BM26+CH26+DC26+DX26+ES26+FN26</f>
        <v>15</v>
      </c>
      <c r="K26" s="6">
        <f t="shared" ref="K26:K35" si="31">Y26+AT26+BO26+CJ26+DE26+DZ26+EU26+FP26</f>
        <v>0</v>
      </c>
      <c r="L26" s="6">
        <f t="shared" ref="L26:L35" si="32">AB26+AW26+BR26+CM26+DH26+EC26+EX26+FS26</f>
        <v>0</v>
      </c>
      <c r="M26" s="6">
        <f t="shared" ref="M26:M35" si="33">AD26+AY26+BT26+CO26+DJ26+EE26+EZ26+FU26</f>
        <v>0</v>
      </c>
      <c r="N26" s="6">
        <f t="shared" ref="N26:N35" si="34">AF26+BA26+BV26+CQ26+DL26+EG26+FB26+FW26</f>
        <v>0</v>
      </c>
      <c r="O26" s="6">
        <f t="shared" ref="O26:O35" si="35">AH26+BC26+BX26+CS26+DN26+EI26+FD26+FY26</f>
        <v>0</v>
      </c>
      <c r="P26" s="6">
        <f t="shared" ref="P26:P35" si="36">AJ26+BE26+BZ26+CU26+DP26+EK26+FF26+GA26</f>
        <v>0</v>
      </c>
      <c r="Q26" s="6">
        <f t="shared" ref="Q26:Q35" si="37">AL26+BG26+CB26+CW26+DR26+EM26+FH26+GC26</f>
        <v>0</v>
      </c>
      <c r="R26" s="7">
        <f t="shared" ref="R26:R35" si="38">AO26+BJ26+CE26+CZ26+DU26+EP26+FK26+GF26</f>
        <v>5</v>
      </c>
      <c r="S26" s="7">
        <f t="shared" ref="S26:S35" si="39">AN26+BI26+CD26+CY26+DT26+EO26+FJ26+GE26</f>
        <v>0</v>
      </c>
      <c r="T26" s="7">
        <v>1.2</v>
      </c>
      <c r="U26" s="11">
        <v>15</v>
      </c>
      <c r="V26" s="10" t="s">
        <v>64</v>
      </c>
      <c r="W26" s="11">
        <v>15</v>
      </c>
      <c r="X26" s="10" t="s">
        <v>61</v>
      </c>
      <c r="Y26" s="11"/>
      <c r="Z26" s="10"/>
      <c r="AA26" s="7">
        <v>5</v>
      </c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ref="AO26:AO35" si="40">AA26+AN26</f>
        <v>5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ref="BJ26:BJ35" si="41">AV26+BI26</f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ref="CE26:CE35" si="42">BQ26+CD26</f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ref="CZ26:CZ35" si="43">CL26+CY26</f>
        <v>0</v>
      </c>
      <c r="DA26" s="11"/>
      <c r="DB26" s="10"/>
      <c r="DC26" s="11"/>
      <c r="DD26" s="10"/>
      <c r="DE26" s="11"/>
      <c r="DF26" s="10"/>
      <c r="DG26" s="7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ref="DU26:DU35" si="44">DG26+DT26</f>
        <v>0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ref="EP26:EP35" si="45">EB26+EO26</f>
        <v>0</v>
      </c>
      <c r="EQ26" s="11"/>
      <c r="ER26" s="10"/>
      <c r="ES26" s="11"/>
      <c r="ET26" s="10"/>
      <c r="EU26" s="11"/>
      <c r="EV26" s="10"/>
      <c r="EW26" s="7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ref="FK26:FK35" si="46">EW26+FJ26</f>
        <v>0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ref="GF26:GF35" si="47">FR26+GE26</f>
        <v>0</v>
      </c>
    </row>
    <row r="27" spans="1:188" x14ac:dyDescent="0.2">
      <c r="A27" s="6"/>
      <c r="B27" s="6"/>
      <c r="C27" s="6"/>
      <c r="D27" s="6" t="s">
        <v>75</v>
      </c>
      <c r="E27" s="3" t="s">
        <v>76</v>
      </c>
      <c r="F27" s="6">
        <f t="shared" si="26"/>
        <v>1</v>
      </c>
      <c r="G27" s="6">
        <f t="shared" si="27"/>
        <v>1</v>
      </c>
      <c r="H27" s="6">
        <f t="shared" si="28"/>
        <v>30</v>
      </c>
      <c r="I27" s="6">
        <f t="shared" si="29"/>
        <v>15</v>
      </c>
      <c r="J27" s="6">
        <f t="shared" si="30"/>
        <v>15</v>
      </c>
      <c r="K27" s="6">
        <f t="shared" si="31"/>
        <v>0</v>
      </c>
      <c r="L27" s="6">
        <f t="shared" si="32"/>
        <v>0</v>
      </c>
      <c r="M27" s="6">
        <f t="shared" si="33"/>
        <v>0</v>
      </c>
      <c r="N27" s="6">
        <f t="shared" si="34"/>
        <v>0</v>
      </c>
      <c r="O27" s="6">
        <f t="shared" si="35"/>
        <v>0</v>
      </c>
      <c r="P27" s="6">
        <f t="shared" si="36"/>
        <v>0</v>
      </c>
      <c r="Q27" s="6">
        <f t="shared" si="37"/>
        <v>0</v>
      </c>
      <c r="R27" s="7">
        <f t="shared" si="38"/>
        <v>5</v>
      </c>
      <c r="S27" s="7">
        <f t="shared" si="39"/>
        <v>0</v>
      </c>
      <c r="T27" s="7">
        <v>1.2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40"/>
        <v>0</v>
      </c>
      <c r="AP27" s="11">
        <v>15</v>
      </c>
      <c r="AQ27" s="10" t="s">
        <v>64</v>
      </c>
      <c r="AR27" s="11">
        <v>15</v>
      </c>
      <c r="AS27" s="10" t="s">
        <v>61</v>
      </c>
      <c r="AT27" s="11"/>
      <c r="AU27" s="10"/>
      <c r="AV27" s="7">
        <v>5</v>
      </c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41"/>
        <v>5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42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43"/>
        <v>0</v>
      </c>
      <c r="DA27" s="11"/>
      <c r="DB27" s="10"/>
      <c r="DC27" s="11"/>
      <c r="DD27" s="10"/>
      <c r="DE27" s="11"/>
      <c r="DF27" s="10"/>
      <c r="DG27" s="7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44"/>
        <v>0</v>
      </c>
      <c r="DV27" s="11"/>
      <c r="DW27" s="10"/>
      <c r="DX27" s="11"/>
      <c r="DY27" s="10"/>
      <c r="DZ27" s="11"/>
      <c r="EA27" s="10"/>
      <c r="EB27" s="7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45"/>
        <v>0</v>
      </c>
      <c r="EQ27" s="11"/>
      <c r="ER27" s="10"/>
      <c r="ES27" s="11"/>
      <c r="ET27" s="10"/>
      <c r="EU27" s="11"/>
      <c r="EV27" s="10"/>
      <c r="EW27" s="7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46"/>
        <v>0</v>
      </c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47"/>
        <v>0</v>
      </c>
    </row>
    <row r="28" spans="1:188" x14ac:dyDescent="0.2">
      <c r="A28" s="6"/>
      <c r="B28" s="6"/>
      <c r="C28" s="6"/>
      <c r="D28" s="6" t="s">
        <v>77</v>
      </c>
      <c r="E28" s="3" t="s">
        <v>78</v>
      </c>
      <c r="F28" s="6">
        <f t="shared" si="26"/>
        <v>0</v>
      </c>
      <c r="G28" s="6">
        <f t="shared" si="27"/>
        <v>2</v>
      </c>
      <c r="H28" s="6">
        <f t="shared" si="28"/>
        <v>20</v>
      </c>
      <c r="I28" s="6">
        <f t="shared" si="29"/>
        <v>10</v>
      </c>
      <c r="J28" s="6">
        <f t="shared" si="30"/>
        <v>0</v>
      </c>
      <c r="K28" s="6">
        <f t="shared" si="31"/>
        <v>0</v>
      </c>
      <c r="L28" s="6">
        <f t="shared" si="32"/>
        <v>10</v>
      </c>
      <c r="M28" s="6">
        <f t="shared" si="33"/>
        <v>0</v>
      </c>
      <c r="N28" s="6">
        <f t="shared" si="34"/>
        <v>0</v>
      </c>
      <c r="O28" s="6">
        <f t="shared" si="35"/>
        <v>0</v>
      </c>
      <c r="P28" s="6">
        <f t="shared" si="36"/>
        <v>0</v>
      </c>
      <c r="Q28" s="6">
        <f t="shared" si="37"/>
        <v>0</v>
      </c>
      <c r="R28" s="7">
        <f t="shared" si="38"/>
        <v>3</v>
      </c>
      <c r="S28" s="7">
        <f t="shared" si="39"/>
        <v>1</v>
      </c>
      <c r="T28" s="7">
        <v>1</v>
      </c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40"/>
        <v>0</v>
      </c>
      <c r="AP28" s="11">
        <v>10</v>
      </c>
      <c r="AQ28" s="10" t="s">
        <v>61</v>
      </c>
      <c r="AR28" s="11"/>
      <c r="AS28" s="10"/>
      <c r="AT28" s="11"/>
      <c r="AU28" s="10"/>
      <c r="AV28" s="7">
        <v>2</v>
      </c>
      <c r="AW28" s="11">
        <v>10</v>
      </c>
      <c r="AX28" s="10" t="s">
        <v>61</v>
      </c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>
        <v>1</v>
      </c>
      <c r="BJ28" s="7">
        <f t="shared" si="41"/>
        <v>3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42"/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43"/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44"/>
        <v>0</v>
      </c>
      <c r="DV28" s="11"/>
      <c r="DW28" s="10"/>
      <c r="DX28" s="11"/>
      <c r="DY28" s="10"/>
      <c r="DZ28" s="11"/>
      <c r="EA28" s="10"/>
      <c r="EB28" s="7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45"/>
        <v>0</v>
      </c>
      <c r="EQ28" s="11"/>
      <c r="ER28" s="10"/>
      <c r="ES28" s="11"/>
      <c r="ET28" s="10"/>
      <c r="EU28" s="11"/>
      <c r="EV28" s="10"/>
      <c r="EW28" s="7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46"/>
        <v>0</v>
      </c>
      <c r="FL28" s="11"/>
      <c r="FM28" s="10"/>
      <c r="FN28" s="11"/>
      <c r="FO28" s="10"/>
      <c r="FP28" s="11"/>
      <c r="FQ28" s="10"/>
      <c r="FR28" s="7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47"/>
        <v>0</v>
      </c>
    </row>
    <row r="29" spans="1:188" x14ac:dyDescent="0.2">
      <c r="A29" s="6"/>
      <c r="B29" s="6"/>
      <c r="C29" s="6"/>
      <c r="D29" s="6" t="s">
        <v>79</v>
      </c>
      <c r="E29" s="3" t="s">
        <v>80</v>
      </c>
      <c r="F29" s="6">
        <f t="shared" si="26"/>
        <v>0</v>
      </c>
      <c r="G29" s="6">
        <f t="shared" si="27"/>
        <v>1</v>
      </c>
      <c r="H29" s="6">
        <f t="shared" si="28"/>
        <v>18</v>
      </c>
      <c r="I29" s="6">
        <f t="shared" si="29"/>
        <v>18</v>
      </c>
      <c r="J29" s="6">
        <f t="shared" si="30"/>
        <v>0</v>
      </c>
      <c r="K29" s="6">
        <f t="shared" si="31"/>
        <v>0</v>
      </c>
      <c r="L29" s="6">
        <f t="shared" si="32"/>
        <v>0</v>
      </c>
      <c r="M29" s="6">
        <f t="shared" si="33"/>
        <v>0</v>
      </c>
      <c r="N29" s="6">
        <f t="shared" si="34"/>
        <v>0</v>
      </c>
      <c r="O29" s="6">
        <f t="shared" si="35"/>
        <v>0</v>
      </c>
      <c r="P29" s="6">
        <f t="shared" si="36"/>
        <v>0</v>
      </c>
      <c r="Q29" s="6">
        <f t="shared" si="37"/>
        <v>0</v>
      </c>
      <c r="R29" s="7">
        <f t="shared" si="38"/>
        <v>4</v>
      </c>
      <c r="S29" s="7">
        <f t="shared" si="39"/>
        <v>0</v>
      </c>
      <c r="T29" s="7">
        <v>0.7</v>
      </c>
      <c r="U29" s="11">
        <v>18</v>
      </c>
      <c r="V29" s="10" t="s">
        <v>61</v>
      </c>
      <c r="W29" s="11"/>
      <c r="X29" s="10"/>
      <c r="Y29" s="11"/>
      <c r="Z29" s="10"/>
      <c r="AA29" s="7">
        <v>4</v>
      </c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40"/>
        <v>4</v>
      </c>
      <c r="AP29" s="11"/>
      <c r="AQ29" s="10"/>
      <c r="AR29" s="11"/>
      <c r="AS29" s="10"/>
      <c r="AT29" s="11"/>
      <c r="AU29" s="10"/>
      <c r="AV29" s="7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41"/>
        <v>0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42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43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44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45"/>
        <v>0</v>
      </c>
      <c r="EQ29" s="11"/>
      <c r="ER29" s="10"/>
      <c r="ES29" s="11"/>
      <c r="ET29" s="10"/>
      <c r="EU29" s="11"/>
      <c r="EV29" s="10"/>
      <c r="EW29" s="7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46"/>
        <v>0</v>
      </c>
      <c r="FL29" s="11"/>
      <c r="FM29" s="10"/>
      <c r="FN29" s="11"/>
      <c r="FO29" s="10"/>
      <c r="FP29" s="11"/>
      <c r="FQ29" s="10"/>
      <c r="FR29" s="7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47"/>
        <v>0</v>
      </c>
    </row>
    <row r="30" spans="1:188" x14ac:dyDescent="0.2">
      <c r="A30" s="6"/>
      <c r="B30" s="6"/>
      <c r="C30" s="6"/>
      <c r="D30" s="6" t="s">
        <v>81</v>
      </c>
      <c r="E30" s="3" t="s">
        <v>82</v>
      </c>
      <c r="F30" s="6">
        <f t="shared" si="26"/>
        <v>0</v>
      </c>
      <c r="G30" s="6">
        <f t="shared" si="27"/>
        <v>1</v>
      </c>
      <c r="H30" s="6">
        <f t="shared" si="28"/>
        <v>18</v>
      </c>
      <c r="I30" s="6">
        <f t="shared" si="29"/>
        <v>0</v>
      </c>
      <c r="J30" s="6">
        <f t="shared" si="30"/>
        <v>0</v>
      </c>
      <c r="K30" s="6">
        <f t="shared" si="31"/>
        <v>0</v>
      </c>
      <c r="L30" s="6">
        <f t="shared" si="32"/>
        <v>18</v>
      </c>
      <c r="M30" s="6">
        <f t="shared" si="33"/>
        <v>0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2</v>
      </c>
      <c r="S30" s="7">
        <f t="shared" si="39"/>
        <v>2</v>
      </c>
      <c r="T30" s="7">
        <v>0.7</v>
      </c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0</v>
      </c>
      <c r="AP30" s="11"/>
      <c r="AQ30" s="10"/>
      <c r="AR30" s="11"/>
      <c r="AS30" s="10"/>
      <c r="AT30" s="11"/>
      <c r="AU30" s="10"/>
      <c r="AV30" s="7"/>
      <c r="AW30" s="11">
        <v>18</v>
      </c>
      <c r="AX30" s="10" t="s">
        <v>61</v>
      </c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>
        <v>2</v>
      </c>
      <c r="BJ30" s="7">
        <f t="shared" si="41"/>
        <v>2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">
      <c r="A31" s="6"/>
      <c r="B31" s="6"/>
      <c r="C31" s="6"/>
      <c r="D31" s="6" t="s">
        <v>83</v>
      </c>
      <c r="E31" s="3" t="s">
        <v>84</v>
      </c>
      <c r="F31" s="6">
        <f t="shared" si="26"/>
        <v>0</v>
      </c>
      <c r="G31" s="6">
        <f t="shared" si="27"/>
        <v>2</v>
      </c>
      <c r="H31" s="6">
        <f t="shared" si="28"/>
        <v>18</v>
      </c>
      <c r="I31" s="6">
        <f t="shared" si="29"/>
        <v>8</v>
      </c>
      <c r="J31" s="6">
        <f t="shared" si="30"/>
        <v>10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4</v>
      </c>
      <c r="S31" s="7">
        <f t="shared" si="39"/>
        <v>0</v>
      </c>
      <c r="T31" s="7">
        <v>0.7</v>
      </c>
      <c r="U31" s="11">
        <v>8</v>
      </c>
      <c r="V31" s="10" t="s">
        <v>61</v>
      </c>
      <c r="W31" s="11">
        <v>10</v>
      </c>
      <c r="X31" s="10" t="s">
        <v>61</v>
      </c>
      <c r="Y31" s="11"/>
      <c r="Z31" s="10"/>
      <c r="AA31" s="7">
        <v>4</v>
      </c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4</v>
      </c>
      <c r="AP31" s="11"/>
      <c r="AQ31" s="10"/>
      <c r="AR31" s="11"/>
      <c r="AS31" s="10"/>
      <c r="AT31" s="11"/>
      <c r="AU31" s="10"/>
      <c r="AV31" s="7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85</v>
      </c>
      <c r="E32" s="3" t="s">
        <v>86</v>
      </c>
      <c r="F32" s="6">
        <f t="shared" si="26"/>
        <v>0</v>
      </c>
      <c r="G32" s="6">
        <f t="shared" si="27"/>
        <v>2</v>
      </c>
      <c r="H32" s="6">
        <f t="shared" si="28"/>
        <v>27</v>
      </c>
      <c r="I32" s="6">
        <f t="shared" si="29"/>
        <v>9</v>
      </c>
      <c r="J32" s="6">
        <f t="shared" si="30"/>
        <v>0</v>
      </c>
      <c r="K32" s="6">
        <f t="shared" si="31"/>
        <v>0</v>
      </c>
      <c r="L32" s="6">
        <f t="shared" si="32"/>
        <v>18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4</v>
      </c>
      <c r="S32" s="7">
        <f t="shared" si="39"/>
        <v>2</v>
      </c>
      <c r="T32" s="7">
        <v>1</v>
      </c>
      <c r="U32" s="11">
        <v>9</v>
      </c>
      <c r="V32" s="10" t="s">
        <v>61</v>
      </c>
      <c r="W32" s="11"/>
      <c r="X32" s="10"/>
      <c r="Y32" s="11"/>
      <c r="Z32" s="10"/>
      <c r="AA32" s="7">
        <v>2</v>
      </c>
      <c r="AB32" s="11">
        <v>18</v>
      </c>
      <c r="AC32" s="10" t="s">
        <v>61</v>
      </c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>
        <v>2</v>
      </c>
      <c r="AO32" s="7">
        <f t="shared" si="40"/>
        <v>4</v>
      </c>
      <c r="AP32" s="11"/>
      <c r="AQ32" s="10"/>
      <c r="AR32" s="11"/>
      <c r="AS32" s="10"/>
      <c r="AT32" s="11"/>
      <c r="AU32" s="10"/>
      <c r="AV32" s="7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7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87</v>
      </c>
      <c r="E33" s="3" t="s">
        <v>88</v>
      </c>
      <c r="F33" s="6">
        <f t="shared" si="26"/>
        <v>0</v>
      </c>
      <c r="G33" s="6">
        <f t="shared" si="27"/>
        <v>2</v>
      </c>
      <c r="H33" s="6">
        <f t="shared" si="28"/>
        <v>27</v>
      </c>
      <c r="I33" s="6">
        <f t="shared" si="29"/>
        <v>9</v>
      </c>
      <c r="J33" s="6">
        <f t="shared" si="30"/>
        <v>0</v>
      </c>
      <c r="K33" s="6">
        <f t="shared" si="31"/>
        <v>0</v>
      </c>
      <c r="L33" s="6">
        <f t="shared" si="32"/>
        <v>18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3</v>
      </c>
      <c r="S33" s="7">
        <f t="shared" si="39"/>
        <v>2</v>
      </c>
      <c r="T33" s="7">
        <v>1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9</v>
      </c>
      <c r="AQ33" s="10" t="s">
        <v>61</v>
      </c>
      <c r="AR33" s="11"/>
      <c r="AS33" s="10"/>
      <c r="AT33" s="11"/>
      <c r="AU33" s="10"/>
      <c r="AV33" s="7">
        <v>1</v>
      </c>
      <c r="AW33" s="11">
        <v>18</v>
      </c>
      <c r="AX33" s="10" t="s">
        <v>61</v>
      </c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>
        <v>2</v>
      </c>
      <c r="BJ33" s="7">
        <f t="shared" si="41"/>
        <v>3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89</v>
      </c>
      <c r="E34" s="3" t="s">
        <v>90</v>
      </c>
      <c r="F34" s="6">
        <f t="shared" si="26"/>
        <v>0</v>
      </c>
      <c r="G34" s="6">
        <f t="shared" si="27"/>
        <v>2</v>
      </c>
      <c r="H34" s="6">
        <f t="shared" si="28"/>
        <v>30</v>
      </c>
      <c r="I34" s="6">
        <f t="shared" si="29"/>
        <v>10</v>
      </c>
      <c r="J34" s="6">
        <f t="shared" si="30"/>
        <v>0</v>
      </c>
      <c r="K34" s="6">
        <f t="shared" si="31"/>
        <v>0</v>
      </c>
      <c r="L34" s="6">
        <f t="shared" si="32"/>
        <v>20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3</v>
      </c>
      <c r="S34" s="7">
        <f t="shared" si="39"/>
        <v>2</v>
      </c>
      <c r="T34" s="7">
        <v>1.1000000000000001</v>
      </c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>
        <v>10</v>
      </c>
      <c r="AQ34" s="10" t="s">
        <v>61</v>
      </c>
      <c r="AR34" s="11"/>
      <c r="AS34" s="10"/>
      <c r="AT34" s="11"/>
      <c r="AU34" s="10"/>
      <c r="AV34" s="7">
        <v>1</v>
      </c>
      <c r="AW34" s="11">
        <v>20</v>
      </c>
      <c r="AX34" s="10" t="s">
        <v>61</v>
      </c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>
        <v>2</v>
      </c>
      <c r="BJ34" s="7">
        <f t="shared" si="41"/>
        <v>3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>
        <v>4</v>
      </c>
      <c r="B35" s="6">
        <v>1</v>
      </c>
      <c r="C35" s="6"/>
      <c r="D35" s="6"/>
      <c r="E35" s="3" t="s">
        <v>91</v>
      </c>
      <c r="F35" s="6">
        <f>$B$35*COUNTIF(U35:GD35,"e")</f>
        <v>0</v>
      </c>
      <c r="G35" s="6">
        <f>$B$35*COUNTIF(U35:GD35,"z")</f>
        <v>1</v>
      </c>
      <c r="H35" s="6">
        <f t="shared" si="28"/>
        <v>10</v>
      </c>
      <c r="I35" s="6">
        <f t="shared" si="29"/>
        <v>10</v>
      </c>
      <c r="J35" s="6">
        <f t="shared" si="30"/>
        <v>0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1</v>
      </c>
      <c r="S35" s="7">
        <f t="shared" si="39"/>
        <v>0</v>
      </c>
      <c r="T35" s="7">
        <f>$B$35*0.3</f>
        <v>0.3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f>$B$35*10</f>
        <v>10</v>
      </c>
      <c r="AQ35" s="10" t="s">
        <v>61</v>
      </c>
      <c r="AR35" s="11"/>
      <c r="AS35" s="10"/>
      <c r="AT35" s="11"/>
      <c r="AU35" s="10"/>
      <c r="AV35" s="7">
        <f>$B$35*1</f>
        <v>1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1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ht="15.95" customHeight="1" x14ac:dyDescent="0.2">
      <c r="A36" s="6"/>
      <c r="B36" s="6"/>
      <c r="C36" s="6"/>
      <c r="D36" s="6"/>
      <c r="E36" s="6" t="s">
        <v>71</v>
      </c>
      <c r="F36" s="6">
        <f t="shared" ref="F36:AK36" si="48">SUM(F26:F35)</f>
        <v>2</v>
      </c>
      <c r="G36" s="6">
        <f t="shared" si="48"/>
        <v>15</v>
      </c>
      <c r="H36" s="6">
        <f t="shared" si="48"/>
        <v>228</v>
      </c>
      <c r="I36" s="6">
        <f t="shared" si="48"/>
        <v>104</v>
      </c>
      <c r="J36" s="6">
        <f t="shared" si="48"/>
        <v>40</v>
      </c>
      <c r="K36" s="6">
        <f t="shared" si="48"/>
        <v>0</v>
      </c>
      <c r="L36" s="6">
        <f t="shared" si="48"/>
        <v>84</v>
      </c>
      <c r="M36" s="6">
        <f t="shared" si="48"/>
        <v>0</v>
      </c>
      <c r="N36" s="6">
        <f t="shared" si="48"/>
        <v>0</v>
      </c>
      <c r="O36" s="6">
        <f t="shared" si="48"/>
        <v>0</v>
      </c>
      <c r="P36" s="6">
        <f t="shared" si="48"/>
        <v>0</v>
      </c>
      <c r="Q36" s="6">
        <f t="shared" si="48"/>
        <v>0</v>
      </c>
      <c r="R36" s="7">
        <f t="shared" si="48"/>
        <v>34</v>
      </c>
      <c r="S36" s="7">
        <f t="shared" si="48"/>
        <v>9</v>
      </c>
      <c r="T36" s="7">
        <f t="shared" si="48"/>
        <v>8.9</v>
      </c>
      <c r="U36" s="11">
        <f t="shared" si="48"/>
        <v>50</v>
      </c>
      <c r="V36" s="10">
        <f t="shared" si="48"/>
        <v>0</v>
      </c>
      <c r="W36" s="11">
        <f t="shared" si="48"/>
        <v>25</v>
      </c>
      <c r="X36" s="10">
        <f t="shared" si="48"/>
        <v>0</v>
      </c>
      <c r="Y36" s="11">
        <f t="shared" si="48"/>
        <v>0</v>
      </c>
      <c r="Z36" s="10">
        <f t="shared" si="48"/>
        <v>0</v>
      </c>
      <c r="AA36" s="7">
        <f t="shared" si="48"/>
        <v>15</v>
      </c>
      <c r="AB36" s="11">
        <f t="shared" si="48"/>
        <v>18</v>
      </c>
      <c r="AC36" s="10">
        <f t="shared" si="48"/>
        <v>0</v>
      </c>
      <c r="AD36" s="11">
        <f t="shared" si="48"/>
        <v>0</v>
      </c>
      <c r="AE36" s="10">
        <f t="shared" si="48"/>
        <v>0</v>
      </c>
      <c r="AF36" s="11">
        <f t="shared" si="48"/>
        <v>0</v>
      </c>
      <c r="AG36" s="10">
        <f t="shared" si="48"/>
        <v>0</v>
      </c>
      <c r="AH36" s="11">
        <f t="shared" si="48"/>
        <v>0</v>
      </c>
      <c r="AI36" s="10">
        <f t="shared" si="48"/>
        <v>0</v>
      </c>
      <c r="AJ36" s="11">
        <f t="shared" si="48"/>
        <v>0</v>
      </c>
      <c r="AK36" s="10">
        <f t="shared" si="48"/>
        <v>0</v>
      </c>
      <c r="AL36" s="11">
        <f t="shared" ref="AL36:BQ36" si="49">SUM(AL26:AL35)</f>
        <v>0</v>
      </c>
      <c r="AM36" s="10">
        <f t="shared" si="49"/>
        <v>0</v>
      </c>
      <c r="AN36" s="7">
        <f t="shared" si="49"/>
        <v>2</v>
      </c>
      <c r="AO36" s="7">
        <f t="shared" si="49"/>
        <v>17</v>
      </c>
      <c r="AP36" s="11">
        <f t="shared" si="49"/>
        <v>54</v>
      </c>
      <c r="AQ36" s="10">
        <f t="shared" si="49"/>
        <v>0</v>
      </c>
      <c r="AR36" s="11">
        <f t="shared" si="49"/>
        <v>15</v>
      </c>
      <c r="AS36" s="10">
        <f t="shared" si="49"/>
        <v>0</v>
      </c>
      <c r="AT36" s="11">
        <f t="shared" si="49"/>
        <v>0</v>
      </c>
      <c r="AU36" s="10">
        <f t="shared" si="49"/>
        <v>0</v>
      </c>
      <c r="AV36" s="7">
        <f t="shared" si="49"/>
        <v>10</v>
      </c>
      <c r="AW36" s="11">
        <f t="shared" si="49"/>
        <v>66</v>
      </c>
      <c r="AX36" s="10">
        <f t="shared" si="49"/>
        <v>0</v>
      </c>
      <c r="AY36" s="11">
        <f t="shared" si="49"/>
        <v>0</v>
      </c>
      <c r="AZ36" s="10">
        <f t="shared" si="49"/>
        <v>0</v>
      </c>
      <c r="BA36" s="11">
        <f t="shared" si="49"/>
        <v>0</v>
      </c>
      <c r="BB36" s="10">
        <f t="shared" si="49"/>
        <v>0</v>
      </c>
      <c r="BC36" s="11">
        <f t="shared" si="49"/>
        <v>0</v>
      </c>
      <c r="BD36" s="10">
        <f t="shared" si="49"/>
        <v>0</v>
      </c>
      <c r="BE36" s="11">
        <f t="shared" si="49"/>
        <v>0</v>
      </c>
      <c r="BF36" s="10">
        <f t="shared" si="49"/>
        <v>0</v>
      </c>
      <c r="BG36" s="11">
        <f t="shared" si="49"/>
        <v>0</v>
      </c>
      <c r="BH36" s="10">
        <f t="shared" si="49"/>
        <v>0</v>
      </c>
      <c r="BI36" s="7">
        <f t="shared" si="49"/>
        <v>7</v>
      </c>
      <c r="BJ36" s="7">
        <f t="shared" si="49"/>
        <v>17</v>
      </c>
      <c r="BK36" s="11">
        <f t="shared" si="49"/>
        <v>0</v>
      </c>
      <c r="BL36" s="10">
        <f t="shared" si="49"/>
        <v>0</v>
      </c>
      <c r="BM36" s="11">
        <f t="shared" si="49"/>
        <v>0</v>
      </c>
      <c r="BN36" s="10">
        <f t="shared" si="49"/>
        <v>0</v>
      </c>
      <c r="BO36" s="11">
        <f t="shared" si="49"/>
        <v>0</v>
      </c>
      <c r="BP36" s="10">
        <f t="shared" si="49"/>
        <v>0</v>
      </c>
      <c r="BQ36" s="7">
        <f t="shared" si="49"/>
        <v>0</v>
      </c>
      <c r="BR36" s="11">
        <f t="shared" ref="BR36:CW36" si="50">SUM(BR26:BR35)</f>
        <v>0</v>
      </c>
      <c r="BS36" s="10">
        <f t="shared" si="50"/>
        <v>0</v>
      </c>
      <c r="BT36" s="11">
        <f t="shared" si="50"/>
        <v>0</v>
      </c>
      <c r="BU36" s="10">
        <f t="shared" si="50"/>
        <v>0</v>
      </c>
      <c r="BV36" s="11">
        <f t="shared" si="50"/>
        <v>0</v>
      </c>
      <c r="BW36" s="10">
        <f t="shared" si="50"/>
        <v>0</v>
      </c>
      <c r="BX36" s="11">
        <f t="shared" si="50"/>
        <v>0</v>
      </c>
      <c r="BY36" s="10">
        <f t="shared" si="50"/>
        <v>0</v>
      </c>
      <c r="BZ36" s="11">
        <f t="shared" si="50"/>
        <v>0</v>
      </c>
      <c r="CA36" s="10">
        <f t="shared" si="50"/>
        <v>0</v>
      </c>
      <c r="CB36" s="11">
        <f t="shared" si="50"/>
        <v>0</v>
      </c>
      <c r="CC36" s="10">
        <f t="shared" si="50"/>
        <v>0</v>
      </c>
      <c r="CD36" s="7">
        <f t="shared" si="50"/>
        <v>0</v>
      </c>
      <c r="CE36" s="7">
        <f t="shared" si="50"/>
        <v>0</v>
      </c>
      <c r="CF36" s="11">
        <f t="shared" si="50"/>
        <v>0</v>
      </c>
      <c r="CG36" s="10">
        <f t="shared" si="50"/>
        <v>0</v>
      </c>
      <c r="CH36" s="11">
        <f t="shared" si="50"/>
        <v>0</v>
      </c>
      <c r="CI36" s="10">
        <f t="shared" si="50"/>
        <v>0</v>
      </c>
      <c r="CJ36" s="11">
        <f t="shared" si="50"/>
        <v>0</v>
      </c>
      <c r="CK36" s="10">
        <f t="shared" si="50"/>
        <v>0</v>
      </c>
      <c r="CL36" s="7">
        <f t="shared" si="50"/>
        <v>0</v>
      </c>
      <c r="CM36" s="11">
        <f t="shared" si="50"/>
        <v>0</v>
      </c>
      <c r="CN36" s="10">
        <f t="shared" si="50"/>
        <v>0</v>
      </c>
      <c r="CO36" s="11">
        <f t="shared" si="50"/>
        <v>0</v>
      </c>
      <c r="CP36" s="10">
        <f t="shared" si="50"/>
        <v>0</v>
      </c>
      <c r="CQ36" s="11">
        <f t="shared" si="50"/>
        <v>0</v>
      </c>
      <c r="CR36" s="10">
        <f t="shared" si="50"/>
        <v>0</v>
      </c>
      <c r="CS36" s="11">
        <f t="shared" si="50"/>
        <v>0</v>
      </c>
      <c r="CT36" s="10">
        <f t="shared" si="50"/>
        <v>0</v>
      </c>
      <c r="CU36" s="11">
        <f t="shared" si="50"/>
        <v>0</v>
      </c>
      <c r="CV36" s="10">
        <f t="shared" si="50"/>
        <v>0</v>
      </c>
      <c r="CW36" s="11">
        <f t="shared" si="50"/>
        <v>0</v>
      </c>
      <c r="CX36" s="10">
        <f t="shared" ref="CX36:EC36" si="51">SUM(CX26:CX35)</f>
        <v>0</v>
      </c>
      <c r="CY36" s="7">
        <f t="shared" si="51"/>
        <v>0</v>
      </c>
      <c r="CZ36" s="7">
        <f t="shared" si="51"/>
        <v>0</v>
      </c>
      <c r="DA36" s="11">
        <f t="shared" si="51"/>
        <v>0</v>
      </c>
      <c r="DB36" s="10">
        <f t="shared" si="51"/>
        <v>0</v>
      </c>
      <c r="DC36" s="11">
        <f t="shared" si="51"/>
        <v>0</v>
      </c>
      <c r="DD36" s="10">
        <f t="shared" si="51"/>
        <v>0</v>
      </c>
      <c r="DE36" s="11">
        <f t="shared" si="51"/>
        <v>0</v>
      </c>
      <c r="DF36" s="10">
        <f t="shared" si="51"/>
        <v>0</v>
      </c>
      <c r="DG36" s="7">
        <f t="shared" si="51"/>
        <v>0</v>
      </c>
      <c r="DH36" s="11">
        <f t="shared" si="51"/>
        <v>0</v>
      </c>
      <c r="DI36" s="10">
        <f t="shared" si="51"/>
        <v>0</v>
      </c>
      <c r="DJ36" s="11">
        <f t="shared" si="51"/>
        <v>0</v>
      </c>
      <c r="DK36" s="10">
        <f t="shared" si="51"/>
        <v>0</v>
      </c>
      <c r="DL36" s="11">
        <f t="shared" si="51"/>
        <v>0</v>
      </c>
      <c r="DM36" s="10">
        <f t="shared" si="51"/>
        <v>0</v>
      </c>
      <c r="DN36" s="11">
        <f t="shared" si="51"/>
        <v>0</v>
      </c>
      <c r="DO36" s="10">
        <f t="shared" si="51"/>
        <v>0</v>
      </c>
      <c r="DP36" s="11">
        <f t="shared" si="51"/>
        <v>0</v>
      </c>
      <c r="DQ36" s="10">
        <f t="shared" si="51"/>
        <v>0</v>
      </c>
      <c r="DR36" s="11">
        <f t="shared" si="51"/>
        <v>0</v>
      </c>
      <c r="DS36" s="10">
        <f t="shared" si="51"/>
        <v>0</v>
      </c>
      <c r="DT36" s="7">
        <f t="shared" si="51"/>
        <v>0</v>
      </c>
      <c r="DU36" s="7">
        <f t="shared" si="51"/>
        <v>0</v>
      </c>
      <c r="DV36" s="11">
        <f t="shared" si="51"/>
        <v>0</v>
      </c>
      <c r="DW36" s="10">
        <f t="shared" si="51"/>
        <v>0</v>
      </c>
      <c r="DX36" s="11">
        <f t="shared" si="51"/>
        <v>0</v>
      </c>
      <c r="DY36" s="10">
        <f t="shared" si="51"/>
        <v>0</v>
      </c>
      <c r="DZ36" s="11">
        <f t="shared" si="51"/>
        <v>0</v>
      </c>
      <c r="EA36" s="10">
        <f t="shared" si="51"/>
        <v>0</v>
      </c>
      <c r="EB36" s="7">
        <f t="shared" si="51"/>
        <v>0</v>
      </c>
      <c r="EC36" s="11">
        <f t="shared" si="51"/>
        <v>0</v>
      </c>
      <c r="ED36" s="10">
        <f t="shared" ref="ED36:FI36" si="52">SUM(ED26:ED35)</f>
        <v>0</v>
      </c>
      <c r="EE36" s="11">
        <f t="shared" si="52"/>
        <v>0</v>
      </c>
      <c r="EF36" s="10">
        <f t="shared" si="52"/>
        <v>0</v>
      </c>
      <c r="EG36" s="11">
        <f t="shared" si="52"/>
        <v>0</v>
      </c>
      <c r="EH36" s="10">
        <f t="shared" si="52"/>
        <v>0</v>
      </c>
      <c r="EI36" s="11">
        <f t="shared" si="52"/>
        <v>0</v>
      </c>
      <c r="EJ36" s="10">
        <f t="shared" si="52"/>
        <v>0</v>
      </c>
      <c r="EK36" s="11">
        <f t="shared" si="52"/>
        <v>0</v>
      </c>
      <c r="EL36" s="10">
        <f t="shared" si="52"/>
        <v>0</v>
      </c>
      <c r="EM36" s="11">
        <f t="shared" si="52"/>
        <v>0</v>
      </c>
      <c r="EN36" s="10">
        <f t="shared" si="52"/>
        <v>0</v>
      </c>
      <c r="EO36" s="7">
        <f t="shared" si="52"/>
        <v>0</v>
      </c>
      <c r="EP36" s="7">
        <f t="shared" si="52"/>
        <v>0</v>
      </c>
      <c r="EQ36" s="11">
        <f t="shared" si="52"/>
        <v>0</v>
      </c>
      <c r="ER36" s="10">
        <f t="shared" si="52"/>
        <v>0</v>
      </c>
      <c r="ES36" s="11">
        <f t="shared" si="52"/>
        <v>0</v>
      </c>
      <c r="ET36" s="10">
        <f t="shared" si="52"/>
        <v>0</v>
      </c>
      <c r="EU36" s="11">
        <f t="shared" si="52"/>
        <v>0</v>
      </c>
      <c r="EV36" s="10">
        <f t="shared" si="52"/>
        <v>0</v>
      </c>
      <c r="EW36" s="7">
        <f t="shared" si="52"/>
        <v>0</v>
      </c>
      <c r="EX36" s="11">
        <f t="shared" si="52"/>
        <v>0</v>
      </c>
      <c r="EY36" s="10">
        <f t="shared" si="52"/>
        <v>0</v>
      </c>
      <c r="EZ36" s="11">
        <f t="shared" si="52"/>
        <v>0</v>
      </c>
      <c r="FA36" s="10">
        <f t="shared" si="52"/>
        <v>0</v>
      </c>
      <c r="FB36" s="11">
        <f t="shared" si="52"/>
        <v>0</v>
      </c>
      <c r="FC36" s="10">
        <f t="shared" si="52"/>
        <v>0</v>
      </c>
      <c r="FD36" s="11">
        <f t="shared" si="52"/>
        <v>0</v>
      </c>
      <c r="FE36" s="10">
        <f t="shared" si="52"/>
        <v>0</v>
      </c>
      <c r="FF36" s="11">
        <f t="shared" si="52"/>
        <v>0</v>
      </c>
      <c r="FG36" s="10">
        <f t="shared" si="52"/>
        <v>0</v>
      </c>
      <c r="FH36" s="11">
        <f t="shared" si="52"/>
        <v>0</v>
      </c>
      <c r="FI36" s="10">
        <f t="shared" si="52"/>
        <v>0</v>
      </c>
      <c r="FJ36" s="7">
        <f t="shared" ref="FJ36:GF36" si="53">SUM(FJ26:FJ35)</f>
        <v>0</v>
      </c>
      <c r="FK36" s="7">
        <f t="shared" si="53"/>
        <v>0</v>
      </c>
      <c r="FL36" s="11">
        <f t="shared" si="53"/>
        <v>0</v>
      </c>
      <c r="FM36" s="10">
        <f t="shared" si="53"/>
        <v>0</v>
      </c>
      <c r="FN36" s="11">
        <f t="shared" si="53"/>
        <v>0</v>
      </c>
      <c r="FO36" s="10">
        <f t="shared" si="53"/>
        <v>0</v>
      </c>
      <c r="FP36" s="11">
        <f t="shared" si="53"/>
        <v>0</v>
      </c>
      <c r="FQ36" s="10">
        <f t="shared" si="53"/>
        <v>0</v>
      </c>
      <c r="FR36" s="7">
        <f t="shared" si="53"/>
        <v>0</v>
      </c>
      <c r="FS36" s="11">
        <f t="shared" si="53"/>
        <v>0</v>
      </c>
      <c r="FT36" s="10">
        <f t="shared" si="53"/>
        <v>0</v>
      </c>
      <c r="FU36" s="11">
        <f t="shared" si="53"/>
        <v>0</v>
      </c>
      <c r="FV36" s="10">
        <f t="shared" si="53"/>
        <v>0</v>
      </c>
      <c r="FW36" s="11">
        <f t="shared" si="53"/>
        <v>0</v>
      </c>
      <c r="FX36" s="10">
        <f t="shared" si="53"/>
        <v>0</v>
      </c>
      <c r="FY36" s="11">
        <f t="shared" si="53"/>
        <v>0</v>
      </c>
      <c r="FZ36" s="10">
        <f t="shared" si="53"/>
        <v>0</v>
      </c>
      <c r="GA36" s="11">
        <f t="shared" si="53"/>
        <v>0</v>
      </c>
      <c r="GB36" s="10">
        <f t="shared" si="53"/>
        <v>0</v>
      </c>
      <c r="GC36" s="11">
        <f t="shared" si="53"/>
        <v>0</v>
      </c>
      <c r="GD36" s="10">
        <f t="shared" si="53"/>
        <v>0</v>
      </c>
      <c r="GE36" s="7">
        <f t="shared" si="53"/>
        <v>0</v>
      </c>
      <c r="GF36" s="7">
        <f t="shared" si="53"/>
        <v>0</v>
      </c>
    </row>
    <row r="37" spans="1:188" ht="20.100000000000001" customHeight="1" x14ac:dyDescent="0.2">
      <c r="A37" s="12" t="s">
        <v>92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2"/>
      <c r="GF37" s="13"/>
    </row>
    <row r="38" spans="1:188" x14ac:dyDescent="0.2">
      <c r="A38" s="6"/>
      <c r="B38" s="6"/>
      <c r="C38" s="6"/>
      <c r="D38" s="6" t="s">
        <v>93</v>
      </c>
      <c r="E38" s="3" t="s">
        <v>94</v>
      </c>
      <c r="F38" s="6">
        <f t="shared" ref="F38:F45" si="54">COUNTIF(U38:GD38,"e")</f>
        <v>1</v>
      </c>
      <c r="G38" s="6">
        <f t="shared" ref="G38:G45" si="55">COUNTIF(U38:GD38,"z")</f>
        <v>1</v>
      </c>
      <c r="H38" s="6">
        <f t="shared" ref="H38:H85" si="56">SUM(I38:Q38)</f>
        <v>30</v>
      </c>
      <c r="I38" s="6">
        <f t="shared" ref="I38:I85" si="57">U38+AP38+BK38+CF38+DA38+DV38+EQ38+FL38</f>
        <v>15</v>
      </c>
      <c r="J38" s="6">
        <f t="shared" ref="J38:J85" si="58">W38+AR38+BM38+CH38+DC38+DX38+ES38+FN38</f>
        <v>15</v>
      </c>
      <c r="K38" s="6">
        <f t="shared" ref="K38:K85" si="59">Y38+AT38+BO38+CJ38+DE38+DZ38+EU38+FP38</f>
        <v>0</v>
      </c>
      <c r="L38" s="6">
        <f t="shared" ref="L38:L85" si="60">AB38+AW38+BR38+CM38+DH38+EC38+EX38+FS38</f>
        <v>0</v>
      </c>
      <c r="M38" s="6">
        <f t="shared" ref="M38:M85" si="61">AD38+AY38+BT38+CO38+DJ38+EE38+EZ38+FU38</f>
        <v>0</v>
      </c>
      <c r="N38" s="6">
        <f t="shared" ref="N38:N85" si="62">AF38+BA38+BV38+CQ38+DL38+EG38+FB38+FW38</f>
        <v>0</v>
      </c>
      <c r="O38" s="6">
        <f t="shared" ref="O38:O85" si="63">AH38+BC38+BX38+CS38+DN38+EI38+FD38+FY38</f>
        <v>0</v>
      </c>
      <c r="P38" s="6">
        <f t="shared" ref="P38:P85" si="64">AJ38+BE38+BZ38+CU38+DP38+EK38+FF38+GA38</f>
        <v>0</v>
      </c>
      <c r="Q38" s="6">
        <f t="shared" ref="Q38:Q85" si="65">AL38+BG38+CB38+CW38+DR38+EM38+FH38+GC38</f>
        <v>0</v>
      </c>
      <c r="R38" s="7">
        <f t="shared" ref="R38:R85" si="66">AO38+BJ38+CE38+CZ38+DU38+EP38+FK38+GF38</f>
        <v>5</v>
      </c>
      <c r="S38" s="7">
        <f t="shared" ref="S38:S85" si="67">AN38+BI38+CD38+CY38+DT38+EO38+FJ38+GE38</f>
        <v>0</v>
      </c>
      <c r="T38" s="7">
        <v>1.4</v>
      </c>
      <c r="U38" s="11">
        <v>15</v>
      </c>
      <c r="V38" s="10" t="s">
        <v>64</v>
      </c>
      <c r="W38" s="11">
        <v>15</v>
      </c>
      <c r="X38" s="10" t="s">
        <v>61</v>
      </c>
      <c r="Y38" s="11"/>
      <c r="Z38" s="10"/>
      <c r="AA38" s="7">
        <v>5</v>
      </c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ref="AO38:AO85" si="68">AA38+AN38</f>
        <v>5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ref="BJ38:BJ85" si="69">AV38+BI38</f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ref="CE38:CE85" si="70">BQ38+CD38</f>
        <v>0</v>
      </c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ref="CZ38:CZ85" si="71">CL38+CY38</f>
        <v>0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ref="DU38:DU85" si="72">DG38+DT38</f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ref="EP38:EP85" si="73">EB38+EO38</f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ref="FK38:FK85" si="74">EW38+FJ38</f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ref="GF38:GF85" si="75">FR38+GE38</f>
        <v>0</v>
      </c>
    </row>
    <row r="39" spans="1:188" x14ac:dyDescent="0.2">
      <c r="A39" s="6"/>
      <c r="B39" s="6"/>
      <c r="C39" s="6"/>
      <c r="D39" s="6" t="s">
        <v>95</v>
      </c>
      <c r="E39" s="3" t="s">
        <v>96</v>
      </c>
      <c r="F39" s="6">
        <f t="shared" si="54"/>
        <v>1</v>
      </c>
      <c r="G39" s="6">
        <f t="shared" si="55"/>
        <v>1</v>
      </c>
      <c r="H39" s="6">
        <f t="shared" si="56"/>
        <v>25</v>
      </c>
      <c r="I39" s="6">
        <f t="shared" si="57"/>
        <v>15</v>
      </c>
      <c r="J39" s="6">
        <f t="shared" si="58"/>
        <v>10</v>
      </c>
      <c r="K39" s="6">
        <f t="shared" si="59"/>
        <v>0</v>
      </c>
      <c r="L39" s="6">
        <f t="shared" si="60"/>
        <v>0</v>
      </c>
      <c r="M39" s="6">
        <f t="shared" si="61"/>
        <v>0</v>
      </c>
      <c r="N39" s="6">
        <f t="shared" si="62"/>
        <v>0</v>
      </c>
      <c r="O39" s="6">
        <f t="shared" si="63"/>
        <v>0</v>
      </c>
      <c r="P39" s="6">
        <f t="shared" si="64"/>
        <v>0</v>
      </c>
      <c r="Q39" s="6">
        <f t="shared" si="65"/>
        <v>0</v>
      </c>
      <c r="R39" s="7">
        <f t="shared" si="66"/>
        <v>4</v>
      </c>
      <c r="S39" s="7">
        <f t="shared" si="67"/>
        <v>0</v>
      </c>
      <c r="T39" s="7">
        <v>1.2</v>
      </c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68"/>
        <v>0</v>
      </c>
      <c r="AP39" s="11">
        <v>15</v>
      </c>
      <c r="AQ39" s="10" t="s">
        <v>64</v>
      </c>
      <c r="AR39" s="11">
        <v>10</v>
      </c>
      <c r="AS39" s="10" t="s">
        <v>61</v>
      </c>
      <c r="AT39" s="11"/>
      <c r="AU39" s="10"/>
      <c r="AV39" s="7">
        <v>4</v>
      </c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69"/>
        <v>4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70"/>
        <v>0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71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72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73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74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75"/>
        <v>0</v>
      </c>
    </row>
    <row r="40" spans="1:188" x14ac:dyDescent="0.2">
      <c r="A40" s="6"/>
      <c r="B40" s="6"/>
      <c r="C40" s="6"/>
      <c r="D40" s="6" t="s">
        <v>97</v>
      </c>
      <c r="E40" s="3" t="s">
        <v>98</v>
      </c>
      <c r="F40" s="6">
        <f t="shared" si="54"/>
        <v>0</v>
      </c>
      <c r="G40" s="6">
        <f t="shared" si="55"/>
        <v>2</v>
      </c>
      <c r="H40" s="6">
        <f t="shared" si="56"/>
        <v>25</v>
      </c>
      <c r="I40" s="6">
        <f t="shared" si="57"/>
        <v>15</v>
      </c>
      <c r="J40" s="6">
        <f t="shared" si="58"/>
        <v>10</v>
      </c>
      <c r="K40" s="6">
        <f t="shared" si="59"/>
        <v>0</v>
      </c>
      <c r="L40" s="6">
        <f t="shared" si="60"/>
        <v>0</v>
      </c>
      <c r="M40" s="6">
        <f t="shared" si="61"/>
        <v>0</v>
      </c>
      <c r="N40" s="6">
        <f t="shared" si="62"/>
        <v>0</v>
      </c>
      <c r="O40" s="6">
        <f t="shared" si="63"/>
        <v>0</v>
      </c>
      <c r="P40" s="6">
        <f t="shared" si="64"/>
        <v>0</v>
      </c>
      <c r="Q40" s="6">
        <f t="shared" si="65"/>
        <v>0</v>
      </c>
      <c r="R40" s="7">
        <f t="shared" si="66"/>
        <v>4</v>
      </c>
      <c r="S40" s="7">
        <f t="shared" si="67"/>
        <v>0</v>
      </c>
      <c r="T40" s="7">
        <v>1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68"/>
        <v>0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69"/>
        <v>0</v>
      </c>
      <c r="BK40" s="11">
        <v>15</v>
      </c>
      <c r="BL40" s="10" t="s">
        <v>61</v>
      </c>
      <c r="BM40" s="11">
        <v>10</v>
      </c>
      <c r="BN40" s="10" t="s">
        <v>61</v>
      </c>
      <c r="BO40" s="11"/>
      <c r="BP40" s="10"/>
      <c r="BQ40" s="7">
        <v>4</v>
      </c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70"/>
        <v>4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71"/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72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73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74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75"/>
        <v>0</v>
      </c>
    </row>
    <row r="41" spans="1:188" x14ac:dyDescent="0.2">
      <c r="A41" s="6"/>
      <c r="B41" s="6"/>
      <c r="C41" s="6"/>
      <c r="D41" s="6" t="s">
        <v>99</v>
      </c>
      <c r="E41" s="3" t="s">
        <v>100</v>
      </c>
      <c r="F41" s="6">
        <f t="shared" si="54"/>
        <v>1</v>
      </c>
      <c r="G41" s="6">
        <f t="shared" si="55"/>
        <v>2</v>
      </c>
      <c r="H41" s="6">
        <f t="shared" si="56"/>
        <v>30</v>
      </c>
      <c r="I41" s="6">
        <f t="shared" si="57"/>
        <v>10</v>
      </c>
      <c r="J41" s="6">
        <f t="shared" si="58"/>
        <v>10</v>
      </c>
      <c r="K41" s="6">
        <f t="shared" si="59"/>
        <v>0</v>
      </c>
      <c r="L41" s="6">
        <f t="shared" si="60"/>
        <v>10</v>
      </c>
      <c r="M41" s="6">
        <f t="shared" si="61"/>
        <v>0</v>
      </c>
      <c r="N41" s="6">
        <f t="shared" si="62"/>
        <v>0</v>
      </c>
      <c r="O41" s="6">
        <f t="shared" si="63"/>
        <v>0</v>
      </c>
      <c r="P41" s="6">
        <f t="shared" si="64"/>
        <v>0</v>
      </c>
      <c r="Q41" s="6">
        <f t="shared" si="65"/>
        <v>0</v>
      </c>
      <c r="R41" s="7">
        <f t="shared" si="66"/>
        <v>4</v>
      </c>
      <c r="S41" s="7">
        <f t="shared" si="67"/>
        <v>1.2</v>
      </c>
      <c r="T41" s="7">
        <v>1.1000000000000001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68"/>
        <v>0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69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70"/>
        <v>0</v>
      </c>
      <c r="CF41" s="11">
        <v>10</v>
      </c>
      <c r="CG41" s="10" t="s">
        <v>64</v>
      </c>
      <c r="CH41" s="11">
        <v>10</v>
      </c>
      <c r="CI41" s="10" t="s">
        <v>61</v>
      </c>
      <c r="CJ41" s="11"/>
      <c r="CK41" s="10"/>
      <c r="CL41" s="7">
        <v>2.8</v>
      </c>
      <c r="CM41" s="11">
        <v>10</v>
      </c>
      <c r="CN41" s="10" t="s">
        <v>61</v>
      </c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>
        <v>1.2</v>
      </c>
      <c r="CZ41" s="7">
        <f t="shared" si="71"/>
        <v>4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72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73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74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75"/>
        <v>0</v>
      </c>
    </row>
    <row r="42" spans="1:188" x14ac:dyDescent="0.2">
      <c r="A42" s="6"/>
      <c r="B42" s="6"/>
      <c r="C42" s="6"/>
      <c r="D42" s="6" t="s">
        <v>101</v>
      </c>
      <c r="E42" s="3" t="s">
        <v>102</v>
      </c>
      <c r="F42" s="6">
        <f t="shared" si="54"/>
        <v>0</v>
      </c>
      <c r="G42" s="6">
        <f t="shared" si="55"/>
        <v>2</v>
      </c>
      <c r="H42" s="6">
        <f t="shared" si="56"/>
        <v>25</v>
      </c>
      <c r="I42" s="6">
        <f t="shared" si="57"/>
        <v>15</v>
      </c>
      <c r="J42" s="6">
        <f t="shared" si="58"/>
        <v>0</v>
      </c>
      <c r="K42" s="6">
        <f t="shared" si="59"/>
        <v>0</v>
      </c>
      <c r="L42" s="6">
        <f t="shared" si="60"/>
        <v>0</v>
      </c>
      <c r="M42" s="6">
        <f t="shared" si="61"/>
        <v>0</v>
      </c>
      <c r="N42" s="6">
        <f t="shared" si="62"/>
        <v>10</v>
      </c>
      <c r="O42" s="6">
        <f t="shared" si="63"/>
        <v>0</v>
      </c>
      <c r="P42" s="6">
        <f t="shared" si="64"/>
        <v>0</v>
      </c>
      <c r="Q42" s="6">
        <f t="shared" si="65"/>
        <v>0</v>
      </c>
      <c r="R42" s="7">
        <f t="shared" si="66"/>
        <v>3</v>
      </c>
      <c r="S42" s="7">
        <f t="shared" si="67"/>
        <v>1.3</v>
      </c>
      <c r="T42" s="7">
        <v>1</v>
      </c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68"/>
        <v>0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69"/>
        <v>0</v>
      </c>
      <c r="BK42" s="11">
        <v>15</v>
      </c>
      <c r="BL42" s="10" t="s">
        <v>61</v>
      </c>
      <c r="BM42" s="11"/>
      <c r="BN42" s="10"/>
      <c r="BO42" s="11"/>
      <c r="BP42" s="10"/>
      <c r="BQ42" s="7">
        <v>1.7</v>
      </c>
      <c r="BR42" s="11"/>
      <c r="BS42" s="10"/>
      <c r="BT42" s="11"/>
      <c r="BU42" s="10"/>
      <c r="BV42" s="11">
        <v>10</v>
      </c>
      <c r="BW42" s="10" t="s">
        <v>61</v>
      </c>
      <c r="BX42" s="11"/>
      <c r="BY42" s="10"/>
      <c r="BZ42" s="11"/>
      <c r="CA42" s="10"/>
      <c r="CB42" s="11"/>
      <c r="CC42" s="10"/>
      <c r="CD42" s="7">
        <v>1.3</v>
      </c>
      <c r="CE42" s="7">
        <f t="shared" si="70"/>
        <v>3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71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72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73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74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75"/>
        <v>0</v>
      </c>
    </row>
    <row r="43" spans="1:188" x14ac:dyDescent="0.2">
      <c r="A43" s="6"/>
      <c r="B43" s="6"/>
      <c r="C43" s="6"/>
      <c r="D43" s="6" t="s">
        <v>103</v>
      </c>
      <c r="E43" s="3" t="s">
        <v>104</v>
      </c>
      <c r="F43" s="6">
        <f t="shared" si="54"/>
        <v>0</v>
      </c>
      <c r="G43" s="6">
        <f t="shared" si="55"/>
        <v>2</v>
      </c>
      <c r="H43" s="6">
        <f t="shared" si="56"/>
        <v>30</v>
      </c>
      <c r="I43" s="6">
        <f t="shared" si="57"/>
        <v>10</v>
      </c>
      <c r="J43" s="6">
        <f t="shared" si="58"/>
        <v>0</v>
      </c>
      <c r="K43" s="6">
        <f t="shared" si="59"/>
        <v>0</v>
      </c>
      <c r="L43" s="6">
        <f t="shared" si="60"/>
        <v>0</v>
      </c>
      <c r="M43" s="6">
        <f t="shared" si="61"/>
        <v>0</v>
      </c>
      <c r="N43" s="6">
        <f t="shared" si="62"/>
        <v>20</v>
      </c>
      <c r="O43" s="6">
        <f t="shared" si="63"/>
        <v>0</v>
      </c>
      <c r="P43" s="6">
        <f t="shared" si="64"/>
        <v>0</v>
      </c>
      <c r="Q43" s="6">
        <f t="shared" si="65"/>
        <v>0</v>
      </c>
      <c r="R43" s="7">
        <f t="shared" si="66"/>
        <v>3</v>
      </c>
      <c r="S43" s="7">
        <f t="shared" si="67"/>
        <v>2</v>
      </c>
      <c r="T43" s="7">
        <v>1</v>
      </c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68"/>
        <v>0</v>
      </c>
      <c r="AP43" s="11"/>
      <c r="AQ43" s="10"/>
      <c r="AR43" s="11"/>
      <c r="AS43" s="10"/>
      <c r="AT43" s="11"/>
      <c r="AU43" s="10"/>
      <c r="AV43" s="7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69"/>
        <v>0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70"/>
        <v>0</v>
      </c>
      <c r="CF43" s="11">
        <v>10</v>
      </c>
      <c r="CG43" s="10" t="s">
        <v>61</v>
      </c>
      <c r="CH43" s="11"/>
      <c r="CI43" s="10"/>
      <c r="CJ43" s="11"/>
      <c r="CK43" s="10"/>
      <c r="CL43" s="7">
        <v>1</v>
      </c>
      <c r="CM43" s="11"/>
      <c r="CN43" s="10"/>
      <c r="CO43" s="11"/>
      <c r="CP43" s="10"/>
      <c r="CQ43" s="11">
        <v>20</v>
      </c>
      <c r="CR43" s="10" t="s">
        <v>61</v>
      </c>
      <c r="CS43" s="11"/>
      <c r="CT43" s="10"/>
      <c r="CU43" s="11"/>
      <c r="CV43" s="10"/>
      <c r="CW43" s="11"/>
      <c r="CX43" s="10"/>
      <c r="CY43" s="7">
        <v>2</v>
      </c>
      <c r="CZ43" s="7">
        <f t="shared" si="71"/>
        <v>3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72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73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74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75"/>
        <v>0</v>
      </c>
    </row>
    <row r="44" spans="1:188" x14ac:dyDescent="0.2">
      <c r="A44" s="6"/>
      <c r="B44" s="6"/>
      <c r="C44" s="6"/>
      <c r="D44" s="6" t="s">
        <v>105</v>
      </c>
      <c r="E44" s="3" t="s">
        <v>106</v>
      </c>
      <c r="F44" s="6">
        <f t="shared" si="54"/>
        <v>1</v>
      </c>
      <c r="G44" s="6">
        <f t="shared" si="55"/>
        <v>1</v>
      </c>
      <c r="H44" s="6">
        <f t="shared" si="56"/>
        <v>25</v>
      </c>
      <c r="I44" s="6">
        <f t="shared" si="57"/>
        <v>15</v>
      </c>
      <c r="J44" s="6">
        <f t="shared" si="58"/>
        <v>10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4</v>
      </c>
      <c r="S44" s="7">
        <f t="shared" si="67"/>
        <v>0</v>
      </c>
      <c r="T44" s="7">
        <v>1.2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>
        <v>15</v>
      </c>
      <c r="AQ44" s="10" t="s">
        <v>64</v>
      </c>
      <c r="AR44" s="11">
        <v>10</v>
      </c>
      <c r="AS44" s="10" t="s">
        <v>61</v>
      </c>
      <c r="AT44" s="11"/>
      <c r="AU44" s="10"/>
      <c r="AV44" s="7">
        <v>4</v>
      </c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4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0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">
      <c r="A45" s="6"/>
      <c r="B45" s="6"/>
      <c r="C45" s="6"/>
      <c r="D45" s="6" t="s">
        <v>107</v>
      </c>
      <c r="E45" s="3" t="s">
        <v>108</v>
      </c>
      <c r="F45" s="6">
        <f t="shared" si="54"/>
        <v>1</v>
      </c>
      <c r="G45" s="6">
        <f t="shared" si="55"/>
        <v>1</v>
      </c>
      <c r="H45" s="6">
        <f t="shared" si="56"/>
        <v>30</v>
      </c>
      <c r="I45" s="6">
        <f t="shared" si="57"/>
        <v>15</v>
      </c>
      <c r="J45" s="6">
        <f t="shared" si="58"/>
        <v>0</v>
      </c>
      <c r="K45" s="6">
        <f t="shared" si="59"/>
        <v>0</v>
      </c>
      <c r="L45" s="6">
        <f t="shared" si="60"/>
        <v>15</v>
      </c>
      <c r="M45" s="6">
        <f t="shared" si="61"/>
        <v>0</v>
      </c>
      <c r="N45" s="6">
        <f t="shared" si="62"/>
        <v>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5</v>
      </c>
      <c r="S45" s="7">
        <f t="shared" si="67"/>
        <v>1.7</v>
      </c>
      <c r="T45" s="7">
        <v>1.2</v>
      </c>
      <c r="U45" s="11">
        <v>15</v>
      </c>
      <c r="V45" s="10" t="s">
        <v>64</v>
      </c>
      <c r="W45" s="11"/>
      <c r="X45" s="10"/>
      <c r="Y45" s="11"/>
      <c r="Z45" s="10"/>
      <c r="AA45" s="7">
        <v>3.3</v>
      </c>
      <c r="AB45" s="11">
        <v>15</v>
      </c>
      <c r="AC45" s="10" t="s">
        <v>61</v>
      </c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>
        <v>1.7</v>
      </c>
      <c r="AO45" s="7">
        <f t="shared" si="68"/>
        <v>5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">
      <c r="A46" s="6">
        <v>5</v>
      </c>
      <c r="B46" s="6">
        <v>1</v>
      </c>
      <c r="C46" s="6"/>
      <c r="D46" s="6"/>
      <c r="E46" s="3" t="s">
        <v>109</v>
      </c>
      <c r="F46" s="6">
        <f>$B$46*COUNTIF(U46:GD46,"e")</f>
        <v>0</v>
      </c>
      <c r="G46" s="6">
        <f>$B$46*COUNTIF(U46:GD46,"z")</f>
        <v>2</v>
      </c>
      <c r="H46" s="6">
        <f t="shared" si="56"/>
        <v>30</v>
      </c>
      <c r="I46" s="6">
        <f t="shared" si="57"/>
        <v>12</v>
      </c>
      <c r="J46" s="6">
        <f t="shared" si="58"/>
        <v>0</v>
      </c>
      <c r="K46" s="6">
        <f t="shared" si="59"/>
        <v>0</v>
      </c>
      <c r="L46" s="6">
        <f t="shared" si="60"/>
        <v>18</v>
      </c>
      <c r="M46" s="6">
        <f t="shared" si="61"/>
        <v>0</v>
      </c>
      <c r="N46" s="6">
        <f t="shared" si="62"/>
        <v>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3</v>
      </c>
      <c r="S46" s="7">
        <f t="shared" si="67"/>
        <v>2</v>
      </c>
      <c r="T46" s="7">
        <f>$B$46*1.1</f>
        <v>1.1000000000000001</v>
      </c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>
        <f>$B$46*12</f>
        <v>12</v>
      </c>
      <c r="DW46" s="10" t="s">
        <v>61</v>
      </c>
      <c r="DX46" s="11"/>
      <c r="DY46" s="10"/>
      <c r="DZ46" s="11"/>
      <c r="EA46" s="10"/>
      <c r="EB46" s="7">
        <f>$B$46*1</f>
        <v>1</v>
      </c>
      <c r="EC46" s="11">
        <f>$B$46*18</f>
        <v>18</v>
      </c>
      <c r="ED46" s="10" t="s">
        <v>61</v>
      </c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>
        <f>$B$46*2</f>
        <v>2</v>
      </c>
      <c r="EP46" s="7">
        <f t="shared" si="73"/>
        <v>3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">
      <c r="A47" s="6"/>
      <c r="B47" s="6"/>
      <c r="C47" s="6"/>
      <c r="D47" s="6" t="s">
        <v>110</v>
      </c>
      <c r="E47" s="3" t="s">
        <v>111</v>
      </c>
      <c r="F47" s="6">
        <f>COUNTIF(U47:GD47,"e")</f>
        <v>0</v>
      </c>
      <c r="G47" s="6">
        <f>COUNTIF(U47:GD47,"z")</f>
        <v>2</v>
      </c>
      <c r="H47" s="6">
        <f t="shared" si="56"/>
        <v>25</v>
      </c>
      <c r="I47" s="6">
        <f t="shared" si="57"/>
        <v>15</v>
      </c>
      <c r="J47" s="6">
        <f t="shared" si="58"/>
        <v>0</v>
      </c>
      <c r="K47" s="6">
        <f t="shared" si="59"/>
        <v>0</v>
      </c>
      <c r="L47" s="6">
        <f t="shared" si="60"/>
        <v>10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3</v>
      </c>
      <c r="S47" s="7">
        <f t="shared" si="67"/>
        <v>1</v>
      </c>
      <c r="T47" s="7">
        <v>0.8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11"/>
      <c r="AU47" s="10"/>
      <c r="AV47" s="7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>
        <v>15</v>
      </c>
      <c r="DW47" s="10" t="s">
        <v>61</v>
      </c>
      <c r="DX47" s="11"/>
      <c r="DY47" s="10"/>
      <c r="DZ47" s="11"/>
      <c r="EA47" s="10"/>
      <c r="EB47" s="7">
        <v>2</v>
      </c>
      <c r="EC47" s="11">
        <v>10</v>
      </c>
      <c r="ED47" s="10" t="s">
        <v>61</v>
      </c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>
        <v>1</v>
      </c>
      <c r="EP47" s="7">
        <f t="shared" si="73"/>
        <v>3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">
      <c r="A48" s="6">
        <v>6</v>
      </c>
      <c r="B48" s="6">
        <v>1</v>
      </c>
      <c r="C48" s="6"/>
      <c r="D48" s="6"/>
      <c r="E48" s="3" t="s">
        <v>112</v>
      </c>
      <c r="F48" s="6">
        <f>$B$48*COUNTIF(U48:GD48,"e")</f>
        <v>0</v>
      </c>
      <c r="G48" s="6">
        <f>$B$48*COUNTIF(U48:GD48,"z")</f>
        <v>2</v>
      </c>
      <c r="H48" s="6">
        <f t="shared" si="56"/>
        <v>20</v>
      </c>
      <c r="I48" s="6">
        <f t="shared" si="57"/>
        <v>10</v>
      </c>
      <c r="J48" s="6">
        <f t="shared" si="58"/>
        <v>0</v>
      </c>
      <c r="K48" s="6">
        <f t="shared" si="59"/>
        <v>0</v>
      </c>
      <c r="L48" s="6">
        <f t="shared" si="60"/>
        <v>10</v>
      </c>
      <c r="M48" s="6">
        <f t="shared" si="61"/>
        <v>0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2</v>
      </c>
      <c r="S48" s="7">
        <f t="shared" si="67"/>
        <v>1</v>
      </c>
      <c r="T48" s="7">
        <f>$B$48*0.6</f>
        <v>0.6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>
        <f>$B$48*10</f>
        <v>10</v>
      </c>
      <c r="AQ48" s="10" t="s">
        <v>61</v>
      </c>
      <c r="AR48" s="11"/>
      <c r="AS48" s="10"/>
      <c r="AT48" s="11"/>
      <c r="AU48" s="10"/>
      <c r="AV48" s="7">
        <f>$B$48*1</f>
        <v>1</v>
      </c>
      <c r="AW48" s="11">
        <f>$B$48*10</f>
        <v>10</v>
      </c>
      <c r="AX48" s="10" t="s">
        <v>61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>
        <f>$B$48*1</f>
        <v>1</v>
      </c>
      <c r="BJ48" s="7">
        <f t="shared" si="69"/>
        <v>2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">
      <c r="A49" s="6">
        <v>7</v>
      </c>
      <c r="B49" s="6">
        <v>1</v>
      </c>
      <c r="C49" s="6"/>
      <c r="D49" s="6"/>
      <c r="E49" s="3" t="s">
        <v>113</v>
      </c>
      <c r="F49" s="6">
        <f>$B$49*COUNTIF(U49:GD49,"e")</f>
        <v>0</v>
      </c>
      <c r="G49" s="6">
        <f>$B$49*COUNTIF(U49:GD49,"z")</f>
        <v>2</v>
      </c>
      <c r="H49" s="6">
        <f t="shared" si="56"/>
        <v>28</v>
      </c>
      <c r="I49" s="6">
        <f t="shared" si="57"/>
        <v>10</v>
      </c>
      <c r="J49" s="6">
        <f t="shared" si="58"/>
        <v>0</v>
      </c>
      <c r="K49" s="6">
        <f t="shared" si="59"/>
        <v>0</v>
      </c>
      <c r="L49" s="6">
        <f t="shared" si="60"/>
        <v>18</v>
      </c>
      <c r="M49" s="6">
        <f t="shared" si="61"/>
        <v>0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3</v>
      </c>
      <c r="S49" s="7">
        <f t="shared" si="67"/>
        <v>1.7</v>
      </c>
      <c r="T49" s="7">
        <f>$B$49*0.9</f>
        <v>0.9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>
        <f>$B$49*10</f>
        <v>10</v>
      </c>
      <c r="BL49" s="10" t="s">
        <v>61</v>
      </c>
      <c r="BM49" s="11"/>
      <c r="BN49" s="10"/>
      <c r="BO49" s="11"/>
      <c r="BP49" s="10"/>
      <c r="BQ49" s="7">
        <f>$B$49*1.3</f>
        <v>1.3</v>
      </c>
      <c r="BR49" s="11">
        <f>$B$49*18</f>
        <v>18</v>
      </c>
      <c r="BS49" s="10" t="s">
        <v>61</v>
      </c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>
        <f>$B$49*1.7</f>
        <v>1.7</v>
      </c>
      <c r="CE49" s="7">
        <f t="shared" si="70"/>
        <v>3</v>
      </c>
      <c r="CF49" s="11"/>
      <c r="CG49" s="10"/>
      <c r="CH49" s="11"/>
      <c r="CI49" s="10"/>
      <c r="CJ49" s="11"/>
      <c r="CK49" s="10"/>
      <c r="CL49" s="7"/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">
      <c r="A50" s="6"/>
      <c r="B50" s="6"/>
      <c r="C50" s="6"/>
      <c r="D50" s="6" t="s">
        <v>114</v>
      </c>
      <c r="E50" s="3" t="s">
        <v>115</v>
      </c>
      <c r="F50" s="6">
        <f t="shared" ref="F50:F59" si="76">COUNTIF(U50:GD50,"e")</f>
        <v>0</v>
      </c>
      <c r="G50" s="6">
        <f t="shared" ref="G50:G59" si="77">COUNTIF(U50:GD50,"z")</f>
        <v>2</v>
      </c>
      <c r="H50" s="6">
        <f t="shared" si="56"/>
        <v>35</v>
      </c>
      <c r="I50" s="6">
        <f t="shared" si="57"/>
        <v>20</v>
      </c>
      <c r="J50" s="6">
        <f t="shared" si="58"/>
        <v>0</v>
      </c>
      <c r="K50" s="6">
        <f t="shared" si="59"/>
        <v>0</v>
      </c>
      <c r="L50" s="6">
        <f t="shared" si="60"/>
        <v>15</v>
      </c>
      <c r="M50" s="6">
        <f t="shared" si="61"/>
        <v>0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1</v>
      </c>
      <c r="T50" s="7">
        <v>1.7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>
        <v>20</v>
      </c>
      <c r="BL50" s="10" t="s">
        <v>61</v>
      </c>
      <c r="BM50" s="11"/>
      <c r="BN50" s="10"/>
      <c r="BO50" s="11"/>
      <c r="BP50" s="10"/>
      <c r="BQ50" s="7">
        <v>2</v>
      </c>
      <c r="BR50" s="11">
        <v>15</v>
      </c>
      <c r="BS50" s="10" t="s">
        <v>61</v>
      </c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>
        <v>1</v>
      </c>
      <c r="CE50" s="7">
        <f t="shared" si="70"/>
        <v>3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">
      <c r="A51" s="6"/>
      <c r="B51" s="6"/>
      <c r="C51" s="6"/>
      <c r="D51" s="6" t="s">
        <v>116</v>
      </c>
      <c r="E51" s="3" t="s">
        <v>117</v>
      </c>
      <c r="F51" s="6">
        <f t="shared" si="76"/>
        <v>0</v>
      </c>
      <c r="G51" s="6">
        <f t="shared" si="77"/>
        <v>2</v>
      </c>
      <c r="H51" s="6">
        <f t="shared" si="56"/>
        <v>20</v>
      </c>
      <c r="I51" s="6">
        <f t="shared" si="57"/>
        <v>10</v>
      </c>
      <c r="J51" s="6">
        <f t="shared" si="58"/>
        <v>0</v>
      </c>
      <c r="K51" s="6">
        <f t="shared" si="59"/>
        <v>0</v>
      </c>
      <c r="L51" s="6">
        <f t="shared" si="60"/>
        <v>10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2</v>
      </c>
      <c r="S51" s="7">
        <f t="shared" si="67"/>
        <v>1</v>
      </c>
      <c r="T51" s="7">
        <v>1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>
        <v>10</v>
      </c>
      <c r="DB51" s="10" t="s">
        <v>61</v>
      </c>
      <c r="DC51" s="11"/>
      <c r="DD51" s="10"/>
      <c r="DE51" s="11"/>
      <c r="DF51" s="10"/>
      <c r="DG51" s="7">
        <v>1</v>
      </c>
      <c r="DH51" s="11">
        <v>10</v>
      </c>
      <c r="DI51" s="10" t="s">
        <v>61</v>
      </c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>
        <v>1</v>
      </c>
      <c r="DU51" s="7">
        <f t="shared" si="72"/>
        <v>2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">
      <c r="A52" s="6"/>
      <c r="B52" s="6"/>
      <c r="C52" s="6"/>
      <c r="D52" s="6" t="s">
        <v>118</v>
      </c>
      <c r="E52" s="3" t="s">
        <v>119</v>
      </c>
      <c r="F52" s="6">
        <f t="shared" si="76"/>
        <v>1</v>
      </c>
      <c r="G52" s="6">
        <f t="shared" si="77"/>
        <v>1</v>
      </c>
      <c r="H52" s="6">
        <f t="shared" si="56"/>
        <v>40</v>
      </c>
      <c r="I52" s="6">
        <f t="shared" si="57"/>
        <v>20</v>
      </c>
      <c r="J52" s="6">
        <f t="shared" si="58"/>
        <v>20</v>
      </c>
      <c r="K52" s="6">
        <f t="shared" si="59"/>
        <v>0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5</v>
      </c>
      <c r="S52" s="7">
        <f t="shared" si="67"/>
        <v>0</v>
      </c>
      <c r="T52" s="7">
        <v>1.5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>
        <v>20</v>
      </c>
      <c r="BL52" s="10" t="s">
        <v>64</v>
      </c>
      <c r="BM52" s="11">
        <v>20</v>
      </c>
      <c r="BN52" s="10" t="s">
        <v>61</v>
      </c>
      <c r="BO52" s="11"/>
      <c r="BP52" s="10"/>
      <c r="BQ52" s="7">
        <v>5</v>
      </c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5</v>
      </c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">
      <c r="A53" s="6"/>
      <c r="B53" s="6"/>
      <c r="C53" s="6"/>
      <c r="D53" s="6" t="s">
        <v>120</v>
      </c>
      <c r="E53" s="3" t="s">
        <v>121</v>
      </c>
      <c r="F53" s="6">
        <f t="shared" si="76"/>
        <v>1</v>
      </c>
      <c r="G53" s="6">
        <f t="shared" si="77"/>
        <v>2</v>
      </c>
      <c r="H53" s="6">
        <f t="shared" si="56"/>
        <v>47</v>
      </c>
      <c r="I53" s="6">
        <f t="shared" si="57"/>
        <v>20</v>
      </c>
      <c r="J53" s="6">
        <f t="shared" si="58"/>
        <v>15</v>
      </c>
      <c r="K53" s="6">
        <f t="shared" si="59"/>
        <v>0</v>
      </c>
      <c r="L53" s="6">
        <f t="shared" si="60"/>
        <v>12</v>
      </c>
      <c r="M53" s="6">
        <f t="shared" si="61"/>
        <v>0</v>
      </c>
      <c r="N53" s="6">
        <f t="shared" si="62"/>
        <v>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5</v>
      </c>
      <c r="S53" s="7">
        <f t="shared" si="67"/>
        <v>1</v>
      </c>
      <c r="T53" s="7">
        <v>1.7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>
        <v>20</v>
      </c>
      <c r="CG53" s="10" t="s">
        <v>64</v>
      </c>
      <c r="CH53" s="11">
        <v>15</v>
      </c>
      <c r="CI53" s="10" t="s">
        <v>61</v>
      </c>
      <c r="CJ53" s="11"/>
      <c r="CK53" s="10"/>
      <c r="CL53" s="7">
        <v>4</v>
      </c>
      <c r="CM53" s="11">
        <v>12</v>
      </c>
      <c r="CN53" s="10" t="s">
        <v>61</v>
      </c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>
        <v>1</v>
      </c>
      <c r="CZ53" s="7">
        <f t="shared" si="71"/>
        <v>5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">
      <c r="A54" s="6"/>
      <c r="B54" s="6"/>
      <c r="C54" s="6"/>
      <c r="D54" s="6" t="s">
        <v>122</v>
      </c>
      <c r="E54" s="3" t="s">
        <v>123</v>
      </c>
      <c r="F54" s="6">
        <f t="shared" si="76"/>
        <v>1</v>
      </c>
      <c r="G54" s="6">
        <f t="shared" si="77"/>
        <v>2</v>
      </c>
      <c r="H54" s="6">
        <f t="shared" si="56"/>
        <v>45</v>
      </c>
      <c r="I54" s="6">
        <f t="shared" si="57"/>
        <v>20</v>
      </c>
      <c r="J54" s="6">
        <f t="shared" si="58"/>
        <v>15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10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5</v>
      </c>
      <c r="S54" s="7">
        <f t="shared" si="67"/>
        <v>1.5</v>
      </c>
      <c r="T54" s="7">
        <v>1.5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>
        <v>20</v>
      </c>
      <c r="CG54" s="10" t="s">
        <v>64</v>
      </c>
      <c r="CH54" s="11">
        <v>15</v>
      </c>
      <c r="CI54" s="10" t="s">
        <v>61</v>
      </c>
      <c r="CJ54" s="11"/>
      <c r="CK54" s="10"/>
      <c r="CL54" s="7">
        <v>3.5</v>
      </c>
      <c r="CM54" s="11"/>
      <c r="CN54" s="10"/>
      <c r="CO54" s="11"/>
      <c r="CP54" s="10"/>
      <c r="CQ54" s="11">
        <v>10</v>
      </c>
      <c r="CR54" s="10" t="s">
        <v>61</v>
      </c>
      <c r="CS54" s="11"/>
      <c r="CT54" s="10"/>
      <c r="CU54" s="11"/>
      <c r="CV54" s="10"/>
      <c r="CW54" s="11"/>
      <c r="CX54" s="10"/>
      <c r="CY54" s="7">
        <v>1.5</v>
      </c>
      <c r="CZ54" s="7">
        <f t="shared" si="71"/>
        <v>5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">
      <c r="A55" s="6"/>
      <c r="B55" s="6"/>
      <c r="C55" s="6"/>
      <c r="D55" s="6" t="s">
        <v>124</v>
      </c>
      <c r="E55" s="3" t="s">
        <v>125</v>
      </c>
      <c r="F55" s="6">
        <f t="shared" si="76"/>
        <v>1</v>
      </c>
      <c r="G55" s="6">
        <f t="shared" si="77"/>
        <v>1</v>
      </c>
      <c r="H55" s="6">
        <f t="shared" si="56"/>
        <v>35</v>
      </c>
      <c r="I55" s="6">
        <f t="shared" si="57"/>
        <v>15</v>
      </c>
      <c r="J55" s="6">
        <f t="shared" si="58"/>
        <v>0</v>
      </c>
      <c r="K55" s="6">
        <f t="shared" si="59"/>
        <v>0</v>
      </c>
      <c r="L55" s="6">
        <f t="shared" si="60"/>
        <v>20</v>
      </c>
      <c r="M55" s="6">
        <f t="shared" si="61"/>
        <v>0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4</v>
      </c>
      <c r="S55" s="7">
        <f t="shared" si="67"/>
        <v>2.5</v>
      </c>
      <c r="T55" s="7">
        <v>1.3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>
        <v>15</v>
      </c>
      <c r="BL55" s="10" t="s">
        <v>64</v>
      </c>
      <c r="BM55" s="11"/>
      <c r="BN55" s="10"/>
      <c r="BO55" s="11"/>
      <c r="BP55" s="10"/>
      <c r="BQ55" s="7">
        <v>1.5</v>
      </c>
      <c r="BR55" s="11">
        <v>20</v>
      </c>
      <c r="BS55" s="10" t="s">
        <v>61</v>
      </c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>
        <v>2.5</v>
      </c>
      <c r="CE55" s="7">
        <f t="shared" si="70"/>
        <v>4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/>
      <c r="DB55" s="10"/>
      <c r="DC55" s="11"/>
      <c r="DD55" s="10"/>
      <c r="DE55" s="11"/>
      <c r="DF55" s="10"/>
      <c r="DG55" s="7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">
      <c r="A56" s="6"/>
      <c r="B56" s="6"/>
      <c r="C56" s="6"/>
      <c r="D56" s="6" t="s">
        <v>126</v>
      </c>
      <c r="E56" s="3" t="s">
        <v>127</v>
      </c>
      <c r="F56" s="6">
        <f t="shared" si="76"/>
        <v>1</v>
      </c>
      <c r="G56" s="6">
        <f t="shared" si="77"/>
        <v>1</v>
      </c>
      <c r="H56" s="6">
        <f t="shared" si="56"/>
        <v>30</v>
      </c>
      <c r="I56" s="6">
        <f t="shared" si="57"/>
        <v>20</v>
      </c>
      <c r="J56" s="6">
        <f t="shared" si="58"/>
        <v>10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4</v>
      </c>
      <c r="S56" s="7">
        <f t="shared" si="67"/>
        <v>0</v>
      </c>
      <c r="T56" s="7">
        <v>1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>
        <v>20</v>
      </c>
      <c r="DB56" s="10" t="s">
        <v>64</v>
      </c>
      <c r="DC56" s="11">
        <v>10</v>
      </c>
      <c r="DD56" s="10" t="s">
        <v>61</v>
      </c>
      <c r="DE56" s="11"/>
      <c r="DF56" s="10"/>
      <c r="DG56" s="7">
        <v>4</v>
      </c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4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">
      <c r="A57" s="6"/>
      <c r="B57" s="6"/>
      <c r="C57" s="6"/>
      <c r="D57" s="6" t="s">
        <v>128</v>
      </c>
      <c r="E57" s="3" t="s">
        <v>129</v>
      </c>
      <c r="F57" s="6">
        <f t="shared" si="76"/>
        <v>1</v>
      </c>
      <c r="G57" s="6">
        <f t="shared" si="77"/>
        <v>1</v>
      </c>
      <c r="H57" s="6">
        <f t="shared" si="56"/>
        <v>28</v>
      </c>
      <c r="I57" s="6">
        <f t="shared" si="57"/>
        <v>20</v>
      </c>
      <c r="J57" s="6">
        <f t="shared" si="58"/>
        <v>8</v>
      </c>
      <c r="K57" s="6">
        <f t="shared" si="59"/>
        <v>0</v>
      </c>
      <c r="L57" s="6">
        <f t="shared" si="60"/>
        <v>0</v>
      </c>
      <c r="M57" s="6">
        <f t="shared" si="61"/>
        <v>0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4</v>
      </c>
      <c r="S57" s="7">
        <f t="shared" si="67"/>
        <v>0</v>
      </c>
      <c r="T57" s="7">
        <v>1.2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1"/>
        <v>0</v>
      </c>
      <c r="DA57" s="11">
        <v>20</v>
      </c>
      <c r="DB57" s="10" t="s">
        <v>64</v>
      </c>
      <c r="DC57" s="11">
        <v>8</v>
      </c>
      <c r="DD57" s="10" t="s">
        <v>61</v>
      </c>
      <c r="DE57" s="11"/>
      <c r="DF57" s="10"/>
      <c r="DG57" s="7">
        <v>4</v>
      </c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4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">
      <c r="A58" s="6"/>
      <c r="B58" s="6"/>
      <c r="C58" s="6"/>
      <c r="D58" s="6" t="s">
        <v>130</v>
      </c>
      <c r="E58" s="3" t="s">
        <v>131</v>
      </c>
      <c r="F58" s="6">
        <f t="shared" si="76"/>
        <v>0</v>
      </c>
      <c r="G58" s="6">
        <f t="shared" si="77"/>
        <v>3</v>
      </c>
      <c r="H58" s="6">
        <f t="shared" si="56"/>
        <v>32</v>
      </c>
      <c r="I58" s="6">
        <f t="shared" si="57"/>
        <v>10</v>
      </c>
      <c r="J58" s="6">
        <f t="shared" si="58"/>
        <v>10</v>
      </c>
      <c r="K58" s="6">
        <f t="shared" si="59"/>
        <v>0</v>
      </c>
      <c r="L58" s="6">
        <f t="shared" si="60"/>
        <v>12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4</v>
      </c>
      <c r="S58" s="7">
        <f t="shared" si="67"/>
        <v>2</v>
      </c>
      <c r="T58" s="7">
        <v>1.2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>
        <v>10</v>
      </c>
      <c r="CG58" s="10" t="s">
        <v>61</v>
      </c>
      <c r="CH58" s="11">
        <v>10</v>
      </c>
      <c r="CI58" s="10" t="s">
        <v>61</v>
      </c>
      <c r="CJ58" s="11"/>
      <c r="CK58" s="10"/>
      <c r="CL58" s="7">
        <v>2</v>
      </c>
      <c r="CM58" s="11">
        <v>12</v>
      </c>
      <c r="CN58" s="10" t="s">
        <v>61</v>
      </c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>
        <v>2</v>
      </c>
      <c r="CZ58" s="7">
        <f t="shared" si="71"/>
        <v>4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">
      <c r="A59" s="6"/>
      <c r="B59" s="6"/>
      <c r="C59" s="6"/>
      <c r="D59" s="6" t="s">
        <v>132</v>
      </c>
      <c r="E59" s="3" t="s">
        <v>133</v>
      </c>
      <c r="F59" s="6">
        <f t="shared" si="76"/>
        <v>1</v>
      </c>
      <c r="G59" s="6">
        <f t="shared" si="77"/>
        <v>0</v>
      </c>
      <c r="H59" s="6">
        <f t="shared" si="56"/>
        <v>30</v>
      </c>
      <c r="I59" s="6">
        <f t="shared" si="57"/>
        <v>30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3</v>
      </c>
      <c r="S59" s="7">
        <f t="shared" si="67"/>
        <v>0</v>
      </c>
      <c r="T59" s="7">
        <v>1.3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>
        <v>30</v>
      </c>
      <c r="CG59" s="10" t="s">
        <v>64</v>
      </c>
      <c r="CH59" s="11"/>
      <c r="CI59" s="10"/>
      <c r="CJ59" s="11"/>
      <c r="CK59" s="10"/>
      <c r="CL59" s="7">
        <v>3</v>
      </c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3</v>
      </c>
      <c r="DA59" s="11"/>
      <c r="DB59" s="10"/>
      <c r="DC59" s="11"/>
      <c r="DD59" s="10"/>
      <c r="DE59" s="11"/>
      <c r="DF59" s="10"/>
      <c r="DG59" s="7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">
      <c r="A60" s="6">
        <v>8</v>
      </c>
      <c r="B60" s="6">
        <v>1</v>
      </c>
      <c r="C60" s="6"/>
      <c r="D60" s="6"/>
      <c r="E60" s="3" t="s">
        <v>134</v>
      </c>
      <c r="F60" s="6">
        <f>$B$60*COUNTIF(U60:GD60,"e")</f>
        <v>0</v>
      </c>
      <c r="G60" s="6">
        <f>$B$60*COUNTIF(U60:GD60,"z")</f>
        <v>1</v>
      </c>
      <c r="H60" s="6">
        <f t="shared" si="56"/>
        <v>15</v>
      </c>
      <c r="I60" s="6">
        <f t="shared" si="57"/>
        <v>15</v>
      </c>
      <c r="J60" s="6">
        <f t="shared" si="58"/>
        <v>0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2</v>
      </c>
      <c r="S60" s="7">
        <f t="shared" si="67"/>
        <v>0</v>
      </c>
      <c r="T60" s="7">
        <f>$B$60*1</f>
        <v>1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>
        <f>$B$60*15</f>
        <v>15</v>
      </c>
      <c r="DB60" s="10" t="s">
        <v>61</v>
      </c>
      <c r="DC60" s="11"/>
      <c r="DD60" s="10"/>
      <c r="DE60" s="11"/>
      <c r="DF60" s="10"/>
      <c r="DG60" s="7">
        <f>$B$60*2</f>
        <v>2</v>
      </c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2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">
      <c r="A61" s="6"/>
      <c r="B61" s="6"/>
      <c r="C61" s="6"/>
      <c r="D61" s="6" t="s">
        <v>135</v>
      </c>
      <c r="E61" s="3" t="s">
        <v>136</v>
      </c>
      <c r="F61" s="6">
        <f t="shared" ref="F61:F70" si="78">COUNTIF(U61:GD61,"e")</f>
        <v>1</v>
      </c>
      <c r="G61" s="6">
        <f t="shared" ref="G61:G70" si="79">COUNTIF(U61:GD61,"z")</f>
        <v>1</v>
      </c>
      <c r="H61" s="6">
        <f t="shared" si="56"/>
        <v>20</v>
      </c>
      <c r="I61" s="6">
        <f t="shared" si="57"/>
        <v>10</v>
      </c>
      <c r="J61" s="6">
        <f t="shared" si="58"/>
        <v>10</v>
      </c>
      <c r="K61" s="6">
        <f t="shared" si="59"/>
        <v>0</v>
      </c>
      <c r="L61" s="6">
        <f t="shared" si="60"/>
        <v>0</v>
      </c>
      <c r="M61" s="6">
        <f t="shared" si="61"/>
        <v>0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2</v>
      </c>
      <c r="S61" s="7">
        <f t="shared" si="67"/>
        <v>0</v>
      </c>
      <c r="T61" s="7">
        <v>0.8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/>
      <c r="DB61" s="10"/>
      <c r="DC61" s="11"/>
      <c r="DD61" s="10"/>
      <c r="DE61" s="11"/>
      <c r="DF61" s="10"/>
      <c r="DG61" s="7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2"/>
        <v>0</v>
      </c>
      <c r="DV61" s="11">
        <v>10</v>
      </c>
      <c r="DW61" s="10" t="s">
        <v>64</v>
      </c>
      <c r="DX61" s="11">
        <v>10</v>
      </c>
      <c r="DY61" s="10" t="s">
        <v>61</v>
      </c>
      <c r="DZ61" s="11"/>
      <c r="EA61" s="10"/>
      <c r="EB61" s="7">
        <v>2</v>
      </c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2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">
      <c r="A62" s="6"/>
      <c r="B62" s="6"/>
      <c r="C62" s="6"/>
      <c r="D62" s="6" t="s">
        <v>137</v>
      </c>
      <c r="E62" s="3" t="s">
        <v>138</v>
      </c>
      <c r="F62" s="6">
        <f t="shared" si="78"/>
        <v>0</v>
      </c>
      <c r="G62" s="6">
        <f t="shared" si="79"/>
        <v>1</v>
      </c>
      <c r="H62" s="6">
        <f t="shared" si="56"/>
        <v>10</v>
      </c>
      <c r="I62" s="6">
        <f t="shared" si="57"/>
        <v>10</v>
      </c>
      <c r="J62" s="6">
        <f t="shared" si="58"/>
        <v>0</v>
      </c>
      <c r="K62" s="6">
        <f t="shared" si="59"/>
        <v>0</v>
      </c>
      <c r="L62" s="6">
        <f t="shared" si="60"/>
        <v>0</v>
      </c>
      <c r="M62" s="6">
        <f t="shared" si="61"/>
        <v>0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1</v>
      </c>
      <c r="S62" s="7">
        <f t="shared" si="67"/>
        <v>0</v>
      </c>
      <c r="T62" s="7">
        <v>0.3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2"/>
        <v>0</v>
      </c>
      <c r="DV62" s="11">
        <v>10</v>
      </c>
      <c r="DW62" s="10" t="s">
        <v>61</v>
      </c>
      <c r="DX62" s="11"/>
      <c r="DY62" s="10"/>
      <c r="DZ62" s="11"/>
      <c r="EA62" s="10"/>
      <c r="EB62" s="7">
        <v>1</v>
      </c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1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">
      <c r="A63" s="6"/>
      <c r="B63" s="6"/>
      <c r="C63" s="6"/>
      <c r="D63" s="6" t="s">
        <v>139</v>
      </c>
      <c r="E63" s="3" t="s">
        <v>140</v>
      </c>
      <c r="F63" s="6">
        <f t="shared" si="78"/>
        <v>1</v>
      </c>
      <c r="G63" s="6">
        <f t="shared" si="79"/>
        <v>1</v>
      </c>
      <c r="H63" s="6">
        <f t="shared" si="56"/>
        <v>25</v>
      </c>
      <c r="I63" s="6">
        <f t="shared" si="57"/>
        <v>15</v>
      </c>
      <c r="J63" s="6">
        <f t="shared" si="58"/>
        <v>10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0</v>
      </c>
      <c r="T63" s="7">
        <v>1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2"/>
        <v>0</v>
      </c>
      <c r="DV63" s="11">
        <v>15</v>
      </c>
      <c r="DW63" s="10" t="s">
        <v>64</v>
      </c>
      <c r="DX63" s="11">
        <v>10</v>
      </c>
      <c r="DY63" s="10" t="s">
        <v>61</v>
      </c>
      <c r="DZ63" s="11"/>
      <c r="EA63" s="10"/>
      <c r="EB63" s="7">
        <v>3</v>
      </c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3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">
      <c r="A64" s="6"/>
      <c r="B64" s="6"/>
      <c r="C64" s="6"/>
      <c r="D64" s="6" t="s">
        <v>141</v>
      </c>
      <c r="E64" s="3" t="s">
        <v>142</v>
      </c>
      <c r="F64" s="6">
        <f t="shared" si="78"/>
        <v>1</v>
      </c>
      <c r="G64" s="6">
        <f t="shared" si="79"/>
        <v>1</v>
      </c>
      <c r="H64" s="6">
        <f t="shared" si="56"/>
        <v>32</v>
      </c>
      <c r="I64" s="6">
        <f t="shared" si="57"/>
        <v>20</v>
      </c>
      <c r="J64" s="6">
        <f t="shared" si="58"/>
        <v>0</v>
      </c>
      <c r="K64" s="6">
        <f t="shared" si="59"/>
        <v>0</v>
      </c>
      <c r="L64" s="6">
        <f t="shared" si="60"/>
        <v>12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4</v>
      </c>
      <c r="S64" s="7">
        <f t="shared" si="67"/>
        <v>2</v>
      </c>
      <c r="T64" s="7">
        <v>1.1000000000000001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>
        <v>20</v>
      </c>
      <c r="DW64" s="10" t="s">
        <v>64</v>
      </c>
      <c r="DX64" s="11"/>
      <c r="DY64" s="10"/>
      <c r="DZ64" s="11"/>
      <c r="EA64" s="10"/>
      <c r="EB64" s="7">
        <v>2</v>
      </c>
      <c r="EC64" s="11">
        <v>12</v>
      </c>
      <c r="ED64" s="10" t="s">
        <v>61</v>
      </c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>
        <v>2</v>
      </c>
      <c r="EP64" s="7">
        <f t="shared" si="73"/>
        <v>4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">
      <c r="A65" s="6"/>
      <c r="B65" s="6"/>
      <c r="C65" s="6"/>
      <c r="D65" s="6" t="s">
        <v>143</v>
      </c>
      <c r="E65" s="3" t="s">
        <v>144</v>
      </c>
      <c r="F65" s="6">
        <f t="shared" si="78"/>
        <v>0</v>
      </c>
      <c r="G65" s="6">
        <f t="shared" si="79"/>
        <v>2</v>
      </c>
      <c r="H65" s="6">
        <f t="shared" si="56"/>
        <v>20</v>
      </c>
      <c r="I65" s="6">
        <f t="shared" si="57"/>
        <v>10</v>
      </c>
      <c r="J65" s="6">
        <f t="shared" si="58"/>
        <v>0</v>
      </c>
      <c r="K65" s="6">
        <f t="shared" si="59"/>
        <v>0</v>
      </c>
      <c r="L65" s="6">
        <f t="shared" si="60"/>
        <v>10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6">
        <f t="shared" si="65"/>
        <v>0</v>
      </c>
      <c r="R65" s="7">
        <f t="shared" si="66"/>
        <v>2</v>
      </c>
      <c r="S65" s="7">
        <f t="shared" si="67"/>
        <v>1</v>
      </c>
      <c r="T65" s="7">
        <v>0.6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>
        <v>10</v>
      </c>
      <c r="DW65" s="10" t="s">
        <v>61</v>
      </c>
      <c r="DX65" s="11"/>
      <c r="DY65" s="10"/>
      <c r="DZ65" s="11"/>
      <c r="EA65" s="10"/>
      <c r="EB65" s="7">
        <v>1</v>
      </c>
      <c r="EC65" s="11">
        <v>10</v>
      </c>
      <c r="ED65" s="10" t="s">
        <v>61</v>
      </c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>
        <v>1</v>
      </c>
      <c r="EP65" s="7">
        <f t="shared" si="73"/>
        <v>2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">
      <c r="A66" s="6"/>
      <c r="B66" s="6"/>
      <c r="C66" s="6"/>
      <c r="D66" s="6" t="s">
        <v>145</v>
      </c>
      <c r="E66" s="3" t="s">
        <v>146</v>
      </c>
      <c r="F66" s="6">
        <f t="shared" si="78"/>
        <v>0</v>
      </c>
      <c r="G66" s="6">
        <f t="shared" si="79"/>
        <v>2</v>
      </c>
      <c r="H66" s="6">
        <f t="shared" si="56"/>
        <v>25</v>
      </c>
      <c r="I66" s="6">
        <f t="shared" si="57"/>
        <v>15</v>
      </c>
      <c r="J66" s="6">
        <f t="shared" si="58"/>
        <v>0</v>
      </c>
      <c r="K66" s="6">
        <f t="shared" si="59"/>
        <v>0</v>
      </c>
      <c r="L66" s="6">
        <f t="shared" si="60"/>
        <v>10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3</v>
      </c>
      <c r="S66" s="7">
        <f t="shared" si="67"/>
        <v>1</v>
      </c>
      <c r="T66" s="7">
        <v>0.8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>
        <v>15</v>
      </c>
      <c r="BL66" s="10" t="s">
        <v>61</v>
      </c>
      <c r="BM66" s="11"/>
      <c r="BN66" s="10"/>
      <c r="BO66" s="11"/>
      <c r="BP66" s="10"/>
      <c r="BQ66" s="7">
        <v>2</v>
      </c>
      <c r="BR66" s="11">
        <v>10</v>
      </c>
      <c r="BS66" s="10" t="s">
        <v>61</v>
      </c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>
        <v>1</v>
      </c>
      <c r="CE66" s="7">
        <f t="shared" si="70"/>
        <v>3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">
      <c r="A67" s="6"/>
      <c r="B67" s="6"/>
      <c r="C67" s="6"/>
      <c r="D67" s="6" t="s">
        <v>147</v>
      </c>
      <c r="E67" s="3" t="s">
        <v>148</v>
      </c>
      <c r="F67" s="6">
        <f t="shared" si="78"/>
        <v>0</v>
      </c>
      <c r="G67" s="6">
        <f t="shared" si="79"/>
        <v>2</v>
      </c>
      <c r="H67" s="6">
        <f t="shared" si="56"/>
        <v>18</v>
      </c>
      <c r="I67" s="6">
        <f t="shared" si="57"/>
        <v>9</v>
      </c>
      <c r="J67" s="6">
        <f t="shared" si="58"/>
        <v>0</v>
      </c>
      <c r="K67" s="6">
        <f t="shared" si="59"/>
        <v>0</v>
      </c>
      <c r="L67" s="6">
        <f t="shared" si="60"/>
        <v>9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2</v>
      </c>
      <c r="S67" s="7">
        <f t="shared" si="67"/>
        <v>1</v>
      </c>
      <c r="T67" s="7">
        <v>0.6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0</v>
      </c>
      <c r="EQ67" s="11">
        <v>9</v>
      </c>
      <c r="ER67" s="10" t="s">
        <v>61</v>
      </c>
      <c r="ES67" s="11"/>
      <c r="ET67" s="10"/>
      <c r="EU67" s="11"/>
      <c r="EV67" s="10"/>
      <c r="EW67" s="7">
        <v>1</v>
      </c>
      <c r="EX67" s="11">
        <v>9</v>
      </c>
      <c r="EY67" s="10" t="s">
        <v>61</v>
      </c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>
        <v>1</v>
      </c>
      <c r="FK67" s="7">
        <f t="shared" si="74"/>
        <v>2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">
      <c r="A68" s="6"/>
      <c r="B68" s="6"/>
      <c r="C68" s="6"/>
      <c r="D68" s="6" t="s">
        <v>149</v>
      </c>
      <c r="E68" s="3" t="s">
        <v>150</v>
      </c>
      <c r="F68" s="6">
        <f t="shared" si="78"/>
        <v>0</v>
      </c>
      <c r="G68" s="6">
        <f t="shared" si="79"/>
        <v>2</v>
      </c>
      <c r="H68" s="6">
        <f t="shared" si="56"/>
        <v>25</v>
      </c>
      <c r="I68" s="6">
        <f t="shared" si="57"/>
        <v>15</v>
      </c>
      <c r="J68" s="6">
        <f t="shared" si="58"/>
        <v>10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3</v>
      </c>
      <c r="S68" s="7">
        <f t="shared" si="67"/>
        <v>0</v>
      </c>
      <c r="T68" s="7">
        <v>1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>
        <v>15</v>
      </c>
      <c r="DB68" s="10" t="s">
        <v>61</v>
      </c>
      <c r="DC68" s="11">
        <v>10</v>
      </c>
      <c r="DD68" s="10" t="s">
        <v>61</v>
      </c>
      <c r="DE68" s="11"/>
      <c r="DF68" s="10"/>
      <c r="DG68" s="7">
        <v>3</v>
      </c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3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3"/>
        <v>0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">
      <c r="A69" s="6"/>
      <c r="B69" s="6"/>
      <c r="C69" s="6"/>
      <c r="D69" s="6" t="s">
        <v>151</v>
      </c>
      <c r="E69" s="3" t="s">
        <v>152</v>
      </c>
      <c r="F69" s="6">
        <f t="shared" si="78"/>
        <v>0</v>
      </c>
      <c r="G69" s="6">
        <f t="shared" si="79"/>
        <v>1</v>
      </c>
      <c r="H69" s="6">
        <f t="shared" si="56"/>
        <v>10</v>
      </c>
      <c r="I69" s="6">
        <f t="shared" si="57"/>
        <v>10</v>
      </c>
      <c r="J69" s="6">
        <f t="shared" si="58"/>
        <v>0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1</v>
      </c>
      <c r="S69" s="7">
        <f t="shared" si="67"/>
        <v>0</v>
      </c>
      <c r="T69" s="7">
        <v>0.3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/>
      <c r="DW69" s="10"/>
      <c r="DX69" s="11"/>
      <c r="DY69" s="10"/>
      <c r="DZ69" s="11"/>
      <c r="EA69" s="10"/>
      <c r="EB69" s="7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3"/>
        <v>0</v>
      </c>
      <c r="EQ69" s="11">
        <v>10</v>
      </c>
      <c r="ER69" s="10" t="s">
        <v>61</v>
      </c>
      <c r="ES69" s="11"/>
      <c r="ET69" s="10"/>
      <c r="EU69" s="11"/>
      <c r="EV69" s="10"/>
      <c r="EW69" s="7">
        <v>1</v>
      </c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1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">
      <c r="A70" s="6"/>
      <c r="B70" s="6"/>
      <c r="C70" s="6"/>
      <c r="D70" s="6" t="s">
        <v>153</v>
      </c>
      <c r="E70" s="3" t="s">
        <v>154</v>
      </c>
      <c r="F70" s="6">
        <f t="shared" si="78"/>
        <v>0</v>
      </c>
      <c r="G70" s="6">
        <f t="shared" si="79"/>
        <v>2</v>
      </c>
      <c r="H70" s="6">
        <f t="shared" si="56"/>
        <v>20</v>
      </c>
      <c r="I70" s="6">
        <f t="shared" si="57"/>
        <v>10</v>
      </c>
      <c r="J70" s="6">
        <f t="shared" si="58"/>
        <v>0</v>
      </c>
      <c r="K70" s="6">
        <f t="shared" si="59"/>
        <v>10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3</v>
      </c>
      <c r="S70" s="7">
        <f t="shared" si="67"/>
        <v>0</v>
      </c>
      <c r="T70" s="7">
        <v>1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v>10</v>
      </c>
      <c r="DW70" s="10" t="s">
        <v>61</v>
      </c>
      <c r="DX70" s="11"/>
      <c r="DY70" s="10"/>
      <c r="DZ70" s="11">
        <v>10</v>
      </c>
      <c r="EA70" s="10" t="s">
        <v>61</v>
      </c>
      <c r="EB70" s="7">
        <v>3</v>
      </c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3"/>
        <v>3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">
      <c r="A71" s="6">
        <v>9</v>
      </c>
      <c r="B71" s="6">
        <v>1</v>
      </c>
      <c r="C71" s="6"/>
      <c r="D71" s="6"/>
      <c r="E71" s="3" t="s">
        <v>155</v>
      </c>
      <c r="F71" s="6">
        <f>$B$71*COUNTIF(U71:GD71,"e")</f>
        <v>0</v>
      </c>
      <c r="G71" s="6">
        <f>$B$71*COUNTIF(U71:GD71,"z")</f>
        <v>2</v>
      </c>
      <c r="H71" s="6">
        <f t="shared" si="56"/>
        <v>20</v>
      </c>
      <c r="I71" s="6">
        <f t="shared" si="57"/>
        <v>10</v>
      </c>
      <c r="J71" s="6">
        <f t="shared" si="58"/>
        <v>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10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2</v>
      </c>
      <c r="S71" s="7">
        <f t="shared" si="67"/>
        <v>1</v>
      </c>
      <c r="T71" s="7">
        <f>$B$71*0.6</f>
        <v>0.6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>
        <f>$B$71*10</f>
        <v>10</v>
      </c>
      <c r="CG71" s="10" t="s">
        <v>61</v>
      </c>
      <c r="CH71" s="11"/>
      <c r="CI71" s="10"/>
      <c r="CJ71" s="11"/>
      <c r="CK71" s="10"/>
      <c r="CL71" s="7">
        <f>$B$71*1</f>
        <v>1</v>
      </c>
      <c r="CM71" s="11"/>
      <c r="CN71" s="10"/>
      <c r="CO71" s="11"/>
      <c r="CP71" s="10"/>
      <c r="CQ71" s="11">
        <f>$B$71*10</f>
        <v>10</v>
      </c>
      <c r="CR71" s="10" t="s">
        <v>61</v>
      </c>
      <c r="CS71" s="11"/>
      <c r="CT71" s="10"/>
      <c r="CU71" s="11"/>
      <c r="CV71" s="10"/>
      <c r="CW71" s="11"/>
      <c r="CX71" s="10"/>
      <c r="CY71" s="7">
        <f>$B$71*1</f>
        <v>1</v>
      </c>
      <c r="CZ71" s="7">
        <f t="shared" si="71"/>
        <v>2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4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">
      <c r="A72" s="6"/>
      <c r="B72" s="6"/>
      <c r="C72" s="6"/>
      <c r="D72" s="6" t="s">
        <v>156</v>
      </c>
      <c r="E72" s="3" t="s">
        <v>157</v>
      </c>
      <c r="F72" s="6">
        <f>COUNTIF(U72:GD72,"e")</f>
        <v>0</v>
      </c>
      <c r="G72" s="6">
        <f>COUNTIF(U72:GD72,"z")</f>
        <v>1</v>
      </c>
      <c r="H72" s="6">
        <f t="shared" si="56"/>
        <v>15</v>
      </c>
      <c r="I72" s="6">
        <f t="shared" si="57"/>
        <v>15</v>
      </c>
      <c r="J72" s="6">
        <f t="shared" si="58"/>
        <v>0</v>
      </c>
      <c r="K72" s="6">
        <f t="shared" si="59"/>
        <v>0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2</v>
      </c>
      <c r="S72" s="7">
        <f t="shared" si="67"/>
        <v>0</v>
      </c>
      <c r="T72" s="7">
        <v>0.6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0</v>
      </c>
      <c r="EQ72" s="11">
        <v>15</v>
      </c>
      <c r="ER72" s="10" t="s">
        <v>61</v>
      </c>
      <c r="ES72" s="11"/>
      <c r="ET72" s="10"/>
      <c r="EU72" s="11"/>
      <c r="EV72" s="10"/>
      <c r="EW72" s="7">
        <v>2</v>
      </c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2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">
      <c r="A73" s="6"/>
      <c r="B73" s="6"/>
      <c r="C73" s="6"/>
      <c r="D73" s="6" t="s">
        <v>158</v>
      </c>
      <c r="E73" s="3" t="s">
        <v>159</v>
      </c>
      <c r="F73" s="6">
        <f>COUNTIF(U73:GD73,"e")</f>
        <v>0</v>
      </c>
      <c r="G73" s="6">
        <f>COUNTIF(U73:GD73,"z")</f>
        <v>1</v>
      </c>
      <c r="H73" s="6">
        <f t="shared" si="56"/>
        <v>8</v>
      </c>
      <c r="I73" s="6">
        <f t="shared" si="57"/>
        <v>8</v>
      </c>
      <c r="J73" s="6">
        <f t="shared" si="58"/>
        <v>0</v>
      </c>
      <c r="K73" s="6">
        <f t="shared" si="59"/>
        <v>0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2</v>
      </c>
      <c r="S73" s="7">
        <f t="shared" si="67"/>
        <v>0</v>
      </c>
      <c r="T73" s="7">
        <v>0.3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>
        <v>8</v>
      </c>
      <c r="ER73" s="10" t="s">
        <v>61</v>
      </c>
      <c r="ES73" s="11"/>
      <c r="ET73" s="10"/>
      <c r="EU73" s="11"/>
      <c r="EV73" s="10"/>
      <c r="EW73" s="7">
        <v>2</v>
      </c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4"/>
        <v>2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">
      <c r="A74" s="6"/>
      <c r="B74" s="6"/>
      <c r="C74" s="6"/>
      <c r="D74" s="6" t="s">
        <v>160</v>
      </c>
      <c r="E74" s="3" t="s">
        <v>161</v>
      </c>
      <c r="F74" s="6">
        <f>COUNTIF(U74:GD74,"e")</f>
        <v>0</v>
      </c>
      <c r="G74" s="6">
        <f>COUNTIF(U74:GD74,"z")</f>
        <v>2</v>
      </c>
      <c r="H74" s="6">
        <f t="shared" si="56"/>
        <v>18</v>
      </c>
      <c r="I74" s="6">
        <f t="shared" si="57"/>
        <v>8</v>
      </c>
      <c r="J74" s="6">
        <f t="shared" si="58"/>
        <v>10</v>
      </c>
      <c r="K74" s="6">
        <f t="shared" si="59"/>
        <v>0</v>
      </c>
      <c r="L74" s="6">
        <f t="shared" si="60"/>
        <v>0</v>
      </c>
      <c r="M74" s="6">
        <f t="shared" si="61"/>
        <v>0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2</v>
      </c>
      <c r="S74" s="7">
        <f t="shared" si="67"/>
        <v>0</v>
      </c>
      <c r="T74" s="7">
        <v>0.6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>
        <v>8</v>
      </c>
      <c r="ER74" s="10" t="s">
        <v>61</v>
      </c>
      <c r="ES74" s="11">
        <v>10</v>
      </c>
      <c r="ET74" s="10" t="s">
        <v>61</v>
      </c>
      <c r="EU74" s="11"/>
      <c r="EV74" s="10"/>
      <c r="EW74" s="7">
        <v>2</v>
      </c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4"/>
        <v>2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x14ac:dyDescent="0.2">
      <c r="A75" s="6"/>
      <c r="B75" s="6"/>
      <c r="C75" s="6"/>
      <c r="D75" s="6" t="s">
        <v>162</v>
      </c>
      <c r="E75" s="3" t="s">
        <v>163</v>
      </c>
      <c r="F75" s="6">
        <f>COUNTIF(U75:GD75,"e")</f>
        <v>0</v>
      </c>
      <c r="G75" s="6">
        <f>COUNTIF(U75:GD75,"z")</f>
        <v>2</v>
      </c>
      <c r="H75" s="6">
        <f t="shared" si="56"/>
        <v>18</v>
      </c>
      <c r="I75" s="6">
        <f t="shared" si="57"/>
        <v>8</v>
      </c>
      <c r="J75" s="6">
        <f t="shared" si="58"/>
        <v>10</v>
      </c>
      <c r="K75" s="6">
        <f t="shared" si="59"/>
        <v>0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2</v>
      </c>
      <c r="S75" s="7">
        <f t="shared" si="67"/>
        <v>0</v>
      </c>
      <c r="T75" s="7">
        <v>0.7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>
        <v>8</v>
      </c>
      <c r="ER75" s="10" t="s">
        <v>61</v>
      </c>
      <c r="ES75" s="11">
        <v>10</v>
      </c>
      <c r="ET75" s="10" t="s">
        <v>61</v>
      </c>
      <c r="EU75" s="11"/>
      <c r="EV75" s="10"/>
      <c r="EW75" s="7">
        <v>2</v>
      </c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4"/>
        <v>2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5"/>
        <v>0</v>
      </c>
    </row>
    <row r="76" spans="1:188" x14ac:dyDescent="0.2">
      <c r="A76" s="6">
        <v>10</v>
      </c>
      <c r="B76" s="6">
        <v>1</v>
      </c>
      <c r="C76" s="6"/>
      <c r="D76" s="6"/>
      <c r="E76" s="3" t="s">
        <v>164</v>
      </c>
      <c r="F76" s="6">
        <f>$B$76*COUNTIF(U76:GD76,"e")</f>
        <v>0</v>
      </c>
      <c r="G76" s="6">
        <f>$B$76*COUNTIF(U76:GD76,"z")</f>
        <v>2</v>
      </c>
      <c r="H76" s="6">
        <f t="shared" si="56"/>
        <v>30</v>
      </c>
      <c r="I76" s="6">
        <f t="shared" si="57"/>
        <v>10</v>
      </c>
      <c r="J76" s="6">
        <f t="shared" si="58"/>
        <v>0</v>
      </c>
      <c r="K76" s="6">
        <f t="shared" si="59"/>
        <v>0</v>
      </c>
      <c r="L76" s="6">
        <f t="shared" si="60"/>
        <v>0</v>
      </c>
      <c r="M76" s="6">
        <f t="shared" si="61"/>
        <v>0</v>
      </c>
      <c r="N76" s="6">
        <f t="shared" si="62"/>
        <v>20</v>
      </c>
      <c r="O76" s="6">
        <f t="shared" si="63"/>
        <v>0</v>
      </c>
      <c r="P76" s="6">
        <f t="shared" si="64"/>
        <v>0</v>
      </c>
      <c r="Q76" s="6">
        <f t="shared" si="65"/>
        <v>0</v>
      </c>
      <c r="R76" s="7">
        <f t="shared" si="66"/>
        <v>3</v>
      </c>
      <c r="S76" s="7">
        <f t="shared" si="67"/>
        <v>2</v>
      </c>
      <c r="T76" s="7">
        <f>$B$76*1</f>
        <v>1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/>
      <c r="DB76" s="10"/>
      <c r="DC76" s="11"/>
      <c r="DD76" s="10"/>
      <c r="DE76" s="11"/>
      <c r="DF76" s="10"/>
      <c r="DG76" s="7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2"/>
        <v>0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>
        <f>$B$76*10</f>
        <v>10</v>
      </c>
      <c r="ER76" s="10" t="s">
        <v>61</v>
      </c>
      <c r="ES76" s="11"/>
      <c r="ET76" s="10"/>
      <c r="EU76" s="11"/>
      <c r="EV76" s="10"/>
      <c r="EW76" s="7">
        <f>$B$76*1</f>
        <v>1</v>
      </c>
      <c r="EX76" s="11"/>
      <c r="EY76" s="10"/>
      <c r="EZ76" s="11"/>
      <c r="FA76" s="10"/>
      <c r="FB76" s="11">
        <f>$B$76*20</f>
        <v>20</v>
      </c>
      <c r="FC76" s="10" t="s">
        <v>61</v>
      </c>
      <c r="FD76" s="11"/>
      <c r="FE76" s="10"/>
      <c r="FF76" s="11"/>
      <c r="FG76" s="10"/>
      <c r="FH76" s="11"/>
      <c r="FI76" s="10"/>
      <c r="FJ76" s="7">
        <f>$B$76*2</f>
        <v>2</v>
      </c>
      <c r="FK76" s="7">
        <f t="shared" si="74"/>
        <v>3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5"/>
        <v>0</v>
      </c>
    </row>
    <row r="77" spans="1:188" x14ac:dyDescent="0.2">
      <c r="A77" s="6">
        <v>11</v>
      </c>
      <c r="B77" s="6">
        <v>1</v>
      </c>
      <c r="C77" s="6"/>
      <c r="D77" s="6"/>
      <c r="E77" s="3" t="s">
        <v>165</v>
      </c>
      <c r="F77" s="6">
        <f>$B$77*COUNTIF(U77:GD77,"e")</f>
        <v>0</v>
      </c>
      <c r="G77" s="6">
        <f>$B$77*COUNTIF(U77:GD77,"z")</f>
        <v>3</v>
      </c>
      <c r="H77" s="6">
        <f t="shared" si="56"/>
        <v>32</v>
      </c>
      <c r="I77" s="6">
        <f t="shared" si="57"/>
        <v>10</v>
      </c>
      <c r="J77" s="6">
        <f t="shared" si="58"/>
        <v>10</v>
      </c>
      <c r="K77" s="6">
        <f t="shared" si="59"/>
        <v>0</v>
      </c>
      <c r="L77" s="6">
        <f t="shared" si="60"/>
        <v>12</v>
      </c>
      <c r="M77" s="6">
        <f t="shared" si="61"/>
        <v>0</v>
      </c>
      <c r="N77" s="6">
        <f t="shared" si="62"/>
        <v>0</v>
      </c>
      <c r="O77" s="6">
        <f t="shared" si="63"/>
        <v>0</v>
      </c>
      <c r="P77" s="6">
        <f t="shared" si="64"/>
        <v>0</v>
      </c>
      <c r="Q77" s="6">
        <f t="shared" si="65"/>
        <v>0</v>
      </c>
      <c r="R77" s="7">
        <f t="shared" si="66"/>
        <v>3</v>
      </c>
      <c r="S77" s="7">
        <f t="shared" si="67"/>
        <v>1</v>
      </c>
      <c r="T77" s="7">
        <f>$B$77*1.3</f>
        <v>1.3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8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9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70"/>
        <v>0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71"/>
        <v>0</v>
      </c>
      <c r="DA77" s="11">
        <f>$B$77*10</f>
        <v>10</v>
      </c>
      <c r="DB77" s="10" t="s">
        <v>61</v>
      </c>
      <c r="DC77" s="11">
        <f>$B$77*10</f>
        <v>10</v>
      </c>
      <c r="DD77" s="10" t="s">
        <v>61</v>
      </c>
      <c r="DE77" s="11"/>
      <c r="DF77" s="10"/>
      <c r="DG77" s="7">
        <f>$B$77*2</f>
        <v>2</v>
      </c>
      <c r="DH77" s="11">
        <f>$B$77*12</f>
        <v>12</v>
      </c>
      <c r="DI77" s="10" t="s">
        <v>61</v>
      </c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>
        <f>$B$77*1</f>
        <v>1</v>
      </c>
      <c r="DU77" s="7">
        <f t="shared" si="72"/>
        <v>3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3"/>
        <v>0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74"/>
        <v>0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5"/>
        <v>0</v>
      </c>
    </row>
    <row r="78" spans="1:188" x14ac:dyDescent="0.2">
      <c r="A78" s="6">
        <v>12</v>
      </c>
      <c r="B78" s="6">
        <v>1</v>
      </c>
      <c r="C78" s="6"/>
      <c r="D78" s="6"/>
      <c r="E78" s="3" t="s">
        <v>166</v>
      </c>
      <c r="F78" s="6">
        <f>$B$78*COUNTIF(U78:GD78,"e")</f>
        <v>0</v>
      </c>
      <c r="G78" s="6">
        <f>$B$78*COUNTIF(U78:GD78,"z")</f>
        <v>2</v>
      </c>
      <c r="H78" s="6">
        <f t="shared" si="56"/>
        <v>30</v>
      </c>
      <c r="I78" s="6">
        <f t="shared" si="57"/>
        <v>10</v>
      </c>
      <c r="J78" s="6">
        <f t="shared" si="58"/>
        <v>0</v>
      </c>
      <c r="K78" s="6">
        <f t="shared" si="59"/>
        <v>0</v>
      </c>
      <c r="L78" s="6">
        <f t="shared" si="60"/>
        <v>0</v>
      </c>
      <c r="M78" s="6">
        <f t="shared" si="61"/>
        <v>0</v>
      </c>
      <c r="N78" s="6">
        <f t="shared" si="62"/>
        <v>20</v>
      </c>
      <c r="O78" s="6">
        <f t="shared" si="63"/>
        <v>0</v>
      </c>
      <c r="P78" s="6">
        <f t="shared" si="64"/>
        <v>0</v>
      </c>
      <c r="Q78" s="6">
        <f t="shared" si="65"/>
        <v>0</v>
      </c>
      <c r="R78" s="7">
        <f t="shared" si="66"/>
        <v>3</v>
      </c>
      <c r="S78" s="7">
        <f t="shared" si="67"/>
        <v>2</v>
      </c>
      <c r="T78" s="7">
        <f>$B$78*1</f>
        <v>1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8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9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70"/>
        <v>0</v>
      </c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71"/>
        <v>0</v>
      </c>
      <c r="DA78" s="11">
        <f>$B$78*10</f>
        <v>10</v>
      </c>
      <c r="DB78" s="10" t="s">
        <v>61</v>
      </c>
      <c r="DC78" s="11"/>
      <c r="DD78" s="10"/>
      <c r="DE78" s="11"/>
      <c r="DF78" s="10"/>
      <c r="DG78" s="7">
        <f>$B$78*1</f>
        <v>1</v>
      </c>
      <c r="DH78" s="11"/>
      <c r="DI78" s="10"/>
      <c r="DJ78" s="11"/>
      <c r="DK78" s="10"/>
      <c r="DL78" s="11">
        <f>$B$78*20</f>
        <v>20</v>
      </c>
      <c r="DM78" s="10" t="s">
        <v>61</v>
      </c>
      <c r="DN78" s="11"/>
      <c r="DO78" s="10"/>
      <c r="DP78" s="11"/>
      <c r="DQ78" s="10"/>
      <c r="DR78" s="11"/>
      <c r="DS78" s="10"/>
      <c r="DT78" s="7">
        <f>$B$78*2</f>
        <v>2</v>
      </c>
      <c r="DU78" s="7">
        <f t="shared" si="72"/>
        <v>3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73"/>
        <v>0</v>
      </c>
      <c r="EQ78" s="11"/>
      <c r="ER78" s="10"/>
      <c r="ES78" s="11"/>
      <c r="ET78" s="10"/>
      <c r="EU78" s="11"/>
      <c r="EV78" s="10"/>
      <c r="EW78" s="7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74"/>
        <v>0</v>
      </c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75"/>
        <v>0</v>
      </c>
    </row>
    <row r="79" spans="1:188" x14ac:dyDescent="0.2">
      <c r="A79" s="6">
        <v>13</v>
      </c>
      <c r="B79" s="6">
        <v>1</v>
      </c>
      <c r="C79" s="6"/>
      <c r="D79" s="6"/>
      <c r="E79" s="3" t="s">
        <v>167</v>
      </c>
      <c r="F79" s="6">
        <f>$B$79*COUNTIF(U79:GD79,"e")</f>
        <v>0</v>
      </c>
      <c r="G79" s="6">
        <f>$B$79*COUNTIF(U79:GD79,"z")</f>
        <v>3</v>
      </c>
      <c r="H79" s="6">
        <f t="shared" si="56"/>
        <v>30</v>
      </c>
      <c r="I79" s="6">
        <f t="shared" si="57"/>
        <v>10</v>
      </c>
      <c r="J79" s="6">
        <f t="shared" si="58"/>
        <v>10</v>
      </c>
      <c r="K79" s="6">
        <f t="shared" si="59"/>
        <v>0</v>
      </c>
      <c r="L79" s="6">
        <f t="shared" si="60"/>
        <v>0</v>
      </c>
      <c r="M79" s="6">
        <f t="shared" si="61"/>
        <v>0</v>
      </c>
      <c r="N79" s="6">
        <f t="shared" si="62"/>
        <v>10</v>
      </c>
      <c r="O79" s="6">
        <f t="shared" si="63"/>
        <v>0</v>
      </c>
      <c r="P79" s="6">
        <f t="shared" si="64"/>
        <v>0</v>
      </c>
      <c r="Q79" s="6">
        <f t="shared" si="65"/>
        <v>0</v>
      </c>
      <c r="R79" s="7">
        <f t="shared" si="66"/>
        <v>3</v>
      </c>
      <c r="S79" s="7">
        <f t="shared" si="67"/>
        <v>1</v>
      </c>
      <c r="T79" s="7">
        <f>$B$79*1.3</f>
        <v>1.3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8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9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70"/>
        <v>0</v>
      </c>
      <c r="CF79" s="11"/>
      <c r="CG79" s="10"/>
      <c r="CH79" s="11"/>
      <c r="CI79" s="10"/>
      <c r="CJ79" s="11"/>
      <c r="CK79" s="10"/>
      <c r="CL79" s="7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71"/>
        <v>0</v>
      </c>
      <c r="DA79" s="11">
        <f>$B$79*10</f>
        <v>10</v>
      </c>
      <c r="DB79" s="10" t="s">
        <v>61</v>
      </c>
      <c r="DC79" s="11">
        <f>$B$79*10</f>
        <v>10</v>
      </c>
      <c r="DD79" s="10" t="s">
        <v>61</v>
      </c>
      <c r="DE79" s="11"/>
      <c r="DF79" s="10"/>
      <c r="DG79" s="7">
        <f>$B$79*2</f>
        <v>2</v>
      </c>
      <c r="DH79" s="11"/>
      <c r="DI79" s="10"/>
      <c r="DJ79" s="11"/>
      <c r="DK79" s="10"/>
      <c r="DL79" s="11">
        <f>$B$79*10</f>
        <v>10</v>
      </c>
      <c r="DM79" s="10" t="s">
        <v>61</v>
      </c>
      <c r="DN79" s="11"/>
      <c r="DO79" s="10"/>
      <c r="DP79" s="11"/>
      <c r="DQ79" s="10"/>
      <c r="DR79" s="11"/>
      <c r="DS79" s="10"/>
      <c r="DT79" s="7">
        <f>$B$79*1</f>
        <v>1</v>
      </c>
      <c r="DU79" s="7">
        <f t="shared" si="72"/>
        <v>3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73"/>
        <v>0</v>
      </c>
      <c r="EQ79" s="11"/>
      <c r="ER79" s="10"/>
      <c r="ES79" s="11"/>
      <c r="ET79" s="10"/>
      <c r="EU79" s="11"/>
      <c r="EV79" s="10"/>
      <c r="EW79" s="7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74"/>
        <v>0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75"/>
        <v>0</v>
      </c>
    </row>
    <row r="80" spans="1:188" x14ac:dyDescent="0.2">
      <c r="A80" s="6"/>
      <c r="B80" s="6"/>
      <c r="C80" s="6"/>
      <c r="D80" s="6" t="s">
        <v>168</v>
      </c>
      <c r="E80" s="3" t="s">
        <v>169</v>
      </c>
      <c r="F80" s="6">
        <f>COUNTIF(U80:GD80,"e")</f>
        <v>0</v>
      </c>
      <c r="G80" s="6">
        <f>COUNTIF(U80:GD80,"z")</f>
        <v>1</v>
      </c>
      <c r="H80" s="6">
        <f t="shared" si="56"/>
        <v>30</v>
      </c>
      <c r="I80" s="6">
        <f t="shared" si="57"/>
        <v>0</v>
      </c>
      <c r="J80" s="6">
        <f t="shared" si="58"/>
        <v>0</v>
      </c>
      <c r="K80" s="6">
        <f t="shared" si="59"/>
        <v>0</v>
      </c>
      <c r="L80" s="6">
        <f t="shared" si="60"/>
        <v>0</v>
      </c>
      <c r="M80" s="6">
        <f t="shared" si="61"/>
        <v>0</v>
      </c>
      <c r="N80" s="6">
        <f t="shared" si="62"/>
        <v>30</v>
      </c>
      <c r="O80" s="6">
        <f t="shared" si="63"/>
        <v>0</v>
      </c>
      <c r="P80" s="6">
        <f t="shared" si="64"/>
        <v>0</v>
      </c>
      <c r="Q80" s="6">
        <f t="shared" si="65"/>
        <v>0</v>
      </c>
      <c r="R80" s="7">
        <f t="shared" si="66"/>
        <v>5</v>
      </c>
      <c r="S80" s="7">
        <f t="shared" si="67"/>
        <v>5</v>
      </c>
      <c r="T80" s="7">
        <v>1.2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68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69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70"/>
        <v>0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71"/>
        <v>0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72"/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73"/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>
        <v>30</v>
      </c>
      <c r="FC80" s="10" t="s">
        <v>61</v>
      </c>
      <c r="FD80" s="11"/>
      <c r="FE80" s="10"/>
      <c r="FF80" s="11"/>
      <c r="FG80" s="10"/>
      <c r="FH80" s="11"/>
      <c r="FI80" s="10"/>
      <c r="FJ80" s="7">
        <v>5</v>
      </c>
      <c r="FK80" s="7">
        <f t="shared" si="74"/>
        <v>5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75"/>
        <v>0</v>
      </c>
    </row>
    <row r="81" spans="1:188" x14ac:dyDescent="0.2">
      <c r="A81" s="6">
        <v>14</v>
      </c>
      <c r="B81" s="6">
        <v>1</v>
      </c>
      <c r="C81" s="6"/>
      <c r="D81" s="6"/>
      <c r="E81" s="3" t="s">
        <v>170</v>
      </c>
      <c r="F81" s="6">
        <f>$B$81*COUNTIF(U81:GD81,"e")</f>
        <v>0</v>
      </c>
      <c r="G81" s="6">
        <f>$B$81*COUNTIF(U81:GD81,"z")</f>
        <v>2</v>
      </c>
      <c r="H81" s="6">
        <f t="shared" si="56"/>
        <v>20</v>
      </c>
      <c r="I81" s="6">
        <f t="shared" si="57"/>
        <v>10</v>
      </c>
      <c r="J81" s="6">
        <f t="shared" si="58"/>
        <v>0</v>
      </c>
      <c r="K81" s="6">
        <f t="shared" si="59"/>
        <v>0</v>
      </c>
      <c r="L81" s="6">
        <f t="shared" si="60"/>
        <v>0</v>
      </c>
      <c r="M81" s="6">
        <f t="shared" si="61"/>
        <v>0</v>
      </c>
      <c r="N81" s="6">
        <f t="shared" si="62"/>
        <v>10</v>
      </c>
      <c r="O81" s="6">
        <f t="shared" si="63"/>
        <v>0</v>
      </c>
      <c r="P81" s="6">
        <f t="shared" si="64"/>
        <v>0</v>
      </c>
      <c r="Q81" s="6">
        <f t="shared" si="65"/>
        <v>0</v>
      </c>
      <c r="R81" s="7">
        <f t="shared" si="66"/>
        <v>3</v>
      </c>
      <c r="S81" s="7">
        <f t="shared" si="67"/>
        <v>1.5</v>
      </c>
      <c r="T81" s="7">
        <f>$B$81*1</f>
        <v>1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68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69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70"/>
        <v>0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71"/>
        <v>0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72"/>
        <v>0</v>
      </c>
      <c r="DV81" s="11">
        <f>$B$81*10</f>
        <v>10</v>
      </c>
      <c r="DW81" s="10" t="s">
        <v>61</v>
      </c>
      <c r="DX81" s="11"/>
      <c r="DY81" s="10"/>
      <c r="DZ81" s="11"/>
      <c r="EA81" s="10"/>
      <c r="EB81" s="7">
        <f>$B$81*1.5</f>
        <v>1.5</v>
      </c>
      <c r="EC81" s="11"/>
      <c r="ED81" s="10"/>
      <c r="EE81" s="11"/>
      <c r="EF81" s="10"/>
      <c r="EG81" s="11">
        <f>$B$81*10</f>
        <v>10</v>
      </c>
      <c r="EH81" s="10" t="s">
        <v>61</v>
      </c>
      <c r="EI81" s="11"/>
      <c r="EJ81" s="10"/>
      <c r="EK81" s="11"/>
      <c r="EL81" s="10"/>
      <c r="EM81" s="11"/>
      <c r="EN81" s="10"/>
      <c r="EO81" s="7">
        <f>$B$81*1.5</f>
        <v>1.5</v>
      </c>
      <c r="EP81" s="7">
        <f t="shared" si="73"/>
        <v>3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74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75"/>
        <v>0</v>
      </c>
    </row>
    <row r="82" spans="1:188" x14ac:dyDescent="0.2">
      <c r="A82" s="6">
        <v>15</v>
      </c>
      <c r="B82" s="6">
        <v>1</v>
      </c>
      <c r="C82" s="6"/>
      <c r="D82" s="6"/>
      <c r="E82" s="3" t="s">
        <v>171</v>
      </c>
      <c r="F82" s="6">
        <f>$B$82*COUNTIF(U82:GD82,"e")</f>
        <v>0</v>
      </c>
      <c r="G82" s="6">
        <f>$B$82*COUNTIF(U82:GD82,"z")</f>
        <v>2</v>
      </c>
      <c r="H82" s="6">
        <f t="shared" si="56"/>
        <v>30</v>
      </c>
      <c r="I82" s="6">
        <f t="shared" si="57"/>
        <v>10</v>
      </c>
      <c r="J82" s="6">
        <f t="shared" si="58"/>
        <v>0</v>
      </c>
      <c r="K82" s="6">
        <f t="shared" si="59"/>
        <v>0</v>
      </c>
      <c r="L82" s="6">
        <f t="shared" si="60"/>
        <v>0</v>
      </c>
      <c r="M82" s="6">
        <f t="shared" si="61"/>
        <v>0</v>
      </c>
      <c r="N82" s="6">
        <f t="shared" si="62"/>
        <v>20</v>
      </c>
      <c r="O82" s="6">
        <f t="shared" si="63"/>
        <v>0</v>
      </c>
      <c r="P82" s="6">
        <f t="shared" si="64"/>
        <v>0</v>
      </c>
      <c r="Q82" s="6">
        <f t="shared" si="65"/>
        <v>0</v>
      </c>
      <c r="R82" s="7">
        <f t="shared" si="66"/>
        <v>3</v>
      </c>
      <c r="S82" s="7">
        <f t="shared" si="67"/>
        <v>2</v>
      </c>
      <c r="T82" s="7">
        <f>$B$82*1</f>
        <v>1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68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69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70"/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71"/>
        <v>0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72"/>
        <v>0</v>
      </c>
      <c r="DV82" s="11">
        <f>$B$82*10</f>
        <v>10</v>
      </c>
      <c r="DW82" s="10" t="s">
        <v>61</v>
      </c>
      <c r="DX82" s="11"/>
      <c r="DY82" s="10"/>
      <c r="DZ82" s="11"/>
      <c r="EA82" s="10"/>
      <c r="EB82" s="7">
        <f>$B$82*1</f>
        <v>1</v>
      </c>
      <c r="EC82" s="11"/>
      <c r="ED82" s="10"/>
      <c r="EE82" s="11"/>
      <c r="EF82" s="10"/>
      <c r="EG82" s="11">
        <f>$B$82*20</f>
        <v>20</v>
      </c>
      <c r="EH82" s="10" t="s">
        <v>61</v>
      </c>
      <c r="EI82" s="11"/>
      <c r="EJ82" s="10"/>
      <c r="EK82" s="11"/>
      <c r="EL82" s="10"/>
      <c r="EM82" s="11"/>
      <c r="EN82" s="10"/>
      <c r="EO82" s="7">
        <f>$B$82*2</f>
        <v>2</v>
      </c>
      <c r="EP82" s="7">
        <f t="shared" si="73"/>
        <v>3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74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75"/>
        <v>0</v>
      </c>
    </row>
    <row r="83" spans="1:188" x14ac:dyDescent="0.2">
      <c r="A83" s="6"/>
      <c r="B83" s="6"/>
      <c r="C83" s="6"/>
      <c r="D83" s="6" t="s">
        <v>172</v>
      </c>
      <c r="E83" s="3" t="s">
        <v>173</v>
      </c>
      <c r="F83" s="6">
        <f>COUNTIF(U83:GD83,"e")</f>
        <v>0</v>
      </c>
      <c r="G83" s="6">
        <f>COUNTIF(U83:GD83,"z")</f>
        <v>1</v>
      </c>
      <c r="H83" s="6">
        <f t="shared" si="56"/>
        <v>10</v>
      </c>
      <c r="I83" s="6">
        <f t="shared" si="57"/>
        <v>0</v>
      </c>
      <c r="J83" s="6">
        <f t="shared" si="58"/>
        <v>0</v>
      </c>
      <c r="K83" s="6">
        <f t="shared" si="59"/>
        <v>0</v>
      </c>
      <c r="L83" s="6">
        <f t="shared" si="60"/>
        <v>0</v>
      </c>
      <c r="M83" s="6">
        <f t="shared" si="61"/>
        <v>0</v>
      </c>
      <c r="N83" s="6">
        <f t="shared" si="62"/>
        <v>0</v>
      </c>
      <c r="O83" s="6">
        <f t="shared" si="63"/>
        <v>0</v>
      </c>
      <c r="P83" s="6">
        <f t="shared" si="64"/>
        <v>0</v>
      </c>
      <c r="Q83" s="6">
        <f t="shared" si="65"/>
        <v>10</v>
      </c>
      <c r="R83" s="7">
        <f t="shared" si="66"/>
        <v>1</v>
      </c>
      <c r="S83" s="7">
        <f t="shared" si="67"/>
        <v>1</v>
      </c>
      <c r="T83" s="7">
        <v>0.3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68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69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70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71"/>
        <v>0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72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73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>
        <v>10</v>
      </c>
      <c r="FI83" s="10" t="s">
        <v>61</v>
      </c>
      <c r="FJ83" s="7">
        <v>1</v>
      </c>
      <c r="FK83" s="7">
        <f t="shared" si="74"/>
        <v>1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75"/>
        <v>0</v>
      </c>
    </row>
    <row r="84" spans="1:188" x14ac:dyDescent="0.2">
      <c r="A84" s="6"/>
      <c r="B84" s="6"/>
      <c r="C84" s="6"/>
      <c r="D84" s="6" t="s">
        <v>174</v>
      </c>
      <c r="E84" s="3" t="s">
        <v>175</v>
      </c>
      <c r="F84" s="6">
        <f>COUNTIF(U84:GD84,"e")</f>
        <v>0</v>
      </c>
      <c r="G84" s="6">
        <f>COUNTIF(U84:GD84,"z")</f>
        <v>1</v>
      </c>
      <c r="H84" s="6">
        <f t="shared" si="56"/>
        <v>10</v>
      </c>
      <c r="I84" s="6">
        <f t="shared" si="57"/>
        <v>0</v>
      </c>
      <c r="J84" s="6">
        <f t="shared" si="58"/>
        <v>0</v>
      </c>
      <c r="K84" s="6">
        <f t="shared" si="59"/>
        <v>0</v>
      </c>
      <c r="L84" s="6">
        <f t="shared" si="60"/>
        <v>0</v>
      </c>
      <c r="M84" s="6">
        <f t="shared" si="61"/>
        <v>0</v>
      </c>
      <c r="N84" s="6">
        <f t="shared" si="62"/>
        <v>0</v>
      </c>
      <c r="O84" s="6">
        <f t="shared" si="63"/>
        <v>0</v>
      </c>
      <c r="P84" s="6">
        <f t="shared" si="64"/>
        <v>0</v>
      </c>
      <c r="Q84" s="6">
        <f t="shared" si="65"/>
        <v>10</v>
      </c>
      <c r="R84" s="7">
        <f t="shared" si="66"/>
        <v>1</v>
      </c>
      <c r="S84" s="7">
        <f t="shared" si="67"/>
        <v>1</v>
      </c>
      <c r="T84" s="7">
        <v>0.3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68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69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70"/>
        <v>0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71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72"/>
        <v>0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73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74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>
        <v>10</v>
      </c>
      <c r="GD84" s="10" t="s">
        <v>61</v>
      </c>
      <c r="GE84" s="7">
        <v>1</v>
      </c>
      <c r="GF84" s="7">
        <f t="shared" si="75"/>
        <v>1</v>
      </c>
    </row>
    <row r="85" spans="1:188" x14ac:dyDescent="0.2">
      <c r="A85" s="6"/>
      <c r="B85" s="6"/>
      <c r="C85" s="6"/>
      <c r="D85" s="6" t="s">
        <v>176</v>
      </c>
      <c r="E85" s="3" t="s">
        <v>177</v>
      </c>
      <c r="F85" s="6">
        <f>COUNTIF(U85:GD85,"e")</f>
        <v>1</v>
      </c>
      <c r="G85" s="6">
        <f>COUNTIF(U85:GD85,"z")</f>
        <v>0</v>
      </c>
      <c r="H85" s="6">
        <f t="shared" si="56"/>
        <v>0</v>
      </c>
      <c r="I85" s="6">
        <f t="shared" si="57"/>
        <v>0</v>
      </c>
      <c r="J85" s="6">
        <f t="shared" si="58"/>
        <v>0</v>
      </c>
      <c r="K85" s="6">
        <f t="shared" si="59"/>
        <v>0</v>
      </c>
      <c r="L85" s="6">
        <f t="shared" si="60"/>
        <v>0</v>
      </c>
      <c r="M85" s="6">
        <f t="shared" si="61"/>
        <v>0</v>
      </c>
      <c r="N85" s="6">
        <f t="shared" si="62"/>
        <v>0</v>
      </c>
      <c r="O85" s="6">
        <f t="shared" si="63"/>
        <v>0</v>
      </c>
      <c r="P85" s="6">
        <f t="shared" si="64"/>
        <v>0</v>
      </c>
      <c r="Q85" s="6">
        <f t="shared" si="65"/>
        <v>0</v>
      </c>
      <c r="R85" s="7">
        <f t="shared" si="66"/>
        <v>15</v>
      </c>
      <c r="S85" s="7">
        <f t="shared" si="67"/>
        <v>15</v>
      </c>
      <c r="T85" s="7">
        <v>0.4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68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69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70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71"/>
        <v>0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72"/>
        <v>0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73"/>
        <v>0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74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>
        <v>0</v>
      </c>
      <c r="FZ85" s="10" t="s">
        <v>64</v>
      </c>
      <c r="GA85" s="11"/>
      <c r="GB85" s="10"/>
      <c r="GC85" s="11"/>
      <c r="GD85" s="10"/>
      <c r="GE85" s="7">
        <v>15</v>
      </c>
      <c r="GF85" s="7">
        <f t="shared" si="75"/>
        <v>15</v>
      </c>
    </row>
    <row r="86" spans="1:188" ht="15.95" customHeight="1" x14ac:dyDescent="0.2">
      <c r="A86" s="6"/>
      <c r="B86" s="6"/>
      <c r="C86" s="6"/>
      <c r="D86" s="6"/>
      <c r="E86" s="6" t="s">
        <v>71</v>
      </c>
      <c r="F86" s="6">
        <f t="shared" ref="F86:AK86" si="80">SUM(F38:F85)</f>
        <v>16</v>
      </c>
      <c r="G86" s="6">
        <f t="shared" si="80"/>
        <v>76</v>
      </c>
      <c r="H86" s="6">
        <f t="shared" si="80"/>
        <v>1186</v>
      </c>
      <c r="I86" s="6">
        <f t="shared" si="80"/>
        <v>590</v>
      </c>
      <c r="J86" s="6">
        <f t="shared" si="80"/>
        <v>203</v>
      </c>
      <c r="K86" s="6">
        <f t="shared" si="80"/>
        <v>10</v>
      </c>
      <c r="L86" s="6">
        <f t="shared" si="80"/>
        <v>203</v>
      </c>
      <c r="M86" s="6">
        <f t="shared" si="80"/>
        <v>0</v>
      </c>
      <c r="N86" s="6">
        <f t="shared" si="80"/>
        <v>160</v>
      </c>
      <c r="O86" s="6">
        <f t="shared" si="80"/>
        <v>0</v>
      </c>
      <c r="P86" s="6">
        <f t="shared" si="80"/>
        <v>0</v>
      </c>
      <c r="Q86" s="6">
        <f t="shared" si="80"/>
        <v>20</v>
      </c>
      <c r="R86" s="7">
        <f t="shared" si="80"/>
        <v>158</v>
      </c>
      <c r="S86" s="7">
        <f t="shared" si="80"/>
        <v>58.4</v>
      </c>
      <c r="T86" s="7">
        <f t="shared" si="80"/>
        <v>45.999999999999993</v>
      </c>
      <c r="U86" s="11">
        <f t="shared" si="80"/>
        <v>30</v>
      </c>
      <c r="V86" s="10">
        <f t="shared" si="80"/>
        <v>0</v>
      </c>
      <c r="W86" s="11">
        <f t="shared" si="80"/>
        <v>15</v>
      </c>
      <c r="X86" s="10">
        <f t="shared" si="80"/>
        <v>0</v>
      </c>
      <c r="Y86" s="11">
        <f t="shared" si="80"/>
        <v>0</v>
      </c>
      <c r="Z86" s="10">
        <f t="shared" si="80"/>
        <v>0</v>
      </c>
      <c r="AA86" s="7">
        <f t="shared" si="80"/>
        <v>8.3000000000000007</v>
      </c>
      <c r="AB86" s="11">
        <f t="shared" si="80"/>
        <v>15</v>
      </c>
      <c r="AC86" s="10">
        <f t="shared" si="80"/>
        <v>0</v>
      </c>
      <c r="AD86" s="11">
        <f t="shared" si="80"/>
        <v>0</v>
      </c>
      <c r="AE86" s="10">
        <f t="shared" si="80"/>
        <v>0</v>
      </c>
      <c r="AF86" s="11">
        <f t="shared" si="80"/>
        <v>0</v>
      </c>
      <c r="AG86" s="10">
        <f t="shared" si="80"/>
        <v>0</v>
      </c>
      <c r="AH86" s="11">
        <f t="shared" si="80"/>
        <v>0</v>
      </c>
      <c r="AI86" s="10">
        <f t="shared" si="80"/>
        <v>0</v>
      </c>
      <c r="AJ86" s="11">
        <f t="shared" si="80"/>
        <v>0</v>
      </c>
      <c r="AK86" s="10">
        <f t="shared" si="80"/>
        <v>0</v>
      </c>
      <c r="AL86" s="11">
        <f t="shared" ref="AL86:BQ86" si="81">SUM(AL38:AL85)</f>
        <v>0</v>
      </c>
      <c r="AM86" s="10">
        <f t="shared" si="81"/>
        <v>0</v>
      </c>
      <c r="AN86" s="7">
        <f t="shared" si="81"/>
        <v>1.7</v>
      </c>
      <c r="AO86" s="7">
        <f t="shared" si="81"/>
        <v>10</v>
      </c>
      <c r="AP86" s="11">
        <f t="shared" si="81"/>
        <v>40</v>
      </c>
      <c r="AQ86" s="10">
        <f t="shared" si="81"/>
        <v>0</v>
      </c>
      <c r="AR86" s="11">
        <f t="shared" si="81"/>
        <v>20</v>
      </c>
      <c r="AS86" s="10">
        <f t="shared" si="81"/>
        <v>0</v>
      </c>
      <c r="AT86" s="11">
        <f t="shared" si="81"/>
        <v>0</v>
      </c>
      <c r="AU86" s="10">
        <f t="shared" si="81"/>
        <v>0</v>
      </c>
      <c r="AV86" s="7">
        <f t="shared" si="81"/>
        <v>9</v>
      </c>
      <c r="AW86" s="11">
        <f t="shared" si="81"/>
        <v>10</v>
      </c>
      <c r="AX86" s="10">
        <f t="shared" si="81"/>
        <v>0</v>
      </c>
      <c r="AY86" s="11">
        <f t="shared" si="81"/>
        <v>0</v>
      </c>
      <c r="AZ86" s="10">
        <f t="shared" si="81"/>
        <v>0</v>
      </c>
      <c r="BA86" s="11">
        <f t="shared" si="81"/>
        <v>0</v>
      </c>
      <c r="BB86" s="10">
        <f t="shared" si="81"/>
        <v>0</v>
      </c>
      <c r="BC86" s="11">
        <f t="shared" si="81"/>
        <v>0</v>
      </c>
      <c r="BD86" s="10">
        <f t="shared" si="81"/>
        <v>0</v>
      </c>
      <c r="BE86" s="11">
        <f t="shared" si="81"/>
        <v>0</v>
      </c>
      <c r="BF86" s="10">
        <f t="shared" si="81"/>
        <v>0</v>
      </c>
      <c r="BG86" s="11">
        <f t="shared" si="81"/>
        <v>0</v>
      </c>
      <c r="BH86" s="10">
        <f t="shared" si="81"/>
        <v>0</v>
      </c>
      <c r="BI86" s="7">
        <f t="shared" si="81"/>
        <v>1</v>
      </c>
      <c r="BJ86" s="7">
        <f t="shared" si="81"/>
        <v>10</v>
      </c>
      <c r="BK86" s="11">
        <f t="shared" si="81"/>
        <v>110</v>
      </c>
      <c r="BL86" s="10">
        <f t="shared" si="81"/>
        <v>0</v>
      </c>
      <c r="BM86" s="11">
        <f t="shared" si="81"/>
        <v>30</v>
      </c>
      <c r="BN86" s="10">
        <f t="shared" si="81"/>
        <v>0</v>
      </c>
      <c r="BO86" s="11">
        <f t="shared" si="81"/>
        <v>0</v>
      </c>
      <c r="BP86" s="10">
        <f t="shared" si="81"/>
        <v>0</v>
      </c>
      <c r="BQ86" s="7">
        <f t="shared" si="81"/>
        <v>17.5</v>
      </c>
      <c r="BR86" s="11">
        <f t="shared" ref="BR86:CW86" si="82">SUM(BR38:BR85)</f>
        <v>63</v>
      </c>
      <c r="BS86" s="10">
        <f t="shared" si="82"/>
        <v>0</v>
      </c>
      <c r="BT86" s="11">
        <f t="shared" si="82"/>
        <v>0</v>
      </c>
      <c r="BU86" s="10">
        <f t="shared" si="82"/>
        <v>0</v>
      </c>
      <c r="BV86" s="11">
        <f t="shared" si="82"/>
        <v>10</v>
      </c>
      <c r="BW86" s="10">
        <f t="shared" si="82"/>
        <v>0</v>
      </c>
      <c r="BX86" s="11">
        <f t="shared" si="82"/>
        <v>0</v>
      </c>
      <c r="BY86" s="10">
        <f t="shared" si="82"/>
        <v>0</v>
      </c>
      <c r="BZ86" s="11">
        <f t="shared" si="82"/>
        <v>0</v>
      </c>
      <c r="CA86" s="10">
        <f t="shared" si="82"/>
        <v>0</v>
      </c>
      <c r="CB86" s="11">
        <f t="shared" si="82"/>
        <v>0</v>
      </c>
      <c r="CC86" s="10">
        <f t="shared" si="82"/>
        <v>0</v>
      </c>
      <c r="CD86" s="7">
        <f t="shared" si="82"/>
        <v>7.5</v>
      </c>
      <c r="CE86" s="7">
        <f t="shared" si="82"/>
        <v>25</v>
      </c>
      <c r="CF86" s="11">
        <f t="shared" si="82"/>
        <v>110</v>
      </c>
      <c r="CG86" s="10">
        <f t="shared" si="82"/>
        <v>0</v>
      </c>
      <c r="CH86" s="11">
        <f t="shared" si="82"/>
        <v>50</v>
      </c>
      <c r="CI86" s="10">
        <f t="shared" si="82"/>
        <v>0</v>
      </c>
      <c r="CJ86" s="11">
        <f t="shared" si="82"/>
        <v>0</v>
      </c>
      <c r="CK86" s="10">
        <f t="shared" si="82"/>
        <v>0</v>
      </c>
      <c r="CL86" s="7">
        <f t="shared" si="82"/>
        <v>17.3</v>
      </c>
      <c r="CM86" s="11">
        <f t="shared" si="82"/>
        <v>34</v>
      </c>
      <c r="CN86" s="10">
        <f t="shared" si="82"/>
        <v>0</v>
      </c>
      <c r="CO86" s="11">
        <f t="shared" si="82"/>
        <v>0</v>
      </c>
      <c r="CP86" s="10">
        <f t="shared" si="82"/>
        <v>0</v>
      </c>
      <c r="CQ86" s="11">
        <f t="shared" si="82"/>
        <v>40</v>
      </c>
      <c r="CR86" s="10">
        <f t="shared" si="82"/>
        <v>0</v>
      </c>
      <c r="CS86" s="11">
        <f t="shared" si="82"/>
        <v>0</v>
      </c>
      <c r="CT86" s="10">
        <f t="shared" si="82"/>
        <v>0</v>
      </c>
      <c r="CU86" s="11">
        <f t="shared" si="82"/>
        <v>0</v>
      </c>
      <c r="CV86" s="10">
        <f t="shared" si="82"/>
        <v>0</v>
      </c>
      <c r="CW86" s="11">
        <f t="shared" si="82"/>
        <v>0</v>
      </c>
      <c r="CX86" s="10">
        <f t="shared" ref="CX86:EC86" si="83">SUM(CX38:CX85)</f>
        <v>0</v>
      </c>
      <c r="CY86" s="7">
        <f t="shared" si="83"/>
        <v>8.6999999999999993</v>
      </c>
      <c r="CZ86" s="7">
        <f t="shared" si="83"/>
        <v>26</v>
      </c>
      <c r="DA86" s="11">
        <f t="shared" si="83"/>
        <v>110</v>
      </c>
      <c r="DB86" s="10">
        <f t="shared" si="83"/>
        <v>0</v>
      </c>
      <c r="DC86" s="11">
        <f t="shared" si="83"/>
        <v>48</v>
      </c>
      <c r="DD86" s="10">
        <f t="shared" si="83"/>
        <v>0</v>
      </c>
      <c r="DE86" s="11">
        <f t="shared" si="83"/>
        <v>0</v>
      </c>
      <c r="DF86" s="10">
        <f t="shared" si="83"/>
        <v>0</v>
      </c>
      <c r="DG86" s="7">
        <f t="shared" si="83"/>
        <v>19</v>
      </c>
      <c r="DH86" s="11">
        <f t="shared" si="83"/>
        <v>22</v>
      </c>
      <c r="DI86" s="10">
        <f t="shared" si="83"/>
        <v>0</v>
      </c>
      <c r="DJ86" s="11">
        <f t="shared" si="83"/>
        <v>0</v>
      </c>
      <c r="DK86" s="10">
        <f t="shared" si="83"/>
        <v>0</v>
      </c>
      <c r="DL86" s="11">
        <f t="shared" si="83"/>
        <v>30</v>
      </c>
      <c r="DM86" s="10">
        <f t="shared" si="83"/>
        <v>0</v>
      </c>
      <c r="DN86" s="11">
        <f t="shared" si="83"/>
        <v>0</v>
      </c>
      <c r="DO86" s="10">
        <f t="shared" si="83"/>
        <v>0</v>
      </c>
      <c r="DP86" s="11">
        <f t="shared" si="83"/>
        <v>0</v>
      </c>
      <c r="DQ86" s="10">
        <f t="shared" si="83"/>
        <v>0</v>
      </c>
      <c r="DR86" s="11">
        <f t="shared" si="83"/>
        <v>0</v>
      </c>
      <c r="DS86" s="10">
        <f t="shared" si="83"/>
        <v>0</v>
      </c>
      <c r="DT86" s="7">
        <f t="shared" si="83"/>
        <v>5</v>
      </c>
      <c r="DU86" s="7">
        <f t="shared" si="83"/>
        <v>24</v>
      </c>
      <c r="DV86" s="11">
        <f t="shared" si="83"/>
        <v>122</v>
      </c>
      <c r="DW86" s="10">
        <f t="shared" si="83"/>
        <v>0</v>
      </c>
      <c r="DX86" s="11">
        <f t="shared" si="83"/>
        <v>20</v>
      </c>
      <c r="DY86" s="10">
        <f t="shared" si="83"/>
        <v>0</v>
      </c>
      <c r="DZ86" s="11">
        <f t="shared" si="83"/>
        <v>10</v>
      </c>
      <c r="EA86" s="10">
        <f t="shared" si="83"/>
        <v>0</v>
      </c>
      <c r="EB86" s="7">
        <f t="shared" si="83"/>
        <v>17.5</v>
      </c>
      <c r="EC86" s="11">
        <f t="shared" si="83"/>
        <v>50</v>
      </c>
      <c r="ED86" s="10">
        <f t="shared" ref="ED86:FI86" si="84">SUM(ED38:ED85)</f>
        <v>0</v>
      </c>
      <c r="EE86" s="11">
        <f t="shared" si="84"/>
        <v>0</v>
      </c>
      <c r="EF86" s="10">
        <f t="shared" si="84"/>
        <v>0</v>
      </c>
      <c r="EG86" s="11">
        <f t="shared" si="84"/>
        <v>30</v>
      </c>
      <c r="EH86" s="10">
        <f t="shared" si="84"/>
        <v>0</v>
      </c>
      <c r="EI86" s="11">
        <f t="shared" si="84"/>
        <v>0</v>
      </c>
      <c r="EJ86" s="10">
        <f t="shared" si="84"/>
        <v>0</v>
      </c>
      <c r="EK86" s="11">
        <f t="shared" si="84"/>
        <v>0</v>
      </c>
      <c r="EL86" s="10">
        <f t="shared" si="84"/>
        <v>0</v>
      </c>
      <c r="EM86" s="11">
        <f t="shared" si="84"/>
        <v>0</v>
      </c>
      <c r="EN86" s="10">
        <f t="shared" si="84"/>
        <v>0</v>
      </c>
      <c r="EO86" s="7">
        <f t="shared" si="84"/>
        <v>9.5</v>
      </c>
      <c r="EP86" s="7">
        <f t="shared" si="84"/>
        <v>27</v>
      </c>
      <c r="EQ86" s="11">
        <f t="shared" si="84"/>
        <v>68</v>
      </c>
      <c r="ER86" s="10">
        <f t="shared" si="84"/>
        <v>0</v>
      </c>
      <c r="ES86" s="11">
        <f t="shared" si="84"/>
        <v>20</v>
      </c>
      <c r="ET86" s="10">
        <f t="shared" si="84"/>
        <v>0</v>
      </c>
      <c r="EU86" s="11">
        <f t="shared" si="84"/>
        <v>0</v>
      </c>
      <c r="EV86" s="10">
        <f t="shared" si="84"/>
        <v>0</v>
      </c>
      <c r="EW86" s="7">
        <f t="shared" si="84"/>
        <v>11</v>
      </c>
      <c r="EX86" s="11">
        <f t="shared" si="84"/>
        <v>9</v>
      </c>
      <c r="EY86" s="10">
        <f t="shared" si="84"/>
        <v>0</v>
      </c>
      <c r="EZ86" s="11">
        <f t="shared" si="84"/>
        <v>0</v>
      </c>
      <c r="FA86" s="10">
        <f t="shared" si="84"/>
        <v>0</v>
      </c>
      <c r="FB86" s="11">
        <f t="shared" si="84"/>
        <v>50</v>
      </c>
      <c r="FC86" s="10">
        <f t="shared" si="84"/>
        <v>0</v>
      </c>
      <c r="FD86" s="11">
        <f t="shared" si="84"/>
        <v>0</v>
      </c>
      <c r="FE86" s="10">
        <f t="shared" si="84"/>
        <v>0</v>
      </c>
      <c r="FF86" s="11">
        <f t="shared" si="84"/>
        <v>0</v>
      </c>
      <c r="FG86" s="10">
        <f t="shared" si="84"/>
        <v>0</v>
      </c>
      <c r="FH86" s="11">
        <f t="shared" si="84"/>
        <v>10</v>
      </c>
      <c r="FI86" s="10">
        <f t="shared" si="84"/>
        <v>0</v>
      </c>
      <c r="FJ86" s="7">
        <f t="shared" ref="FJ86:GF86" si="85">SUM(FJ38:FJ85)</f>
        <v>9</v>
      </c>
      <c r="FK86" s="7">
        <f t="shared" si="85"/>
        <v>20</v>
      </c>
      <c r="FL86" s="11">
        <f t="shared" si="85"/>
        <v>0</v>
      </c>
      <c r="FM86" s="10">
        <f t="shared" si="85"/>
        <v>0</v>
      </c>
      <c r="FN86" s="11">
        <f t="shared" si="85"/>
        <v>0</v>
      </c>
      <c r="FO86" s="10">
        <f t="shared" si="85"/>
        <v>0</v>
      </c>
      <c r="FP86" s="11">
        <f t="shared" si="85"/>
        <v>0</v>
      </c>
      <c r="FQ86" s="10">
        <f t="shared" si="85"/>
        <v>0</v>
      </c>
      <c r="FR86" s="7">
        <f t="shared" si="85"/>
        <v>0</v>
      </c>
      <c r="FS86" s="11">
        <f t="shared" si="85"/>
        <v>0</v>
      </c>
      <c r="FT86" s="10">
        <f t="shared" si="85"/>
        <v>0</v>
      </c>
      <c r="FU86" s="11">
        <f t="shared" si="85"/>
        <v>0</v>
      </c>
      <c r="FV86" s="10">
        <f t="shared" si="85"/>
        <v>0</v>
      </c>
      <c r="FW86" s="11">
        <f t="shared" si="85"/>
        <v>0</v>
      </c>
      <c r="FX86" s="10">
        <f t="shared" si="85"/>
        <v>0</v>
      </c>
      <c r="FY86" s="11">
        <f t="shared" si="85"/>
        <v>0</v>
      </c>
      <c r="FZ86" s="10">
        <f t="shared" si="85"/>
        <v>0</v>
      </c>
      <c r="GA86" s="11">
        <f t="shared" si="85"/>
        <v>0</v>
      </c>
      <c r="GB86" s="10">
        <f t="shared" si="85"/>
        <v>0</v>
      </c>
      <c r="GC86" s="11">
        <f t="shared" si="85"/>
        <v>10</v>
      </c>
      <c r="GD86" s="10">
        <f t="shared" si="85"/>
        <v>0</v>
      </c>
      <c r="GE86" s="7">
        <f t="shared" si="85"/>
        <v>16</v>
      </c>
      <c r="GF86" s="7">
        <f t="shared" si="85"/>
        <v>16</v>
      </c>
    </row>
    <row r="87" spans="1:188" ht="20.100000000000001" customHeight="1" x14ac:dyDescent="0.2">
      <c r="A87" s="12" t="s">
        <v>178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2"/>
      <c r="GF87" s="13"/>
    </row>
    <row r="88" spans="1:188" x14ac:dyDescent="0.2">
      <c r="A88" s="15">
        <v>50</v>
      </c>
      <c r="B88" s="15">
        <v>1</v>
      </c>
      <c r="C88" s="15"/>
      <c r="D88" s="6" t="s">
        <v>179</v>
      </c>
      <c r="E88" s="3" t="s">
        <v>180</v>
      </c>
      <c r="F88" s="6">
        <f t="shared" ref="F88:F121" si="86">COUNTIF(U88:GD88,"e")</f>
        <v>0</v>
      </c>
      <c r="G88" s="6">
        <f t="shared" ref="G88:G121" si="87">COUNTIF(U88:GD88,"z")</f>
        <v>1</v>
      </c>
      <c r="H88" s="6">
        <f t="shared" ref="H88:H121" si="88">SUM(I88:Q88)</f>
        <v>30</v>
      </c>
      <c r="I88" s="6">
        <f t="shared" ref="I88:I121" si="89">U88+AP88+BK88+CF88+DA88+DV88+EQ88+FL88</f>
        <v>0</v>
      </c>
      <c r="J88" s="6">
        <f t="shared" ref="J88:J121" si="90">W88+AR88+BM88+CH88+DC88+DX88+ES88+FN88</f>
        <v>0</v>
      </c>
      <c r="K88" s="6">
        <f t="shared" ref="K88:K121" si="91">Y88+AT88+BO88+CJ88+DE88+DZ88+EU88+FP88</f>
        <v>0</v>
      </c>
      <c r="L88" s="6">
        <f t="shared" ref="L88:L121" si="92">AB88+AW88+BR88+CM88+DH88+EC88+EX88+FS88</f>
        <v>0</v>
      </c>
      <c r="M88" s="6">
        <f t="shared" ref="M88:M121" si="93">AD88+AY88+BT88+CO88+DJ88+EE88+EZ88+FU88</f>
        <v>30</v>
      </c>
      <c r="N88" s="6">
        <f t="shared" ref="N88:N121" si="94">AF88+BA88+BV88+CQ88+DL88+EG88+FB88+FW88</f>
        <v>0</v>
      </c>
      <c r="O88" s="6">
        <f t="shared" ref="O88:O121" si="95">AH88+BC88+BX88+CS88+DN88+EI88+FD88+FY88</f>
        <v>0</v>
      </c>
      <c r="P88" s="6">
        <f t="shared" ref="P88:P121" si="96">AJ88+BE88+BZ88+CU88+DP88+EK88+FF88+GA88</f>
        <v>0</v>
      </c>
      <c r="Q88" s="6">
        <f t="shared" ref="Q88:Q121" si="97">AL88+BG88+CB88+CW88+DR88+EM88+FH88+GC88</f>
        <v>0</v>
      </c>
      <c r="R88" s="7">
        <f t="shared" ref="R88:R121" si="98">AO88+BJ88+CE88+CZ88+DU88+EP88+FK88+GF88</f>
        <v>2</v>
      </c>
      <c r="S88" s="7">
        <f t="shared" ref="S88:S121" si="99">AN88+BI88+CD88+CY88+DT88+EO88+FJ88+GE88</f>
        <v>2</v>
      </c>
      <c r="T88" s="7">
        <v>1.2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ref="AO88:AO121" si="100">AA88+AN88</f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ref="BJ88:BJ121" si="101">AV88+BI88</f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>
        <v>30</v>
      </c>
      <c r="BU88" s="10" t="s">
        <v>61</v>
      </c>
      <c r="BV88" s="11"/>
      <c r="BW88" s="10"/>
      <c r="BX88" s="11"/>
      <c r="BY88" s="10"/>
      <c r="BZ88" s="11"/>
      <c r="CA88" s="10"/>
      <c r="CB88" s="11"/>
      <c r="CC88" s="10"/>
      <c r="CD88" s="7">
        <v>2</v>
      </c>
      <c r="CE88" s="7">
        <f t="shared" ref="CE88:CE121" si="102">BQ88+CD88</f>
        <v>2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ref="CZ88:CZ121" si="103">CL88+CY88</f>
        <v>0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ref="DU88:DU121" si="104">DG88+DT88</f>
        <v>0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ref="EP88:EP121" si="105">EB88+EO88</f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ref="FK88:FK121" si="106">EW88+FJ88</f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ref="GF88:GF121" si="107">FR88+GE88</f>
        <v>0</v>
      </c>
    </row>
    <row r="89" spans="1:188" x14ac:dyDescent="0.2">
      <c r="A89" s="15">
        <v>50</v>
      </c>
      <c r="B89" s="15">
        <v>1</v>
      </c>
      <c r="C89" s="15"/>
      <c r="D89" s="6" t="s">
        <v>181</v>
      </c>
      <c r="E89" s="3" t="s">
        <v>182</v>
      </c>
      <c r="F89" s="6">
        <f t="shared" si="86"/>
        <v>0</v>
      </c>
      <c r="G89" s="6">
        <f t="shared" si="87"/>
        <v>1</v>
      </c>
      <c r="H89" s="6">
        <f t="shared" si="88"/>
        <v>30</v>
      </c>
      <c r="I89" s="6">
        <f t="shared" si="89"/>
        <v>0</v>
      </c>
      <c r="J89" s="6">
        <f t="shared" si="90"/>
        <v>0</v>
      </c>
      <c r="K89" s="6">
        <f t="shared" si="91"/>
        <v>0</v>
      </c>
      <c r="L89" s="6">
        <f t="shared" si="92"/>
        <v>0</v>
      </c>
      <c r="M89" s="6">
        <f t="shared" si="93"/>
        <v>30</v>
      </c>
      <c r="N89" s="6">
        <f t="shared" si="94"/>
        <v>0</v>
      </c>
      <c r="O89" s="6">
        <f t="shared" si="95"/>
        <v>0</v>
      </c>
      <c r="P89" s="6">
        <f t="shared" si="96"/>
        <v>0</v>
      </c>
      <c r="Q89" s="6">
        <f t="shared" si="97"/>
        <v>0</v>
      </c>
      <c r="R89" s="7">
        <f t="shared" si="98"/>
        <v>2</v>
      </c>
      <c r="S89" s="7">
        <f t="shared" si="99"/>
        <v>2</v>
      </c>
      <c r="T89" s="7">
        <v>1.2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00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01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>
        <v>30</v>
      </c>
      <c r="BU89" s="10" t="s">
        <v>61</v>
      </c>
      <c r="BV89" s="11"/>
      <c r="BW89" s="10"/>
      <c r="BX89" s="11"/>
      <c r="BY89" s="10"/>
      <c r="BZ89" s="11"/>
      <c r="CA89" s="10"/>
      <c r="CB89" s="11"/>
      <c r="CC89" s="10"/>
      <c r="CD89" s="7">
        <v>2</v>
      </c>
      <c r="CE89" s="7">
        <f t="shared" si="102"/>
        <v>2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03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4"/>
        <v>0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5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6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7"/>
        <v>0</v>
      </c>
    </row>
    <row r="90" spans="1:188" x14ac:dyDescent="0.2">
      <c r="A90" s="15">
        <v>51</v>
      </c>
      <c r="B90" s="15">
        <v>1</v>
      </c>
      <c r="C90" s="15"/>
      <c r="D90" s="6" t="s">
        <v>183</v>
      </c>
      <c r="E90" s="3" t="s">
        <v>184</v>
      </c>
      <c r="F90" s="6">
        <f t="shared" si="86"/>
        <v>0</v>
      </c>
      <c r="G90" s="6">
        <f t="shared" si="87"/>
        <v>1</v>
      </c>
      <c r="H90" s="6">
        <f t="shared" si="88"/>
        <v>30</v>
      </c>
      <c r="I90" s="6">
        <f t="shared" si="89"/>
        <v>0</v>
      </c>
      <c r="J90" s="6">
        <f t="shared" si="90"/>
        <v>0</v>
      </c>
      <c r="K90" s="6">
        <f t="shared" si="91"/>
        <v>0</v>
      </c>
      <c r="L90" s="6">
        <f t="shared" si="92"/>
        <v>0</v>
      </c>
      <c r="M90" s="6">
        <f t="shared" si="93"/>
        <v>30</v>
      </c>
      <c r="N90" s="6">
        <f t="shared" si="94"/>
        <v>0</v>
      </c>
      <c r="O90" s="6">
        <f t="shared" si="95"/>
        <v>0</v>
      </c>
      <c r="P90" s="6">
        <f t="shared" si="96"/>
        <v>0</v>
      </c>
      <c r="Q90" s="6">
        <f t="shared" si="97"/>
        <v>0</v>
      </c>
      <c r="R90" s="7">
        <f t="shared" si="98"/>
        <v>2</v>
      </c>
      <c r="S90" s="7">
        <f t="shared" si="99"/>
        <v>2</v>
      </c>
      <c r="T90" s="7">
        <v>1.2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00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01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02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>
        <v>30</v>
      </c>
      <c r="CP90" s="10" t="s">
        <v>61</v>
      </c>
      <c r="CQ90" s="11"/>
      <c r="CR90" s="10"/>
      <c r="CS90" s="11"/>
      <c r="CT90" s="10"/>
      <c r="CU90" s="11"/>
      <c r="CV90" s="10"/>
      <c r="CW90" s="11"/>
      <c r="CX90" s="10"/>
      <c r="CY90" s="7">
        <v>2</v>
      </c>
      <c r="CZ90" s="7">
        <f t="shared" si="103"/>
        <v>2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4"/>
        <v>0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5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6"/>
        <v>0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7"/>
        <v>0</v>
      </c>
    </row>
    <row r="91" spans="1:188" x14ac:dyDescent="0.2">
      <c r="A91" s="15">
        <v>51</v>
      </c>
      <c r="B91" s="15">
        <v>1</v>
      </c>
      <c r="C91" s="15"/>
      <c r="D91" s="6" t="s">
        <v>185</v>
      </c>
      <c r="E91" s="3" t="s">
        <v>186</v>
      </c>
      <c r="F91" s="6">
        <f t="shared" si="86"/>
        <v>0</v>
      </c>
      <c r="G91" s="6">
        <f t="shared" si="87"/>
        <v>1</v>
      </c>
      <c r="H91" s="6">
        <f t="shared" si="88"/>
        <v>30</v>
      </c>
      <c r="I91" s="6">
        <f t="shared" si="89"/>
        <v>0</v>
      </c>
      <c r="J91" s="6">
        <f t="shared" si="90"/>
        <v>0</v>
      </c>
      <c r="K91" s="6">
        <f t="shared" si="91"/>
        <v>0</v>
      </c>
      <c r="L91" s="6">
        <f t="shared" si="92"/>
        <v>0</v>
      </c>
      <c r="M91" s="6">
        <f t="shared" si="93"/>
        <v>30</v>
      </c>
      <c r="N91" s="6">
        <f t="shared" si="94"/>
        <v>0</v>
      </c>
      <c r="O91" s="6">
        <f t="shared" si="95"/>
        <v>0</v>
      </c>
      <c r="P91" s="6">
        <f t="shared" si="96"/>
        <v>0</v>
      </c>
      <c r="Q91" s="6">
        <f t="shared" si="97"/>
        <v>0</v>
      </c>
      <c r="R91" s="7">
        <f t="shared" si="98"/>
        <v>2</v>
      </c>
      <c r="S91" s="7">
        <f t="shared" si="99"/>
        <v>2</v>
      </c>
      <c r="T91" s="7">
        <v>1.2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00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01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02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>
        <v>30</v>
      </c>
      <c r="CP91" s="10" t="s">
        <v>61</v>
      </c>
      <c r="CQ91" s="11"/>
      <c r="CR91" s="10"/>
      <c r="CS91" s="11"/>
      <c r="CT91" s="10"/>
      <c r="CU91" s="11"/>
      <c r="CV91" s="10"/>
      <c r="CW91" s="11"/>
      <c r="CX91" s="10"/>
      <c r="CY91" s="7">
        <v>2</v>
      </c>
      <c r="CZ91" s="7">
        <f t="shared" si="103"/>
        <v>2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4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5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6"/>
        <v>0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7"/>
        <v>0</v>
      </c>
    </row>
    <row r="92" spans="1:188" x14ac:dyDescent="0.2">
      <c r="A92" s="15">
        <v>52</v>
      </c>
      <c r="B92" s="15">
        <v>1</v>
      </c>
      <c r="C92" s="15"/>
      <c r="D92" s="6" t="s">
        <v>187</v>
      </c>
      <c r="E92" s="3" t="s">
        <v>188</v>
      </c>
      <c r="F92" s="6">
        <f t="shared" si="86"/>
        <v>1</v>
      </c>
      <c r="G92" s="6">
        <f t="shared" si="87"/>
        <v>0</v>
      </c>
      <c r="H92" s="6">
        <f t="shared" si="88"/>
        <v>40</v>
      </c>
      <c r="I92" s="6">
        <f t="shared" si="89"/>
        <v>0</v>
      </c>
      <c r="J92" s="6">
        <f t="shared" si="90"/>
        <v>0</v>
      </c>
      <c r="K92" s="6">
        <f t="shared" si="91"/>
        <v>0</v>
      </c>
      <c r="L92" s="6">
        <f t="shared" si="92"/>
        <v>0</v>
      </c>
      <c r="M92" s="6">
        <f t="shared" si="93"/>
        <v>40</v>
      </c>
      <c r="N92" s="6">
        <f t="shared" si="94"/>
        <v>0</v>
      </c>
      <c r="O92" s="6">
        <f t="shared" si="95"/>
        <v>0</v>
      </c>
      <c r="P92" s="6">
        <f t="shared" si="96"/>
        <v>0</v>
      </c>
      <c r="Q92" s="6">
        <f t="shared" si="97"/>
        <v>0</v>
      </c>
      <c r="R92" s="7">
        <f t="shared" si="98"/>
        <v>3</v>
      </c>
      <c r="S92" s="7">
        <f t="shared" si="99"/>
        <v>3</v>
      </c>
      <c r="T92" s="7">
        <v>1.4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00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01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02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03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>
        <v>40</v>
      </c>
      <c r="DK92" s="10" t="s">
        <v>64</v>
      </c>
      <c r="DL92" s="11"/>
      <c r="DM92" s="10"/>
      <c r="DN92" s="11"/>
      <c r="DO92" s="10"/>
      <c r="DP92" s="11"/>
      <c r="DQ92" s="10"/>
      <c r="DR92" s="11"/>
      <c r="DS92" s="10"/>
      <c r="DT92" s="7">
        <v>3</v>
      </c>
      <c r="DU92" s="7">
        <f t="shared" si="104"/>
        <v>3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5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6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7"/>
        <v>0</v>
      </c>
    </row>
    <row r="93" spans="1:188" x14ac:dyDescent="0.2">
      <c r="A93" s="15">
        <v>52</v>
      </c>
      <c r="B93" s="15">
        <v>1</v>
      </c>
      <c r="C93" s="15"/>
      <c r="D93" s="6" t="s">
        <v>189</v>
      </c>
      <c r="E93" s="3" t="s">
        <v>190</v>
      </c>
      <c r="F93" s="6">
        <f t="shared" si="86"/>
        <v>1</v>
      </c>
      <c r="G93" s="6">
        <f t="shared" si="87"/>
        <v>0</v>
      </c>
      <c r="H93" s="6">
        <f t="shared" si="88"/>
        <v>40</v>
      </c>
      <c r="I93" s="6">
        <f t="shared" si="89"/>
        <v>0</v>
      </c>
      <c r="J93" s="6">
        <f t="shared" si="90"/>
        <v>0</v>
      </c>
      <c r="K93" s="6">
        <f t="shared" si="91"/>
        <v>0</v>
      </c>
      <c r="L93" s="6">
        <f t="shared" si="92"/>
        <v>0</v>
      </c>
      <c r="M93" s="6">
        <f t="shared" si="93"/>
        <v>40</v>
      </c>
      <c r="N93" s="6">
        <f t="shared" si="94"/>
        <v>0</v>
      </c>
      <c r="O93" s="6">
        <f t="shared" si="95"/>
        <v>0</v>
      </c>
      <c r="P93" s="6">
        <f t="shared" si="96"/>
        <v>0</v>
      </c>
      <c r="Q93" s="6">
        <f t="shared" si="97"/>
        <v>0</v>
      </c>
      <c r="R93" s="7">
        <f t="shared" si="98"/>
        <v>3</v>
      </c>
      <c r="S93" s="7">
        <f t="shared" si="99"/>
        <v>3</v>
      </c>
      <c r="T93" s="7">
        <v>1.4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00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01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02"/>
        <v>0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03"/>
        <v>0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>
        <v>40</v>
      </c>
      <c r="DK93" s="10" t="s">
        <v>64</v>
      </c>
      <c r="DL93" s="11"/>
      <c r="DM93" s="10"/>
      <c r="DN93" s="11"/>
      <c r="DO93" s="10"/>
      <c r="DP93" s="11"/>
      <c r="DQ93" s="10"/>
      <c r="DR93" s="11"/>
      <c r="DS93" s="10"/>
      <c r="DT93" s="7">
        <v>3</v>
      </c>
      <c r="DU93" s="7">
        <f t="shared" si="104"/>
        <v>3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5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6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7"/>
        <v>0</v>
      </c>
    </row>
    <row r="94" spans="1:188" x14ac:dyDescent="0.2">
      <c r="A94" s="15">
        <v>1</v>
      </c>
      <c r="B94" s="15">
        <v>1</v>
      </c>
      <c r="C94" s="15"/>
      <c r="D94" s="6" t="s">
        <v>191</v>
      </c>
      <c r="E94" s="3" t="s">
        <v>192</v>
      </c>
      <c r="F94" s="6">
        <f t="shared" si="86"/>
        <v>0</v>
      </c>
      <c r="G94" s="6">
        <f t="shared" si="87"/>
        <v>1</v>
      </c>
      <c r="H94" s="6">
        <f t="shared" si="88"/>
        <v>9</v>
      </c>
      <c r="I94" s="6">
        <f t="shared" si="89"/>
        <v>9</v>
      </c>
      <c r="J94" s="6">
        <f t="shared" si="90"/>
        <v>0</v>
      </c>
      <c r="K94" s="6">
        <f t="shared" si="91"/>
        <v>0</v>
      </c>
      <c r="L94" s="6">
        <f t="shared" si="92"/>
        <v>0</v>
      </c>
      <c r="M94" s="6">
        <f t="shared" si="93"/>
        <v>0</v>
      </c>
      <c r="N94" s="6">
        <f t="shared" si="94"/>
        <v>0</v>
      </c>
      <c r="O94" s="6">
        <f t="shared" si="95"/>
        <v>0</v>
      </c>
      <c r="P94" s="6">
        <f t="shared" si="96"/>
        <v>0</v>
      </c>
      <c r="Q94" s="6">
        <f t="shared" si="97"/>
        <v>0</v>
      </c>
      <c r="R94" s="7">
        <f t="shared" si="98"/>
        <v>1</v>
      </c>
      <c r="S94" s="7">
        <f t="shared" si="99"/>
        <v>0</v>
      </c>
      <c r="T94" s="7">
        <v>0.3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00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01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02"/>
        <v>0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03"/>
        <v>0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4"/>
        <v>0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5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6"/>
        <v>0</v>
      </c>
      <c r="FL94" s="11">
        <v>9</v>
      </c>
      <c r="FM94" s="10" t="s">
        <v>61</v>
      </c>
      <c r="FN94" s="11"/>
      <c r="FO94" s="10"/>
      <c r="FP94" s="11"/>
      <c r="FQ94" s="10"/>
      <c r="FR94" s="7">
        <v>1</v>
      </c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7"/>
        <v>1</v>
      </c>
    </row>
    <row r="95" spans="1:188" x14ac:dyDescent="0.2">
      <c r="A95" s="15">
        <v>1</v>
      </c>
      <c r="B95" s="15">
        <v>1</v>
      </c>
      <c r="C95" s="15"/>
      <c r="D95" s="6" t="s">
        <v>193</v>
      </c>
      <c r="E95" s="3" t="s">
        <v>194</v>
      </c>
      <c r="F95" s="6">
        <f t="shared" si="86"/>
        <v>0</v>
      </c>
      <c r="G95" s="6">
        <f t="shared" si="87"/>
        <v>1</v>
      </c>
      <c r="H95" s="6">
        <f t="shared" si="88"/>
        <v>9</v>
      </c>
      <c r="I95" s="6">
        <f t="shared" si="89"/>
        <v>9</v>
      </c>
      <c r="J95" s="6">
        <f t="shared" si="90"/>
        <v>0</v>
      </c>
      <c r="K95" s="6">
        <f t="shared" si="91"/>
        <v>0</v>
      </c>
      <c r="L95" s="6">
        <f t="shared" si="92"/>
        <v>0</v>
      </c>
      <c r="M95" s="6">
        <f t="shared" si="93"/>
        <v>0</v>
      </c>
      <c r="N95" s="6">
        <f t="shared" si="94"/>
        <v>0</v>
      </c>
      <c r="O95" s="6">
        <f t="shared" si="95"/>
        <v>0</v>
      </c>
      <c r="P95" s="6">
        <f t="shared" si="96"/>
        <v>0</v>
      </c>
      <c r="Q95" s="6">
        <f t="shared" si="97"/>
        <v>0</v>
      </c>
      <c r="R95" s="7">
        <f t="shared" si="98"/>
        <v>1</v>
      </c>
      <c r="S95" s="7">
        <f t="shared" si="99"/>
        <v>0</v>
      </c>
      <c r="T95" s="7">
        <v>0.3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00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01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02"/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03"/>
        <v>0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4"/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5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6"/>
        <v>0</v>
      </c>
      <c r="FL95" s="11">
        <v>9</v>
      </c>
      <c r="FM95" s="10" t="s">
        <v>61</v>
      </c>
      <c r="FN95" s="11"/>
      <c r="FO95" s="10"/>
      <c r="FP95" s="11"/>
      <c r="FQ95" s="10"/>
      <c r="FR95" s="7">
        <v>1</v>
      </c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7"/>
        <v>1</v>
      </c>
    </row>
    <row r="96" spans="1:188" x14ac:dyDescent="0.2">
      <c r="A96" s="15">
        <v>2</v>
      </c>
      <c r="B96" s="15">
        <v>1</v>
      </c>
      <c r="C96" s="15"/>
      <c r="D96" s="6" t="s">
        <v>195</v>
      </c>
      <c r="E96" s="3" t="s">
        <v>196</v>
      </c>
      <c r="F96" s="6">
        <f t="shared" si="86"/>
        <v>0</v>
      </c>
      <c r="G96" s="6">
        <f t="shared" si="87"/>
        <v>2</v>
      </c>
      <c r="H96" s="6">
        <f t="shared" si="88"/>
        <v>18</v>
      </c>
      <c r="I96" s="6">
        <f t="shared" si="89"/>
        <v>9</v>
      </c>
      <c r="J96" s="6">
        <f t="shared" si="90"/>
        <v>9</v>
      </c>
      <c r="K96" s="6">
        <f t="shared" si="91"/>
        <v>0</v>
      </c>
      <c r="L96" s="6">
        <f t="shared" si="92"/>
        <v>0</v>
      </c>
      <c r="M96" s="6">
        <f t="shared" si="93"/>
        <v>0</v>
      </c>
      <c r="N96" s="6">
        <f t="shared" si="94"/>
        <v>0</v>
      </c>
      <c r="O96" s="6">
        <f t="shared" si="95"/>
        <v>0</v>
      </c>
      <c r="P96" s="6">
        <f t="shared" si="96"/>
        <v>0</v>
      </c>
      <c r="Q96" s="6">
        <f t="shared" si="97"/>
        <v>0</v>
      </c>
      <c r="R96" s="7">
        <f t="shared" si="98"/>
        <v>2</v>
      </c>
      <c r="S96" s="7">
        <f t="shared" si="99"/>
        <v>0</v>
      </c>
      <c r="T96" s="7">
        <v>0.8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00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01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02"/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03"/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4"/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5"/>
        <v>0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6"/>
        <v>0</v>
      </c>
      <c r="FL96" s="11">
        <v>9</v>
      </c>
      <c r="FM96" s="10" t="s">
        <v>61</v>
      </c>
      <c r="FN96" s="11">
        <v>9</v>
      </c>
      <c r="FO96" s="10" t="s">
        <v>61</v>
      </c>
      <c r="FP96" s="11"/>
      <c r="FQ96" s="10"/>
      <c r="FR96" s="7">
        <v>2</v>
      </c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7"/>
        <v>2</v>
      </c>
    </row>
    <row r="97" spans="1:188" x14ac:dyDescent="0.2">
      <c r="A97" s="15">
        <v>2</v>
      </c>
      <c r="B97" s="15">
        <v>1</v>
      </c>
      <c r="C97" s="15"/>
      <c r="D97" s="6" t="s">
        <v>197</v>
      </c>
      <c r="E97" s="3" t="s">
        <v>198</v>
      </c>
      <c r="F97" s="6">
        <f t="shared" si="86"/>
        <v>0</v>
      </c>
      <c r="G97" s="6">
        <f t="shared" si="87"/>
        <v>2</v>
      </c>
      <c r="H97" s="6">
        <f t="shared" si="88"/>
        <v>18</v>
      </c>
      <c r="I97" s="6">
        <f t="shared" si="89"/>
        <v>9</v>
      </c>
      <c r="J97" s="6">
        <f t="shared" si="90"/>
        <v>9</v>
      </c>
      <c r="K97" s="6">
        <f t="shared" si="91"/>
        <v>0</v>
      </c>
      <c r="L97" s="6">
        <f t="shared" si="92"/>
        <v>0</v>
      </c>
      <c r="M97" s="6">
        <f t="shared" si="93"/>
        <v>0</v>
      </c>
      <c r="N97" s="6">
        <f t="shared" si="94"/>
        <v>0</v>
      </c>
      <c r="O97" s="6">
        <f t="shared" si="95"/>
        <v>0</v>
      </c>
      <c r="P97" s="6">
        <f t="shared" si="96"/>
        <v>0</v>
      </c>
      <c r="Q97" s="6">
        <f t="shared" si="97"/>
        <v>0</v>
      </c>
      <c r="R97" s="7">
        <f t="shared" si="98"/>
        <v>2</v>
      </c>
      <c r="S97" s="7">
        <f t="shared" si="99"/>
        <v>0</v>
      </c>
      <c r="T97" s="7">
        <v>0.7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00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01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02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03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4"/>
        <v>0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5"/>
        <v>0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6"/>
        <v>0</v>
      </c>
      <c r="FL97" s="11">
        <v>9</v>
      </c>
      <c r="FM97" s="10" t="s">
        <v>61</v>
      </c>
      <c r="FN97" s="11">
        <v>9</v>
      </c>
      <c r="FO97" s="10" t="s">
        <v>61</v>
      </c>
      <c r="FP97" s="11"/>
      <c r="FQ97" s="10"/>
      <c r="FR97" s="7">
        <v>2</v>
      </c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7"/>
        <v>2</v>
      </c>
    </row>
    <row r="98" spans="1:188" x14ac:dyDescent="0.2">
      <c r="A98" s="15">
        <v>4</v>
      </c>
      <c r="B98" s="15">
        <v>1</v>
      </c>
      <c r="C98" s="15"/>
      <c r="D98" s="6" t="s">
        <v>199</v>
      </c>
      <c r="E98" s="3" t="s">
        <v>200</v>
      </c>
      <c r="F98" s="6">
        <f t="shared" si="86"/>
        <v>0</v>
      </c>
      <c r="G98" s="6">
        <f t="shared" si="87"/>
        <v>1</v>
      </c>
      <c r="H98" s="6">
        <f t="shared" si="88"/>
        <v>10</v>
      </c>
      <c r="I98" s="6">
        <f t="shared" si="89"/>
        <v>10</v>
      </c>
      <c r="J98" s="6">
        <f t="shared" si="90"/>
        <v>0</v>
      </c>
      <c r="K98" s="6">
        <f t="shared" si="91"/>
        <v>0</v>
      </c>
      <c r="L98" s="6">
        <f t="shared" si="92"/>
        <v>0</v>
      </c>
      <c r="M98" s="6">
        <f t="shared" si="93"/>
        <v>0</v>
      </c>
      <c r="N98" s="6">
        <f t="shared" si="94"/>
        <v>0</v>
      </c>
      <c r="O98" s="6">
        <f t="shared" si="95"/>
        <v>0</v>
      </c>
      <c r="P98" s="6">
        <f t="shared" si="96"/>
        <v>0</v>
      </c>
      <c r="Q98" s="6">
        <f t="shared" si="97"/>
        <v>0</v>
      </c>
      <c r="R98" s="7">
        <f t="shared" si="98"/>
        <v>1</v>
      </c>
      <c r="S98" s="7">
        <f t="shared" si="99"/>
        <v>0</v>
      </c>
      <c r="T98" s="7">
        <v>0.3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00"/>
        <v>0</v>
      </c>
      <c r="AP98" s="11">
        <v>10</v>
      </c>
      <c r="AQ98" s="10" t="s">
        <v>61</v>
      </c>
      <c r="AR98" s="11"/>
      <c r="AS98" s="10"/>
      <c r="AT98" s="11"/>
      <c r="AU98" s="10"/>
      <c r="AV98" s="7">
        <v>1</v>
      </c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01"/>
        <v>1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02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03"/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4"/>
        <v>0</v>
      </c>
      <c r="DV98" s="11"/>
      <c r="DW98" s="10"/>
      <c r="DX98" s="11"/>
      <c r="DY98" s="10"/>
      <c r="DZ98" s="11"/>
      <c r="EA98" s="10"/>
      <c r="EB98" s="7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5"/>
        <v>0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6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7"/>
        <v>0</v>
      </c>
    </row>
    <row r="99" spans="1:188" x14ac:dyDescent="0.2">
      <c r="A99" s="15">
        <v>4</v>
      </c>
      <c r="B99" s="15">
        <v>1</v>
      </c>
      <c r="C99" s="15"/>
      <c r="D99" s="6" t="s">
        <v>201</v>
      </c>
      <c r="E99" s="3" t="s">
        <v>202</v>
      </c>
      <c r="F99" s="6">
        <f t="shared" si="86"/>
        <v>0</v>
      </c>
      <c r="G99" s="6">
        <f t="shared" si="87"/>
        <v>1</v>
      </c>
      <c r="H99" s="6">
        <f t="shared" si="88"/>
        <v>10</v>
      </c>
      <c r="I99" s="6">
        <f t="shared" si="89"/>
        <v>10</v>
      </c>
      <c r="J99" s="6">
        <f t="shared" si="90"/>
        <v>0</v>
      </c>
      <c r="K99" s="6">
        <f t="shared" si="91"/>
        <v>0</v>
      </c>
      <c r="L99" s="6">
        <f t="shared" si="92"/>
        <v>0</v>
      </c>
      <c r="M99" s="6">
        <f t="shared" si="93"/>
        <v>0</v>
      </c>
      <c r="N99" s="6">
        <f t="shared" si="94"/>
        <v>0</v>
      </c>
      <c r="O99" s="6">
        <f t="shared" si="95"/>
        <v>0</v>
      </c>
      <c r="P99" s="6">
        <f t="shared" si="96"/>
        <v>0</v>
      </c>
      <c r="Q99" s="6">
        <f t="shared" si="97"/>
        <v>0</v>
      </c>
      <c r="R99" s="7">
        <f t="shared" si="98"/>
        <v>1</v>
      </c>
      <c r="S99" s="7">
        <f t="shared" si="99"/>
        <v>0</v>
      </c>
      <c r="T99" s="7">
        <v>0.4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00"/>
        <v>0</v>
      </c>
      <c r="AP99" s="11">
        <v>10</v>
      </c>
      <c r="AQ99" s="10" t="s">
        <v>61</v>
      </c>
      <c r="AR99" s="11"/>
      <c r="AS99" s="10"/>
      <c r="AT99" s="11"/>
      <c r="AU99" s="10"/>
      <c r="AV99" s="7">
        <v>1</v>
      </c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01"/>
        <v>1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02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03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4"/>
        <v>0</v>
      </c>
      <c r="DV99" s="11"/>
      <c r="DW99" s="10"/>
      <c r="DX99" s="11"/>
      <c r="DY99" s="10"/>
      <c r="DZ99" s="11"/>
      <c r="EA99" s="10"/>
      <c r="EB99" s="7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5"/>
        <v>0</v>
      </c>
      <c r="EQ99" s="11"/>
      <c r="ER99" s="10"/>
      <c r="ES99" s="11"/>
      <c r="ET99" s="10"/>
      <c r="EU99" s="11"/>
      <c r="EV99" s="10"/>
      <c r="EW99" s="7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6"/>
        <v>0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7"/>
        <v>0</v>
      </c>
    </row>
    <row r="100" spans="1:188" x14ac:dyDescent="0.2">
      <c r="A100" s="15">
        <v>5</v>
      </c>
      <c r="B100" s="15">
        <v>1</v>
      </c>
      <c r="C100" s="15"/>
      <c r="D100" s="6" t="s">
        <v>203</v>
      </c>
      <c r="E100" s="3" t="s">
        <v>204</v>
      </c>
      <c r="F100" s="6">
        <f t="shared" si="86"/>
        <v>0</v>
      </c>
      <c r="G100" s="6">
        <f t="shared" si="87"/>
        <v>2</v>
      </c>
      <c r="H100" s="6">
        <f t="shared" si="88"/>
        <v>30</v>
      </c>
      <c r="I100" s="6">
        <f t="shared" si="89"/>
        <v>12</v>
      </c>
      <c r="J100" s="6">
        <f t="shared" si="90"/>
        <v>0</v>
      </c>
      <c r="K100" s="6">
        <f t="shared" si="91"/>
        <v>0</v>
      </c>
      <c r="L100" s="6">
        <f t="shared" si="92"/>
        <v>18</v>
      </c>
      <c r="M100" s="6">
        <f t="shared" si="93"/>
        <v>0</v>
      </c>
      <c r="N100" s="6">
        <f t="shared" si="94"/>
        <v>0</v>
      </c>
      <c r="O100" s="6">
        <f t="shared" si="95"/>
        <v>0</v>
      </c>
      <c r="P100" s="6">
        <f t="shared" si="96"/>
        <v>0</v>
      </c>
      <c r="Q100" s="6">
        <f t="shared" si="97"/>
        <v>0</v>
      </c>
      <c r="R100" s="7">
        <f t="shared" si="98"/>
        <v>3</v>
      </c>
      <c r="S100" s="7">
        <f t="shared" si="99"/>
        <v>2</v>
      </c>
      <c r="T100" s="7">
        <v>1.1000000000000001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00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01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02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03"/>
        <v>0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4"/>
        <v>0</v>
      </c>
      <c r="DV100" s="11">
        <v>12</v>
      </c>
      <c r="DW100" s="10" t="s">
        <v>61</v>
      </c>
      <c r="DX100" s="11"/>
      <c r="DY100" s="10"/>
      <c r="DZ100" s="11"/>
      <c r="EA100" s="10"/>
      <c r="EB100" s="7">
        <v>1</v>
      </c>
      <c r="EC100" s="11">
        <v>18</v>
      </c>
      <c r="ED100" s="10" t="s">
        <v>61</v>
      </c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>
        <v>2</v>
      </c>
      <c r="EP100" s="7">
        <f t="shared" si="105"/>
        <v>3</v>
      </c>
      <c r="EQ100" s="11"/>
      <c r="ER100" s="10"/>
      <c r="ES100" s="11"/>
      <c r="ET100" s="10"/>
      <c r="EU100" s="11"/>
      <c r="EV100" s="10"/>
      <c r="EW100" s="7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6"/>
        <v>0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7"/>
        <v>0</v>
      </c>
    </row>
    <row r="101" spans="1:188" x14ac:dyDescent="0.2">
      <c r="A101" s="15">
        <v>5</v>
      </c>
      <c r="B101" s="15">
        <v>1</v>
      </c>
      <c r="C101" s="15"/>
      <c r="D101" s="6" t="s">
        <v>205</v>
      </c>
      <c r="E101" s="3" t="s">
        <v>206</v>
      </c>
      <c r="F101" s="6">
        <f t="shared" si="86"/>
        <v>0</v>
      </c>
      <c r="G101" s="6">
        <f t="shared" si="87"/>
        <v>2</v>
      </c>
      <c r="H101" s="6">
        <f t="shared" si="88"/>
        <v>30</v>
      </c>
      <c r="I101" s="6">
        <f t="shared" si="89"/>
        <v>12</v>
      </c>
      <c r="J101" s="6">
        <f t="shared" si="90"/>
        <v>0</v>
      </c>
      <c r="K101" s="6">
        <f t="shared" si="91"/>
        <v>0</v>
      </c>
      <c r="L101" s="6">
        <f t="shared" si="92"/>
        <v>18</v>
      </c>
      <c r="M101" s="6">
        <f t="shared" si="93"/>
        <v>0</v>
      </c>
      <c r="N101" s="6">
        <f t="shared" si="94"/>
        <v>0</v>
      </c>
      <c r="O101" s="6">
        <f t="shared" si="95"/>
        <v>0</v>
      </c>
      <c r="P101" s="6">
        <f t="shared" si="96"/>
        <v>0</v>
      </c>
      <c r="Q101" s="6">
        <f t="shared" si="97"/>
        <v>0</v>
      </c>
      <c r="R101" s="7">
        <f t="shared" si="98"/>
        <v>3</v>
      </c>
      <c r="S101" s="7">
        <f t="shared" si="99"/>
        <v>2</v>
      </c>
      <c r="T101" s="7">
        <v>1.1000000000000001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00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01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02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03"/>
        <v>0</v>
      </c>
      <c r="DA101" s="11"/>
      <c r="DB101" s="10"/>
      <c r="DC101" s="11"/>
      <c r="DD101" s="10"/>
      <c r="DE101" s="11"/>
      <c r="DF101" s="10"/>
      <c r="DG101" s="7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4"/>
        <v>0</v>
      </c>
      <c r="DV101" s="11">
        <v>12</v>
      </c>
      <c r="DW101" s="10" t="s">
        <v>61</v>
      </c>
      <c r="DX101" s="11"/>
      <c r="DY101" s="10"/>
      <c r="DZ101" s="11"/>
      <c r="EA101" s="10"/>
      <c r="EB101" s="7">
        <v>1</v>
      </c>
      <c r="EC101" s="11">
        <v>18</v>
      </c>
      <c r="ED101" s="10" t="s">
        <v>61</v>
      </c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>
        <v>2</v>
      </c>
      <c r="EP101" s="7">
        <f t="shared" si="105"/>
        <v>3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6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7"/>
        <v>0</v>
      </c>
    </row>
    <row r="102" spans="1:188" x14ac:dyDescent="0.2">
      <c r="A102" s="15">
        <v>6</v>
      </c>
      <c r="B102" s="15">
        <v>1</v>
      </c>
      <c r="C102" s="15"/>
      <c r="D102" s="6" t="s">
        <v>207</v>
      </c>
      <c r="E102" s="3" t="s">
        <v>208</v>
      </c>
      <c r="F102" s="6">
        <f t="shared" si="86"/>
        <v>0</v>
      </c>
      <c r="G102" s="6">
        <f t="shared" si="87"/>
        <v>2</v>
      </c>
      <c r="H102" s="6">
        <f t="shared" si="88"/>
        <v>20</v>
      </c>
      <c r="I102" s="6">
        <f t="shared" si="89"/>
        <v>10</v>
      </c>
      <c r="J102" s="6">
        <f t="shared" si="90"/>
        <v>0</v>
      </c>
      <c r="K102" s="6">
        <f t="shared" si="91"/>
        <v>0</v>
      </c>
      <c r="L102" s="6">
        <f t="shared" si="92"/>
        <v>10</v>
      </c>
      <c r="M102" s="6">
        <f t="shared" si="93"/>
        <v>0</v>
      </c>
      <c r="N102" s="6">
        <f t="shared" si="94"/>
        <v>0</v>
      </c>
      <c r="O102" s="6">
        <f t="shared" si="95"/>
        <v>0</v>
      </c>
      <c r="P102" s="6">
        <f t="shared" si="96"/>
        <v>0</v>
      </c>
      <c r="Q102" s="6">
        <f t="shared" si="97"/>
        <v>0</v>
      </c>
      <c r="R102" s="7">
        <f t="shared" si="98"/>
        <v>2</v>
      </c>
      <c r="S102" s="7">
        <f t="shared" si="99"/>
        <v>1</v>
      </c>
      <c r="T102" s="7">
        <v>0.6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00"/>
        <v>0</v>
      </c>
      <c r="AP102" s="11">
        <v>10</v>
      </c>
      <c r="AQ102" s="10" t="s">
        <v>61</v>
      </c>
      <c r="AR102" s="11"/>
      <c r="AS102" s="10"/>
      <c r="AT102" s="11"/>
      <c r="AU102" s="10"/>
      <c r="AV102" s="7">
        <v>1</v>
      </c>
      <c r="AW102" s="11">
        <v>10</v>
      </c>
      <c r="AX102" s="10" t="s">
        <v>61</v>
      </c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>
        <v>1</v>
      </c>
      <c r="BJ102" s="7">
        <f t="shared" si="101"/>
        <v>2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02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03"/>
        <v>0</v>
      </c>
      <c r="DA102" s="11"/>
      <c r="DB102" s="10"/>
      <c r="DC102" s="11"/>
      <c r="DD102" s="10"/>
      <c r="DE102" s="11"/>
      <c r="DF102" s="10"/>
      <c r="DG102" s="7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4"/>
        <v>0</v>
      </c>
      <c r="DV102" s="11"/>
      <c r="DW102" s="10"/>
      <c r="DX102" s="11"/>
      <c r="DY102" s="10"/>
      <c r="DZ102" s="11"/>
      <c r="EA102" s="10"/>
      <c r="EB102" s="7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5"/>
        <v>0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6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7"/>
        <v>0</v>
      </c>
    </row>
    <row r="103" spans="1:188" x14ac:dyDescent="0.2">
      <c r="A103" s="15">
        <v>6</v>
      </c>
      <c r="B103" s="15">
        <v>1</v>
      </c>
      <c r="C103" s="15"/>
      <c r="D103" s="6" t="s">
        <v>209</v>
      </c>
      <c r="E103" s="3" t="s">
        <v>210</v>
      </c>
      <c r="F103" s="6">
        <f t="shared" si="86"/>
        <v>0</v>
      </c>
      <c r="G103" s="6">
        <f t="shared" si="87"/>
        <v>2</v>
      </c>
      <c r="H103" s="6">
        <f t="shared" si="88"/>
        <v>20</v>
      </c>
      <c r="I103" s="6">
        <f t="shared" si="89"/>
        <v>10</v>
      </c>
      <c r="J103" s="6">
        <f t="shared" si="90"/>
        <v>0</v>
      </c>
      <c r="K103" s="6">
        <f t="shared" si="91"/>
        <v>0</v>
      </c>
      <c r="L103" s="6">
        <f t="shared" si="92"/>
        <v>10</v>
      </c>
      <c r="M103" s="6">
        <f t="shared" si="93"/>
        <v>0</v>
      </c>
      <c r="N103" s="6">
        <f t="shared" si="94"/>
        <v>0</v>
      </c>
      <c r="O103" s="6">
        <f t="shared" si="95"/>
        <v>0</v>
      </c>
      <c r="P103" s="6">
        <f t="shared" si="96"/>
        <v>0</v>
      </c>
      <c r="Q103" s="6">
        <f t="shared" si="97"/>
        <v>0</v>
      </c>
      <c r="R103" s="7">
        <f t="shared" si="98"/>
        <v>2</v>
      </c>
      <c r="S103" s="7">
        <f t="shared" si="99"/>
        <v>1</v>
      </c>
      <c r="T103" s="7">
        <v>0.6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00"/>
        <v>0</v>
      </c>
      <c r="AP103" s="11">
        <v>10</v>
      </c>
      <c r="AQ103" s="10" t="s">
        <v>61</v>
      </c>
      <c r="AR103" s="11"/>
      <c r="AS103" s="10"/>
      <c r="AT103" s="11"/>
      <c r="AU103" s="10"/>
      <c r="AV103" s="7">
        <v>1</v>
      </c>
      <c r="AW103" s="11">
        <v>10</v>
      </c>
      <c r="AX103" s="10" t="s">
        <v>61</v>
      </c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>
        <v>1</v>
      </c>
      <c r="BJ103" s="7">
        <f t="shared" si="101"/>
        <v>2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02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03"/>
        <v>0</v>
      </c>
      <c r="DA103" s="11"/>
      <c r="DB103" s="10"/>
      <c r="DC103" s="11"/>
      <c r="DD103" s="10"/>
      <c r="DE103" s="11"/>
      <c r="DF103" s="10"/>
      <c r="DG103" s="7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4"/>
        <v>0</v>
      </c>
      <c r="DV103" s="11"/>
      <c r="DW103" s="10"/>
      <c r="DX103" s="11"/>
      <c r="DY103" s="10"/>
      <c r="DZ103" s="11"/>
      <c r="EA103" s="10"/>
      <c r="EB103" s="7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5"/>
        <v>0</v>
      </c>
      <c r="EQ103" s="11"/>
      <c r="ER103" s="10"/>
      <c r="ES103" s="11"/>
      <c r="ET103" s="10"/>
      <c r="EU103" s="11"/>
      <c r="EV103" s="10"/>
      <c r="EW103" s="7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06"/>
        <v>0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7"/>
        <v>0</v>
      </c>
    </row>
    <row r="104" spans="1:188" x14ac:dyDescent="0.2">
      <c r="A104" s="15">
        <v>7</v>
      </c>
      <c r="B104" s="15">
        <v>1</v>
      </c>
      <c r="C104" s="15"/>
      <c r="D104" s="6" t="s">
        <v>211</v>
      </c>
      <c r="E104" s="3" t="s">
        <v>212</v>
      </c>
      <c r="F104" s="6">
        <f t="shared" si="86"/>
        <v>0</v>
      </c>
      <c r="G104" s="6">
        <f t="shared" si="87"/>
        <v>2</v>
      </c>
      <c r="H104" s="6">
        <f t="shared" si="88"/>
        <v>28</v>
      </c>
      <c r="I104" s="6">
        <f t="shared" si="89"/>
        <v>10</v>
      </c>
      <c r="J104" s="6">
        <f t="shared" si="90"/>
        <v>0</v>
      </c>
      <c r="K104" s="6">
        <f t="shared" si="91"/>
        <v>0</v>
      </c>
      <c r="L104" s="6">
        <f t="shared" si="92"/>
        <v>18</v>
      </c>
      <c r="M104" s="6">
        <f t="shared" si="93"/>
        <v>0</v>
      </c>
      <c r="N104" s="6">
        <f t="shared" si="94"/>
        <v>0</v>
      </c>
      <c r="O104" s="6">
        <f t="shared" si="95"/>
        <v>0</v>
      </c>
      <c r="P104" s="6">
        <f t="shared" si="96"/>
        <v>0</v>
      </c>
      <c r="Q104" s="6">
        <f t="shared" si="97"/>
        <v>0</v>
      </c>
      <c r="R104" s="7">
        <f t="shared" si="98"/>
        <v>3</v>
      </c>
      <c r="S104" s="7">
        <f t="shared" si="99"/>
        <v>1.7</v>
      </c>
      <c r="T104" s="7">
        <v>0.9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00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01"/>
        <v>0</v>
      </c>
      <c r="BK104" s="11">
        <v>10</v>
      </c>
      <c r="BL104" s="10" t="s">
        <v>61</v>
      </c>
      <c r="BM104" s="11"/>
      <c r="BN104" s="10"/>
      <c r="BO104" s="11"/>
      <c r="BP104" s="10"/>
      <c r="BQ104" s="7">
        <v>1.3</v>
      </c>
      <c r="BR104" s="11">
        <v>18</v>
      </c>
      <c r="BS104" s="10" t="s">
        <v>61</v>
      </c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>
        <v>1.7</v>
      </c>
      <c r="CE104" s="7">
        <f t="shared" si="102"/>
        <v>3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03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4"/>
        <v>0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5"/>
        <v>0</v>
      </c>
      <c r="EQ104" s="11"/>
      <c r="ER104" s="10"/>
      <c r="ES104" s="11"/>
      <c r="ET104" s="10"/>
      <c r="EU104" s="11"/>
      <c r="EV104" s="10"/>
      <c r="EW104" s="7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06"/>
        <v>0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7"/>
        <v>0</v>
      </c>
    </row>
    <row r="105" spans="1:188" x14ac:dyDescent="0.2">
      <c r="A105" s="15">
        <v>7</v>
      </c>
      <c r="B105" s="15">
        <v>1</v>
      </c>
      <c r="C105" s="15"/>
      <c r="D105" s="6" t="s">
        <v>213</v>
      </c>
      <c r="E105" s="3" t="s">
        <v>214</v>
      </c>
      <c r="F105" s="6">
        <f t="shared" si="86"/>
        <v>0</v>
      </c>
      <c r="G105" s="6">
        <f t="shared" si="87"/>
        <v>2</v>
      </c>
      <c r="H105" s="6">
        <f t="shared" si="88"/>
        <v>28</v>
      </c>
      <c r="I105" s="6">
        <f t="shared" si="89"/>
        <v>10</v>
      </c>
      <c r="J105" s="6">
        <f t="shared" si="90"/>
        <v>0</v>
      </c>
      <c r="K105" s="6">
        <f t="shared" si="91"/>
        <v>0</v>
      </c>
      <c r="L105" s="6">
        <f t="shared" si="92"/>
        <v>18</v>
      </c>
      <c r="M105" s="6">
        <f t="shared" si="93"/>
        <v>0</v>
      </c>
      <c r="N105" s="6">
        <f t="shared" si="94"/>
        <v>0</v>
      </c>
      <c r="O105" s="6">
        <f t="shared" si="95"/>
        <v>0</v>
      </c>
      <c r="P105" s="6">
        <f t="shared" si="96"/>
        <v>0</v>
      </c>
      <c r="Q105" s="6">
        <f t="shared" si="97"/>
        <v>0</v>
      </c>
      <c r="R105" s="7">
        <f t="shared" si="98"/>
        <v>3</v>
      </c>
      <c r="S105" s="7">
        <f t="shared" si="99"/>
        <v>1.7</v>
      </c>
      <c r="T105" s="7">
        <v>0.9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00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01"/>
        <v>0</v>
      </c>
      <c r="BK105" s="11">
        <v>10</v>
      </c>
      <c r="BL105" s="10" t="s">
        <v>61</v>
      </c>
      <c r="BM105" s="11"/>
      <c r="BN105" s="10"/>
      <c r="BO105" s="11"/>
      <c r="BP105" s="10"/>
      <c r="BQ105" s="7">
        <v>1.3</v>
      </c>
      <c r="BR105" s="11">
        <v>18</v>
      </c>
      <c r="BS105" s="10" t="s">
        <v>61</v>
      </c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>
        <v>1.7</v>
      </c>
      <c r="CE105" s="7">
        <f t="shared" si="102"/>
        <v>3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03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4"/>
        <v>0</v>
      </c>
      <c r="DV105" s="11"/>
      <c r="DW105" s="10"/>
      <c r="DX105" s="11"/>
      <c r="DY105" s="10"/>
      <c r="DZ105" s="11"/>
      <c r="EA105" s="10"/>
      <c r="EB105" s="7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5"/>
        <v>0</v>
      </c>
      <c r="EQ105" s="11"/>
      <c r="ER105" s="10"/>
      <c r="ES105" s="11"/>
      <c r="ET105" s="10"/>
      <c r="EU105" s="11"/>
      <c r="EV105" s="10"/>
      <c r="EW105" s="7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06"/>
        <v>0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7"/>
        <v>0</v>
      </c>
    </row>
    <row r="106" spans="1:188" x14ac:dyDescent="0.2">
      <c r="A106" s="15">
        <v>8</v>
      </c>
      <c r="B106" s="15">
        <v>1</v>
      </c>
      <c r="C106" s="15"/>
      <c r="D106" s="6" t="s">
        <v>215</v>
      </c>
      <c r="E106" s="3" t="s">
        <v>216</v>
      </c>
      <c r="F106" s="6">
        <f t="shared" si="86"/>
        <v>0</v>
      </c>
      <c r="G106" s="6">
        <f t="shared" si="87"/>
        <v>1</v>
      </c>
      <c r="H106" s="6">
        <f t="shared" si="88"/>
        <v>15</v>
      </c>
      <c r="I106" s="6">
        <f t="shared" si="89"/>
        <v>15</v>
      </c>
      <c r="J106" s="6">
        <f t="shared" si="90"/>
        <v>0</v>
      </c>
      <c r="K106" s="6">
        <f t="shared" si="91"/>
        <v>0</v>
      </c>
      <c r="L106" s="6">
        <f t="shared" si="92"/>
        <v>0</v>
      </c>
      <c r="M106" s="6">
        <f t="shared" si="93"/>
        <v>0</v>
      </c>
      <c r="N106" s="6">
        <f t="shared" si="94"/>
        <v>0</v>
      </c>
      <c r="O106" s="6">
        <f t="shared" si="95"/>
        <v>0</v>
      </c>
      <c r="P106" s="6">
        <f t="shared" si="96"/>
        <v>0</v>
      </c>
      <c r="Q106" s="6">
        <f t="shared" si="97"/>
        <v>0</v>
      </c>
      <c r="R106" s="7">
        <f t="shared" si="98"/>
        <v>2</v>
      </c>
      <c r="S106" s="7">
        <f t="shared" si="99"/>
        <v>0</v>
      </c>
      <c r="T106" s="7">
        <v>1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00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01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02"/>
        <v>0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03"/>
        <v>0</v>
      </c>
      <c r="DA106" s="11">
        <v>15</v>
      </c>
      <c r="DB106" s="10" t="s">
        <v>61</v>
      </c>
      <c r="DC106" s="11"/>
      <c r="DD106" s="10"/>
      <c r="DE106" s="11"/>
      <c r="DF106" s="10"/>
      <c r="DG106" s="7">
        <v>2</v>
      </c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4"/>
        <v>2</v>
      </c>
      <c r="DV106" s="11"/>
      <c r="DW106" s="10"/>
      <c r="DX106" s="11"/>
      <c r="DY106" s="10"/>
      <c r="DZ106" s="11"/>
      <c r="EA106" s="10"/>
      <c r="EB106" s="7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05"/>
        <v>0</v>
      </c>
      <c r="EQ106" s="11"/>
      <c r="ER106" s="10"/>
      <c r="ES106" s="11"/>
      <c r="ET106" s="10"/>
      <c r="EU106" s="11"/>
      <c r="EV106" s="10"/>
      <c r="EW106" s="7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06"/>
        <v>0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7"/>
        <v>0</v>
      </c>
    </row>
    <row r="107" spans="1:188" x14ac:dyDescent="0.2">
      <c r="A107" s="15">
        <v>8</v>
      </c>
      <c r="B107" s="15">
        <v>1</v>
      </c>
      <c r="C107" s="15"/>
      <c r="D107" s="6" t="s">
        <v>217</v>
      </c>
      <c r="E107" s="3" t="s">
        <v>218</v>
      </c>
      <c r="F107" s="6">
        <f t="shared" si="86"/>
        <v>0</v>
      </c>
      <c r="G107" s="6">
        <f t="shared" si="87"/>
        <v>1</v>
      </c>
      <c r="H107" s="6">
        <f t="shared" si="88"/>
        <v>15</v>
      </c>
      <c r="I107" s="6">
        <f t="shared" si="89"/>
        <v>15</v>
      </c>
      <c r="J107" s="6">
        <f t="shared" si="90"/>
        <v>0</v>
      </c>
      <c r="K107" s="6">
        <f t="shared" si="91"/>
        <v>0</v>
      </c>
      <c r="L107" s="6">
        <f t="shared" si="92"/>
        <v>0</v>
      </c>
      <c r="M107" s="6">
        <f t="shared" si="93"/>
        <v>0</v>
      </c>
      <c r="N107" s="6">
        <f t="shared" si="94"/>
        <v>0</v>
      </c>
      <c r="O107" s="6">
        <f t="shared" si="95"/>
        <v>0</v>
      </c>
      <c r="P107" s="6">
        <f t="shared" si="96"/>
        <v>0</v>
      </c>
      <c r="Q107" s="6">
        <f t="shared" si="97"/>
        <v>0</v>
      </c>
      <c r="R107" s="7">
        <f t="shared" si="98"/>
        <v>2</v>
      </c>
      <c r="S107" s="7">
        <f t="shared" si="99"/>
        <v>0</v>
      </c>
      <c r="T107" s="7">
        <v>1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00"/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01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02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03"/>
        <v>0</v>
      </c>
      <c r="DA107" s="11">
        <v>15</v>
      </c>
      <c r="DB107" s="10" t="s">
        <v>61</v>
      </c>
      <c r="DC107" s="11"/>
      <c r="DD107" s="10"/>
      <c r="DE107" s="11"/>
      <c r="DF107" s="10"/>
      <c r="DG107" s="7">
        <v>2</v>
      </c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4"/>
        <v>2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05"/>
        <v>0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06"/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7"/>
        <v>0</v>
      </c>
    </row>
    <row r="108" spans="1:188" x14ac:dyDescent="0.2">
      <c r="A108" s="15">
        <v>9</v>
      </c>
      <c r="B108" s="15">
        <v>1</v>
      </c>
      <c r="C108" s="15"/>
      <c r="D108" s="6" t="s">
        <v>219</v>
      </c>
      <c r="E108" s="3" t="s">
        <v>220</v>
      </c>
      <c r="F108" s="6">
        <f t="shared" si="86"/>
        <v>0</v>
      </c>
      <c r="G108" s="6">
        <f t="shared" si="87"/>
        <v>2</v>
      </c>
      <c r="H108" s="6">
        <f t="shared" si="88"/>
        <v>20</v>
      </c>
      <c r="I108" s="6">
        <f t="shared" si="89"/>
        <v>10</v>
      </c>
      <c r="J108" s="6">
        <f t="shared" si="90"/>
        <v>0</v>
      </c>
      <c r="K108" s="6">
        <f t="shared" si="91"/>
        <v>0</v>
      </c>
      <c r="L108" s="6">
        <f t="shared" si="92"/>
        <v>0</v>
      </c>
      <c r="M108" s="6">
        <f t="shared" si="93"/>
        <v>0</v>
      </c>
      <c r="N108" s="6">
        <f t="shared" si="94"/>
        <v>10</v>
      </c>
      <c r="O108" s="6">
        <f t="shared" si="95"/>
        <v>0</v>
      </c>
      <c r="P108" s="6">
        <f t="shared" si="96"/>
        <v>0</v>
      </c>
      <c r="Q108" s="6">
        <f t="shared" si="97"/>
        <v>0</v>
      </c>
      <c r="R108" s="7">
        <f t="shared" si="98"/>
        <v>2</v>
      </c>
      <c r="S108" s="7">
        <f t="shared" si="99"/>
        <v>1</v>
      </c>
      <c r="T108" s="7">
        <v>0.6</v>
      </c>
      <c r="U108" s="11"/>
      <c r="V108" s="10"/>
      <c r="W108" s="11"/>
      <c r="X108" s="10"/>
      <c r="Y108" s="11"/>
      <c r="Z108" s="10"/>
      <c r="AA108" s="7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00"/>
        <v>0</v>
      </c>
      <c r="AP108" s="11"/>
      <c r="AQ108" s="10"/>
      <c r="AR108" s="11"/>
      <c r="AS108" s="10"/>
      <c r="AT108" s="11"/>
      <c r="AU108" s="10"/>
      <c r="AV108" s="7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01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02"/>
        <v>0</v>
      </c>
      <c r="CF108" s="11">
        <v>10</v>
      </c>
      <c r="CG108" s="10" t="s">
        <v>61</v>
      </c>
      <c r="CH108" s="11"/>
      <c r="CI108" s="10"/>
      <c r="CJ108" s="11"/>
      <c r="CK108" s="10"/>
      <c r="CL108" s="7">
        <v>1</v>
      </c>
      <c r="CM108" s="11"/>
      <c r="CN108" s="10"/>
      <c r="CO108" s="11"/>
      <c r="CP108" s="10"/>
      <c r="CQ108" s="11">
        <v>10</v>
      </c>
      <c r="CR108" s="10" t="s">
        <v>61</v>
      </c>
      <c r="CS108" s="11"/>
      <c r="CT108" s="10"/>
      <c r="CU108" s="11"/>
      <c r="CV108" s="10"/>
      <c r="CW108" s="11"/>
      <c r="CX108" s="10"/>
      <c r="CY108" s="7">
        <v>1</v>
      </c>
      <c r="CZ108" s="7">
        <f t="shared" si="103"/>
        <v>2</v>
      </c>
      <c r="DA108" s="11"/>
      <c r="DB108" s="10"/>
      <c r="DC108" s="11"/>
      <c r="DD108" s="10"/>
      <c r="DE108" s="11"/>
      <c r="DF108" s="10"/>
      <c r="DG108" s="7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04"/>
        <v>0</v>
      </c>
      <c r="DV108" s="11"/>
      <c r="DW108" s="10"/>
      <c r="DX108" s="11"/>
      <c r="DY108" s="10"/>
      <c r="DZ108" s="11"/>
      <c r="EA108" s="10"/>
      <c r="EB108" s="7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05"/>
        <v>0</v>
      </c>
      <c r="EQ108" s="11"/>
      <c r="ER108" s="10"/>
      <c r="ES108" s="11"/>
      <c r="ET108" s="10"/>
      <c r="EU108" s="11"/>
      <c r="EV108" s="10"/>
      <c r="EW108" s="7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06"/>
        <v>0</v>
      </c>
      <c r="FL108" s="11"/>
      <c r="FM108" s="10"/>
      <c r="FN108" s="11"/>
      <c r="FO108" s="10"/>
      <c r="FP108" s="11"/>
      <c r="FQ108" s="10"/>
      <c r="FR108" s="7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07"/>
        <v>0</v>
      </c>
    </row>
    <row r="109" spans="1:188" x14ac:dyDescent="0.2">
      <c r="A109" s="15">
        <v>9</v>
      </c>
      <c r="B109" s="15">
        <v>1</v>
      </c>
      <c r="C109" s="15"/>
      <c r="D109" s="6" t="s">
        <v>221</v>
      </c>
      <c r="E109" s="3" t="s">
        <v>222</v>
      </c>
      <c r="F109" s="6">
        <f t="shared" si="86"/>
        <v>0</v>
      </c>
      <c r="G109" s="6">
        <f t="shared" si="87"/>
        <v>2</v>
      </c>
      <c r="H109" s="6">
        <f t="shared" si="88"/>
        <v>20</v>
      </c>
      <c r="I109" s="6">
        <f t="shared" si="89"/>
        <v>10</v>
      </c>
      <c r="J109" s="6">
        <f t="shared" si="90"/>
        <v>0</v>
      </c>
      <c r="K109" s="6">
        <f t="shared" si="91"/>
        <v>0</v>
      </c>
      <c r="L109" s="6">
        <f t="shared" si="92"/>
        <v>0</v>
      </c>
      <c r="M109" s="6">
        <f t="shared" si="93"/>
        <v>0</v>
      </c>
      <c r="N109" s="6">
        <f t="shared" si="94"/>
        <v>10</v>
      </c>
      <c r="O109" s="6">
        <f t="shared" si="95"/>
        <v>0</v>
      </c>
      <c r="P109" s="6">
        <f t="shared" si="96"/>
        <v>0</v>
      </c>
      <c r="Q109" s="6">
        <f t="shared" si="97"/>
        <v>0</v>
      </c>
      <c r="R109" s="7">
        <f t="shared" si="98"/>
        <v>2</v>
      </c>
      <c r="S109" s="7">
        <f t="shared" si="99"/>
        <v>1</v>
      </c>
      <c r="T109" s="7">
        <v>0.6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00"/>
        <v>0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01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02"/>
        <v>0</v>
      </c>
      <c r="CF109" s="11">
        <v>10</v>
      </c>
      <c r="CG109" s="10" t="s">
        <v>61</v>
      </c>
      <c r="CH109" s="11"/>
      <c r="CI109" s="10"/>
      <c r="CJ109" s="11"/>
      <c r="CK109" s="10"/>
      <c r="CL109" s="7">
        <v>1</v>
      </c>
      <c r="CM109" s="11"/>
      <c r="CN109" s="10"/>
      <c r="CO109" s="11"/>
      <c r="CP109" s="10"/>
      <c r="CQ109" s="11">
        <v>10</v>
      </c>
      <c r="CR109" s="10" t="s">
        <v>61</v>
      </c>
      <c r="CS109" s="11"/>
      <c r="CT109" s="10"/>
      <c r="CU109" s="11"/>
      <c r="CV109" s="10"/>
      <c r="CW109" s="11"/>
      <c r="CX109" s="10"/>
      <c r="CY109" s="7">
        <v>1</v>
      </c>
      <c r="CZ109" s="7">
        <f t="shared" si="103"/>
        <v>2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04"/>
        <v>0</v>
      </c>
      <c r="DV109" s="11"/>
      <c r="DW109" s="10"/>
      <c r="DX109" s="11"/>
      <c r="DY109" s="10"/>
      <c r="DZ109" s="11"/>
      <c r="EA109" s="10"/>
      <c r="EB109" s="7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05"/>
        <v>0</v>
      </c>
      <c r="EQ109" s="11"/>
      <c r="ER109" s="10"/>
      <c r="ES109" s="11"/>
      <c r="ET109" s="10"/>
      <c r="EU109" s="11"/>
      <c r="EV109" s="10"/>
      <c r="EW109" s="7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06"/>
        <v>0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07"/>
        <v>0</v>
      </c>
    </row>
    <row r="110" spans="1:188" x14ac:dyDescent="0.2">
      <c r="A110" s="15">
        <v>10</v>
      </c>
      <c r="B110" s="15">
        <v>1</v>
      </c>
      <c r="C110" s="15"/>
      <c r="D110" s="6" t="s">
        <v>223</v>
      </c>
      <c r="E110" s="3" t="s">
        <v>224</v>
      </c>
      <c r="F110" s="6">
        <f t="shared" si="86"/>
        <v>0</v>
      </c>
      <c r="G110" s="6">
        <f t="shared" si="87"/>
        <v>2</v>
      </c>
      <c r="H110" s="6">
        <f t="shared" si="88"/>
        <v>30</v>
      </c>
      <c r="I110" s="6">
        <f t="shared" si="89"/>
        <v>10</v>
      </c>
      <c r="J110" s="6">
        <f t="shared" si="90"/>
        <v>0</v>
      </c>
      <c r="K110" s="6">
        <f t="shared" si="91"/>
        <v>0</v>
      </c>
      <c r="L110" s="6">
        <f t="shared" si="92"/>
        <v>0</v>
      </c>
      <c r="M110" s="6">
        <f t="shared" si="93"/>
        <v>0</v>
      </c>
      <c r="N110" s="6">
        <f t="shared" si="94"/>
        <v>20</v>
      </c>
      <c r="O110" s="6">
        <f t="shared" si="95"/>
        <v>0</v>
      </c>
      <c r="P110" s="6">
        <f t="shared" si="96"/>
        <v>0</v>
      </c>
      <c r="Q110" s="6">
        <f t="shared" si="97"/>
        <v>0</v>
      </c>
      <c r="R110" s="7">
        <f t="shared" si="98"/>
        <v>3</v>
      </c>
      <c r="S110" s="7">
        <f t="shared" si="99"/>
        <v>2</v>
      </c>
      <c r="T110" s="7">
        <v>1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100"/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01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02"/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03"/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04"/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05"/>
        <v>0</v>
      </c>
      <c r="EQ110" s="11">
        <v>10</v>
      </c>
      <c r="ER110" s="10" t="s">
        <v>61</v>
      </c>
      <c r="ES110" s="11"/>
      <c r="ET110" s="10"/>
      <c r="EU110" s="11"/>
      <c r="EV110" s="10"/>
      <c r="EW110" s="7">
        <v>1</v>
      </c>
      <c r="EX110" s="11"/>
      <c r="EY110" s="10"/>
      <c r="EZ110" s="11"/>
      <c r="FA110" s="10"/>
      <c r="FB110" s="11">
        <v>20</v>
      </c>
      <c r="FC110" s="10" t="s">
        <v>61</v>
      </c>
      <c r="FD110" s="11"/>
      <c r="FE110" s="10"/>
      <c r="FF110" s="11"/>
      <c r="FG110" s="10"/>
      <c r="FH110" s="11"/>
      <c r="FI110" s="10"/>
      <c r="FJ110" s="7">
        <v>2</v>
      </c>
      <c r="FK110" s="7">
        <f t="shared" si="106"/>
        <v>3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07"/>
        <v>0</v>
      </c>
    </row>
    <row r="111" spans="1:188" x14ac:dyDescent="0.2">
      <c r="A111" s="15">
        <v>10</v>
      </c>
      <c r="B111" s="15">
        <v>1</v>
      </c>
      <c r="C111" s="15"/>
      <c r="D111" s="6" t="s">
        <v>225</v>
      </c>
      <c r="E111" s="3" t="s">
        <v>226</v>
      </c>
      <c r="F111" s="6">
        <f t="shared" si="86"/>
        <v>0</v>
      </c>
      <c r="G111" s="6">
        <f t="shared" si="87"/>
        <v>2</v>
      </c>
      <c r="H111" s="6">
        <f t="shared" si="88"/>
        <v>30</v>
      </c>
      <c r="I111" s="6">
        <f t="shared" si="89"/>
        <v>10</v>
      </c>
      <c r="J111" s="6">
        <f t="shared" si="90"/>
        <v>0</v>
      </c>
      <c r="K111" s="6">
        <f t="shared" si="91"/>
        <v>0</v>
      </c>
      <c r="L111" s="6">
        <f t="shared" si="92"/>
        <v>0</v>
      </c>
      <c r="M111" s="6">
        <f t="shared" si="93"/>
        <v>0</v>
      </c>
      <c r="N111" s="6">
        <f t="shared" si="94"/>
        <v>20</v>
      </c>
      <c r="O111" s="6">
        <f t="shared" si="95"/>
        <v>0</v>
      </c>
      <c r="P111" s="6">
        <f t="shared" si="96"/>
        <v>0</v>
      </c>
      <c r="Q111" s="6">
        <f t="shared" si="97"/>
        <v>0</v>
      </c>
      <c r="R111" s="7">
        <f t="shared" si="98"/>
        <v>3</v>
      </c>
      <c r="S111" s="7">
        <f t="shared" si="99"/>
        <v>1.8</v>
      </c>
      <c r="T111" s="7">
        <v>1.2</v>
      </c>
      <c r="U111" s="11"/>
      <c r="V111" s="10"/>
      <c r="W111" s="11"/>
      <c r="X111" s="10"/>
      <c r="Y111" s="11"/>
      <c r="Z111" s="10"/>
      <c r="AA111" s="7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100"/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01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02"/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03"/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04"/>
        <v>0</v>
      </c>
      <c r="DV111" s="11"/>
      <c r="DW111" s="10"/>
      <c r="DX111" s="11"/>
      <c r="DY111" s="10"/>
      <c r="DZ111" s="11"/>
      <c r="EA111" s="10"/>
      <c r="EB111" s="7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05"/>
        <v>0</v>
      </c>
      <c r="EQ111" s="11">
        <v>10</v>
      </c>
      <c r="ER111" s="10" t="s">
        <v>61</v>
      </c>
      <c r="ES111" s="11"/>
      <c r="ET111" s="10"/>
      <c r="EU111" s="11"/>
      <c r="EV111" s="10"/>
      <c r="EW111" s="7">
        <v>1.2</v>
      </c>
      <c r="EX111" s="11"/>
      <c r="EY111" s="10"/>
      <c r="EZ111" s="11"/>
      <c r="FA111" s="10"/>
      <c r="FB111" s="11">
        <v>20</v>
      </c>
      <c r="FC111" s="10" t="s">
        <v>61</v>
      </c>
      <c r="FD111" s="11"/>
      <c r="FE111" s="10"/>
      <c r="FF111" s="11"/>
      <c r="FG111" s="10"/>
      <c r="FH111" s="11"/>
      <c r="FI111" s="10"/>
      <c r="FJ111" s="7">
        <v>1.8</v>
      </c>
      <c r="FK111" s="7">
        <f t="shared" si="106"/>
        <v>3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07"/>
        <v>0</v>
      </c>
    </row>
    <row r="112" spans="1:188" x14ac:dyDescent="0.2">
      <c r="A112" s="15">
        <v>11</v>
      </c>
      <c r="B112" s="15">
        <v>1</v>
      </c>
      <c r="C112" s="15"/>
      <c r="D112" s="6" t="s">
        <v>227</v>
      </c>
      <c r="E112" s="3" t="s">
        <v>228</v>
      </c>
      <c r="F112" s="6">
        <f t="shared" si="86"/>
        <v>0</v>
      </c>
      <c r="G112" s="6">
        <f t="shared" si="87"/>
        <v>3</v>
      </c>
      <c r="H112" s="6">
        <f t="shared" si="88"/>
        <v>32</v>
      </c>
      <c r="I112" s="6">
        <f t="shared" si="89"/>
        <v>10</v>
      </c>
      <c r="J112" s="6">
        <f t="shared" si="90"/>
        <v>10</v>
      </c>
      <c r="K112" s="6">
        <f t="shared" si="91"/>
        <v>0</v>
      </c>
      <c r="L112" s="6">
        <f t="shared" si="92"/>
        <v>12</v>
      </c>
      <c r="M112" s="6">
        <f t="shared" si="93"/>
        <v>0</v>
      </c>
      <c r="N112" s="6">
        <f t="shared" si="94"/>
        <v>0</v>
      </c>
      <c r="O112" s="6">
        <f t="shared" si="95"/>
        <v>0</v>
      </c>
      <c r="P112" s="6">
        <f t="shared" si="96"/>
        <v>0</v>
      </c>
      <c r="Q112" s="6">
        <f t="shared" si="97"/>
        <v>0</v>
      </c>
      <c r="R112" s="7">
        <f t="shared" si="98"/>
        <v>3</v>
      </c>
      <c r="S112" s="7">
        <f t="shared" si="99"/>
        <v>1</v>
      </c>
      <c r="T112" s="7">
        <v>1.3</v>
      </c>
      <c r="U112" s="11"/>
      <c r="V112" s="10"/>
      <c r="W112" s="11"/>
      <c r="X112" s="10"/>
      <c r="Y112" s="11"/>
      <c r="Z112" s="10"/>
      <c r="AA112" s="7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100"/>
        <v>0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01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02"/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03"/>
        <v>0</v>
      </c>
      <c r="DA112" s="11">
        <v>10</v>
      </c>
      <c r="DB112" s="10" t="s">
        <v>61</v>
      </c>
      <c r="DC112" s="11">
        <v>10</v>
      </c>
      <c r="DD112" s="10" t="s">
        <v>61</v>
      </c>
      <c r="DE112" s="11"/>
      <c r="DF112" s="10"/>
      <c r="DG112" s="7">
        <v>2</v>
      </c>
      <c r="DH112" s="11">
        <v>12</v>
      </c>
      <c r="DI112" s="10" t="s">
        <v>61</v>
      </c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>
        <v>1</v>
      </c>
      <c r="DU112" s="7">
        <f t="shared" si="104"/>
        <v>3</v>
      </c>
      <c r="DV112" s="11"/>
      <c r="DW112" s="10"/>
      <c r="DX112" s="11"/>
      <c r="DY112" s="10"/>
      <c r="DZ112" s="11"/>
      <c r="EA112" s="10"/>
      <c r="EB112" s="7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05"/>
        <v>0</v>
      </c>
      <c r="EQ112" s="11"/>
      <c r="ER112" s="10"/>
      <c r="ES112" s="11"/>
      <c r="ET112" s="10"/>
      <c r="EU112" s="11"/>
      <c r="EV112" s="10"/>
      <c r="EW112" s="7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06"/>
        <v>0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07"/>
        <v>0</v>
      </c>
    </row>
    <row r="113" spans="1:188" x14ac:dyDescent="0.2">
      <c r="A113" s="15">
        <v>11</v>
      </c>
      <c r="B113" s="15">
        <v>1</v>
      </c>
      <c r="C113" s="15"/>
      <c r="D113" s="6" t="s">
        <v>229</v>
      </c>
      <c r="E113" s="3" t="s">
        <v>230</v>
      </c>
      <c r="F113" s="6">
        <f t="shared" si="86"/>
        <v>0</v>
      </c>
      <c r="G113" s="6">
        <f t="shared" si="87"/>
        <v>3</v>
      </c>
      <c r="H113" s="6">
        <f t="shared" si="88"/>
        <v>32</v>
      </c>
      <c r="I113" s="6">
        <f t="shared" si="89"/>
        <v>10</v>
      </c>
      <c r="J113" s="6">
        <f t="shared" si="90"/>
        <v>10</v>
      </c>
      <c r="K113" s="6">
        <f t="shared" si="91"/>
        <v>0</v>
      </c>
      <c r="L113" s="6">
        <f t="shared" si="92"/>
        <v>12</v>
      </c>
      <c r="M113" s="6">
        <f t="shared" si="93"/>
        <v>0</v>
      </c>
      <c r="N113" s="6">
        <f t="shared" si="94"/>
        <v>0</v>
      </c>
      <c r="O113" s="6">
        <f t="shared" si="95"/>
        <v>0</v>
      </c>
      <c r="P113" s="6">
        <f t="shared" si="96"/>
        <v>0</v>
      </c>
      <c r="Q113" s="6">
        <f t="shared" si="97"/>
        <v>0</v>
      </c>
      <c r="R113" s="7">
        <f t="shared" si="98"/>
        <v>3</v>
      </c>
      <c r="S113" s="7">
        <f t="shared" si="99"/>
        <v>1</v>
      </c>
      <c r="T113" s="7">
        <v>1.2</v>
      </c>
      <c r="U113" s="11"/>
      <c r="V113" s="10"/>
      <c r="W113" s="11"/>
      <c r="X113" s="10"/>
      <c r="Y113" s="11"/>
      <c r="Z113" s="10"/>
      <c r="AA113" s="7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00"/>
        <v>0</v>
      </c>
      <c r="AP113" s="11"/>
      <c r="AQ113" s="10"/>
      <c r="AR113" s="11"/>
      <c r="AS113" s="10"/>
      <c r="AT113" s="11"/>
      <c r="AU113" s="10"/>
      <c r="AV113" s="7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01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02"/>
        <v>0</v>
      </c>
      <c r="CF113" s="11"/>
      <c r="CG113" s="10"/>
      <c r="CH113" s="11"/>
      <c r="CI113" s="10"/>
      <c r="CJ113" s="11"/>
      <c r="CK113" s="10"/>
      <c r="CL113" s="7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03"/>
        <v>0</v>
      </c>
      <c r="DA113" s="11">
        <v>10</v>
      </c>
      <c r="DB113" s="10" t="s">
        <v>61</v>
      </c>
      <c r="DC113" s="11">
        <v>10</v>
      </c>
      <c r="DD113" s="10" t="s">
        <v>61</v>
      </c>
      <c r="DE113" s="11"/>
      <c r="DF113" s="10"/>
      <c r="DG113" s="7">
        <v>2</v>
      </c>
      <c r="DH113" s="11">
        <v>12</v>
      </c>
      <c r="DI113" s="10" t="s">
        <v>61</v>
      </c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>
        <v>1</v>
      </c>
      <c r="DU113" s="7">
        <f t="shared" si="104"/>
        <v>3</v>
      </c>
      <c r="DV113" s="11"/>
      <c r="DW113" s="10"/>
      <c r="DX113" s="11"/>
      <c r="DY113" s="10"/>
      <c r="DZ113" s="11"/>
      <c r="EA113" s="10"/>
      <c r="EB113" s="7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05"/>
        <v>0</v>
      </c>
      <c r="EQ113" s="11"/>
      <c r="ER113" s="10"/>
      <c r="ES113" s="11"/>
      <c r="ET113" s="10"/>
      <c r="EU113" s="11"/>
      <c r="EV113" s="10"/>
      <c r="EW113" s="7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06"/>
        <v>0</v>
      </c>
      <c r="FL113" s="11"/>
      <c r="FM113" s="10"/>
      <c r="FN113" s="11"/>
      <c r="FO113" s="10"/>
      <c r="FP113" s="11"/>
      <c r="FQ113" s="10"/>
      <c r="FR113" s="7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07"/>
        <v>0</v>
      </c>
    </row>
    <row r="114" spans="1:188" x14ac:dyDescent="0.2">
      <c r="A114" s="15">
        <v>12</v>
      </c>
      <c r="B114" s="15">
        <v>1</v>
      </c>
      <c r="C114" s="15"/>
      <c r="D114" s="6" t="s">
        <v>231</v>
      </c>
      <c r="E114" s="3" t="s">
        <v>232</v>
      </c>
      <c r="F114" s="6">
        <f t="shared" si="86"/>
        <v>0</v>
      </c>
      <c r="G114" s="6">
        <f t="shared" si="87"/>
        <v>2</v>
      </c>
      <c r="H114" s="6">
        <f t="shared" si="88"/>
        <v>30</v>
      </c>
      <c r="I114" s="6">
        <f t="shared" si="89"/>
        <v>10</v>
      </c>
      <c r="J114" s="6">
        <f t="shared" si="90"/>
        <v>0</v>
      </c>
      <c r="K114" s="6">
        <f t="shared" si="91"/>
        <v>0</v>
      </c>
      <c r="L114" s="6">
        <f t="shared" si="92"/>
        <v>0</v>
      </c>
      <c r="M114" s="6">
        <f t="shared" si="93"/>
        <v>0</v>
      </c>
      <c r="N114" s="6">
        <f t="shared" si="94"/>
        <v>20</v>
      </c>
      <c r="O114" s="6">
        <f t="shared" si="95"/>
        <v>0</v>
      </c>
      <c r="P114" s="6">
        <f t="shared" si="96"/>
        <v>0</v>
      </c>
      <c r="Q114" s="6">
        <f t="shared" si="97"/>
        <v>0</v>
      </c>
      <c r="R114" s="7">
        <f t="shared" si="98"/>
        <v>3</v>
      </c>
      <c r="S114" s="7">
        <f t="shared" si="99"/>
        <v>2</v>
      </c>
      <c r="T114" s="7">
        <v>1</v>
      </c>
      <c r="U114" s="11"/>
      <c r="V114" s="10"/>
      <c r="W114" s="11"/>
      <c r="X114" s="10"/>
      <c r="Y114" s="11"/>
      <c r="Z114" s="10"/>
      <c r="AA114" s="7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00"/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01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02"/>
        <v>0</v>
      </c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03"/>
        <v>0</v>
      </c>
      <c r="DA114" s="11">
        <v>10</v>
      </c>
      <c r="DB114" s="10" t="s">
        <v>61</v>
      </c>
      <c r="DC114" s="11"/>
      <c r="DD114" s="10"/>
      <c r="DE114" s="11"/>
      <c r="DF114" s="10"/>
      <c r="DG114" s="7">
        <v>1</v>
      </c>
      <c r="DH114" s="11"/>
      <c r="DI114" s="10"/>
      <c r="DJ114" s="11"/>
      <c r="DK114" s="10"/>
      <c r="DL114" s="11">
        <v>20</v>
      </c>
      <c r="DM114" s="10" t="s">
        <v>61</v>
      </c>
      <c r="DN114" s="11"/>
      <c r="DO114" s="10"/>
      <c r="DP114" s="11"/>
      <c r="DQ114" s="10"/>
      <c r="DR114" s="11"/>
      <c r="DS114" s="10"/>
      <c r="DT114" s="7">
        <v>2</v>
      </c>
      <c r="DU114" s="7">
        <f t="shared" si="104"/>
        <v>3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05"/>
        <v>0</v>
      </c>
      <c r="EQ114" s="11"/>
      <c r="ER114" s="10"/>
      <c r="ES114" s="11"/>
      <c r="ET114" s="10"/>
      <c r="EU114" s="11"/>
      <c r="EV114" s="10"/>
      <c r="EW114" s="7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06"/>
        <v>0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07"/>
        <v>0</v>
      </c>
    </row>
    <row r="115" spans="1:188" x14ac:dyDescent="0.2">
      <c r="A115" s="15">
        <v>12</v>
      </c>
      <c r="B115" s="15">
        <v>1</v>
      </c>
      <c r="C115" s="15"/>
      <c r="D115" s="6" t="s">
        <v>233</v>
      </c>
      <c r="E115" s="3" t="s">
        <v>234</v>
      </c>
      <c r="F115" s="6">
        <f t="shared" si="86"/>
        <v>0</v>
      </c>
      <c r="G115" s="6">
        <f t="shared" si="87"/>
        <v>2</v>
      </c>
      <c r="H115" s="6">
        <f t="shared" si="88"/>
        <v>30</v>
      </c>
      <c r="I115" s="6">
        <f t="shared" si="89"/>
        <v>10</v>
      </c>
      <c r="J115" s="6">
        <f t="shared" si="90"/>
        <v>0</v>
      </c>
      <c r="K115" s="6">
        <f t="shared" si="91"/>
        <v>0</v>
      </c>
      <c r="L115" s="6">
        <f t="shared" si="92"/>
        <v>0</v>
      </c>
      <c r="M115" s="6">
        <f t="shared" si="93"/>
        <v>0</v>
      </c>
      <c r="N115" s="6">
        <f t="shared" si="94"/>
        <v>20</v>
      </c>
      <c r="O115" s="6">
        <f t="shared" si="95"/>
        <v>0</v>
      </c>
      <c r="P115" s="6">
        <f t="shared" si="96"/>
        <v>0</v>
      </c>
      <c r="Q115" s="6">
        <f t="shared" si="97"/>
        <v>0</v>
      </c>
      <c r="R115" s="7">
        <f t="shared" si="98"/>
        <v>3</v>
      </c>
      <c r="S115" s="7">
        <f t="shared" si="99"/>
        <v>2</v>
      </c>
      <c r="T115" s="7">
        <v>1</v>
      </c>
      <c r="U115" s="11"/>
      <c r="V115" s="10"/>
      <c r="W115" s="11"/>
      <c r="X115" s="10"/>
      <c r="Y115" s="11"/>
      <c r="Z115" s="10"/>
      <c r="AA115" s="7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100"/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101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102"/>
        <v>0</v>
      </c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03"/>
        <v>0</v>
      </c>
      <c r="DA115" s="11">
        <v>10</v>
      </c>
      <c r="DB115" s="10" t="s">
        <v>61</v>
      </c>
      <c r="DC115" s="11"/>
      <c r="DD115" s="10"/>
      <c r="DE115" s="11"/>
      <c r="DF115" s="10"/>
      <c r="DG115" s="7">
        <v>1</v>
      </c>
      <c r="DH115" s="11"/>
      <c r="DI115" s="10"/>
      <c r="DJ115" s="11"/>
      <c r="DK115" s="10"/>
      <c r="DL115" s="11">
        <v>20</v>
      </c>
      <c r="DM115" s="10" t="s">
        <v>61</v>
      </c>
      <c r="DN115" s="11"/>
      <c r="DO115" s="10"/>
      <c r="DP115" s="11"/>
      <c r="DQ115" s="10"/>
      <c r="DR115" s="11"/>
      <c r="DS115" s="10"/>
      <c r="DT115" s="7">
        <v>2</v>
      </c>
      <c r="DU115" s="7">
        <f t="shared" si="104"/>
        <v>3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05"/>
        <v>0</v>
      </c>
      <c r="EQ115" s="11"/>
      <c r="ER115" s="10"/>
      <c r="ES115" s="11"/>
      <c r="ET115" s="10"/>
      <c r="EU115" s="11"/>
      <c r="EV115" s="10"/>
      <c r="EW115" s="7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06"/>
        <v>0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07"/>
        <v>0</v>
      </c>
    </row>
    <row r="116" spans="1:188" x14ac:dyDescent="0.2">
      <c r="A116" s="15">
        <v>13</v>
      </c>
      <c r="B116" s="15">
        <v>1</v>
      </c>
      <c r="C116" s="15"/>
      <c r="D116" s="6" t="s">
        <v>235</v>
      </c>
      <c r="E116" s="3" t="s">
        <v>236</v>
      </c>
      <c r="F116" s="6">
        <f t="shared" si="86"/>
        <v>0</v>
      </c>
      <c r="G116" s="6">
        <f t="shared" si="87"/>
        <v>3</v>
      </c>
      <c r="H116" s="6">
        <f t="shared" si="88"/>
        <v>30</v>
      </c>
      <c r="I116" s="6">
        <f t="shared" si="89"/>
        <v>10</v>
      </c>
      <c r="J116" s="6">
        <f t="shared" si="90"/>
        <v>10</v>
      </c>
      <c r="K116" s="6">
        <f t="shared" si="91"/>
        <v>0</v>
      </c>
      <c r="L116" s="6">
        <f t="shared" si="92"/>
        <v>0</v>
      </c>
      <c r="M116" s="6">
        <f t="shared" si="93"/>
        <v>0</v>
      </c>
      <c r="N116" s="6">
        <f t="shared" si="94"/>
        <v>10</v>
      </c>
      <c r="O116" s="6">
        <f t="shared" si="95"/>
        <v>0</v>
      </c>
      <c r="P116" s="6">
        <f t="shared" si="96"/>
        <v>0</v>
      </c>
      <c r="Q116" s="6">
        <f t="shared" si="97"/>
        <v>0</v>
      </c>
      <c r="R116" s="7">
        <f t="shared" si="98"/>
        <v>3</v>
      </c>
      <c r="S116" s="7">
        <f t="shared" si="99"/>
        <v>1</v>
      </c>
      <c r="T116" s="7">
        <v>1.3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00"/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01"/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02"/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03"/>
        <v>0</v>
      </c>
      <c r="DA116" s="11">
        <v>10</v>
      </c>
      <c r="DB116" s="10" t="s">
        <v>61</v>
      </c>
      <c r="DC116" s="11">
        <v>10</v>
      </c>
      <c r="DD116" s="10" t="s">
        <v>61</v>
      </c>
      <c r="DE116" s="11"/>
      <c r="DF116" s="10"/>
      <c r="DG116" s="7">
        <v>2</v>
      </c>
      <c r="DH116" s="11"/>
      <c r="DI116" s="10"/>
      <c r="DJ116" s="11"/>
      <c r="DK116" s="10"/>
      <c r="DL116" s="11">
        <v>10</v>
      </c>
      <c r="DM116" s="10" t="s">
        <v>61</v>
      </c>
      <c r="DN116" s="11"/>
      <c r="DO116" s="10"/>
      <c r="DP116" s="11"/>
      <c r="DQ116" s="10"/>
      <c r="DR116" s="11"/>
      <c r="DS116" s="10"/>
      <c r="DT116" s="7">
        <v>1</v>
      </c>
      <c r="DU116" s="7">
        <f t="shared" si="104"/>
        <v>3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05"/>
        <v>0</v>
      </c>
      <c r="EQ116" s="11"/>
      <c r="ER116" s="10"/>
      <c r="ES116" s="11"/>
      <c r="ET116" s="10"/>
      <c r="EU116" s="11"/>
      <c r="EV116" s="10"/>
      <c r="EW116" s="7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06"/>
        <v>0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07"/>
        <v>0</v>
      </c>
    </row>
    <row r="117" spans="1:188" x14ac:dyDescent="0.2">
      <c r="A117" s="15">
        <v>13</v>
      </c>
      <c r="B117" s="15">
        <v>1</v>
      </c>
      <c r="C117" s="15"/>
      <c r="D117" s="6" t="s">
        <v>237</v>
      </c>
      <c r="E117" s="3" t="s">
        <v>238</v>
      </c>
      <c r="F117" s="6">
        <f t="shared" si="86"/>
        <v>0</v>
      </c>
      <c r="G117" s="6">
        <f t="shared" si="87"/>
        <v>3</v>
      </c>
      <c r="H117" s="6">
        <f t="shared" si="88"/>
        <v>30</v>
      </c>
      <c r="I117" s="6">
        <f t="shared" si="89"/>
        <v>10</v>
      </c>
      <c r="J117" s="6">
        <f t="shared" si="90"/>
        <v>10</v>
      </c>
      <c r="K117" s="6">
        <f t="shared" si="91"/>
        <v>0</v>
      </c>
      <c r="L117" s="6">
        <f t="shared" si="92"/>
        <v>0</v>
      </c>
      <c r="M117" s="6">
        <f t="shared" si="93"/>
        <v>0</v>
      </c>
      <c r="N117" s="6">
        <f t="shared" si="94"/>
        <v>10</v>
      </c>
      <c r="O117" s="6">
        <f t="shared" si="95"/>
        <v>0</v>
      </c>
      <c r="P117" s="6">
        <f t="shared" si="96"/>
        <v>0</v>
      </c>
      <c r="Q117" s="6">
        <f t="shared" si="97"/>
        <v>0</v>
      </c>
      <c r="R117" s="7">
        <f t="shared" si="98"/>
        <v>3</v>
      </c>
      <c r="S117" s="7">
        <f t="shared" si="99"/>
        <v>1</v>
      </c>
      <c r="T117" s="7">
        <v>1.3</v>
      </c>
      <c r="U117" s="11"/>
      <c r="V117" s="10"/>
      <c r="W117" s="11"/>
      <c r="X117" s="10"/>
      <c r="Y117" s="11"/>
      <c r="Z117" s="10"/>
      <c r="AA117" s="7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00"/>
        <v>0</v>
      </c>
      <c r="AP117" s="11"/>
      <c r="AQ117" s="10"/>
      <c r="AR117" s="11"/>
      <c r="AS117" s="10"/>
      <c r="AT117" s="11"/>
      <c r="AU117" s="10"/>
      <c r="AV117" s="7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01"/>
        <v>0</v>
      </c>
      <c r="BK117" s="11"/>
      <c r="BL117" s="10"/>
      <c r="BM117" s="11"/>
      <c r="BN117" s="10"/>
      <c r="BO117" s="11"/>
      <c r="BP117" s="10"/>
      <c r="BQ117" s="7"/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02"/>
        <v>0</v>
      </c>
      <c r="CF117" s="11"/>
      <c r="CG117" s="10"/>
      <c r="CH117" s="11"/>
      <c r="CI117" s="10"/>
      <c r="CJ117" s="11"/>
      <c r="CK117" s="10"/>
      <c r="CL117" s="7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03"/>
        <v>0</v>
      </c>
      <c r="DA117" s="11">
        <v>10</v>
      </c>
      <c r="DB117" s="10" t="s">
        <v>61</v>
      </c>
      <c r="DC117" s="11">
        <v>10</v>
      </c>
      <c r="DD117" s="10" t="s">
        <v>61</v>
      </c>
      <c r="DE117" s="11"/>
      <c r="DF117" s="10"/>
      <c r="DG117" s="7">
        <v>2</v>
      </c>
      <c r="DH117" s="11"/>
      <c r="DI117" s="10"/>
      <c r="DJ117" s="11"/>
      <c r="DK117" s="10"/>
      <c r="DL117" s="11">
        <v>10</v>
      </c>
      <c r="DM117" s="10" t="s">
        <v>61</v>
      </c>
      <c r="DN117" s="11"/>
      <c r="DO117" s="10"/>
      <c r="DP117" s="11"/>
      <c r="DQ117" s="10"/>
      <c r="DR117" s="11"/>
      <c r="DS117" s="10"/>
      <c r="DT117" s="7">
        <v>1</v>
      </c>
      <c r="DU117" s="7">
        <f t="shared" si="104"/>
        <v>3</v>
      </c>
      <c r="DV117" s="11"/>
      <c r="DW117" s="10"/>
      <c r="DX117" s="11"/>
      <c r="DY117" s="10"/>
      <c r="DZ117" s="11"/>
      <c r="EA117" s="10"/>
      <c r="EB117" s="7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05"/>
        <v>0</v>
      </c>
      <c r="EQ117" s="11"/>
      <c r="ER117" s="10"/>
      <c r="ES117" s="11"/>
      <c r="ET117" s="10"/>
      <c r="EU117" s="11"/>
      <c r="EV117" s="10"/>
      <c r="EW117" s="7"/>
      <c r="EX117" s="11"/>
      <c r="EY117" s="10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06"/>
        <v>0</v>
      </c>
      <c r="FL117" s="11"/>
      <c r="FM117" s="10"/>
      <c r="FN117" s="11"/>
      <c r="FO117" s="10"/>
      <c r="FP117" s="11"/>
      <c r="FQ117" s="10"/>
      <c r="FR117" s="7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07"/>
        <v>0</v>
      </c>
    </row>
    <row r="118" spans="1:188" x14ac:dyDescent="0.2">
      <c r="A118" s="15">
        <v>14</v>
      </c>
      <c r="B118" s="15">
        <v>1</v>
      </c>
      <c r="C118" s="15"/>
      <c r="D118" s="6" t="s">
        <v>239</v>
      </c>
      <c r="E118" s="3" t="s">
        <v>240</v>
      </c>
      <c r="F118" s="6">
        <f t="shared" si="86"/>
        <v>0</v>
      </c>
      <c r="G118" s="6">
        <f t="shared" si="87"/>
        <v>2</v>
      </c>
      <c r="H118" s="6">
        <f t="shared" si="88"/>
        <v>20</v>
      </c>
      <c r="I118" s="6">
        <f t="shared" si="89"/>
        <v>10</v>
      </c>
      <c r="J118" s="6">
        <f t="shared" si="90"/>
        <v>0</v>
      </c>
      <c r="K118" s="6">
        <f t="shared" si="91"/>
        <v>0</v>
      </c>
      <c r="L118" s="6">
        <f t="shared" si="92"/>
        <v>0</v>
      </c>
      <c r="M118" s="6">
        <f t="shared" si="93"/>
        <v>0</v>
      </c>
      <c r="N118" s="6">
        <f t="shared" si="94"/>
        <v>10</v>
      </c>
      <c r="O118" s="6">
        <f t="shared" si="95"/>
        <v>0</v>
      </c>
      <c r="P118" s="6">
        <f t="shared" si="96"/>
        <v>0</v>
      </c>
      <c r="Q118" s="6">
        <f t="shared" si="97"/>
        <v>0</v>
      </c>
      <c r="R118" s="7">
        <f t="shared" si="98"/>
        <v>3</v>
      </c>
      <c r="S118" s="7">
        <f t="shared" si="99"/>
        <v>1.5</v>
      </c>
      <c r="T118" s="7">
        <v>1</v>
      </c>
      <c r="U118" s="11"/>
      <c r="V118" s="10"/>
      <c r="W118" s="11"/>
      <c r="X118" s="10"/>
      <c r="Y118" s="11"/>
      <c r="Z118" s="10"/>
      <c r="AA118" s="7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100"/>
        <v>0</v>
      </c>
      <c r="AP118" s="11"/>
      <c r="AQ118" s="10"/>
      <c r="AR118" s="11"/>
      <c r="AS118" s="10"/>
      <c r="AT118" s="11"/>
      <c r="AU118" s="10"/>
      <c r="AV118" s="7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101"/>
        <v>0</v>
      </c>
      <c r="BK118" s="11"/>
      <c r="BL118" s="10"/>
      <c r="BM118" s="11"/>
      <c r="BN118" s="10"/>
      <c r="BO118" s="11"/>
      <c r="BP118" s="10"/>
      <c r="BQ118" s="7"/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102"/>
        <v>0</v>
      </c>
      <c r="CF118" s="11"/>
      <c r="CG118" s="10"/>
      <c r="CH118" s="11"/>
      <c r="CI118" s="10"/>
      <c r="CJ118" s="11"/>
      <c r="CK118" s="10"/>
      <c r="CL118" s="7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103"/>
        <v>0</v>
      </c>
      <c r="DA118" s="11"/>
      <c r="DB118" s="10"/>
      <c r="DC118" s="11"/>
      <c r="DD118" s="10"/>
      <c r="DE118" s="11"/>
      <c r="DF118" s="10"/>
      <c r="DG118" s="7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04"/>
        <v>0</v>
      </c>
      <c r="DV118" s="11">
        <v>10</v>
      </c>
      <c r="DW118" s="10" t="s">
        <v>61</v>
      </c>
      <c r="DX118" s="11"/>
      <c r="DY118" s="10"/>
      <c r="DZ118" s="11"/>
      <c r="EA118" s="10"/>
      <c r="EB118" s="7">
        <v>1.5</v>
      </c>
      <c r="EC118" s="11"/>
      <c r="ED118" s="10"/>
      <c r="EE118" s="11"/>
      <c r="EF118" s="10"/>
      <c r="EG118" s="11">
        <v>10</v>
      </c>
      <c r="EH118" s="10" t="s">
        <v>61</v>
      </c>
      <c r="EI118" s="11"/>
      <c r="EJ118" s="10"/>
      <c r="EK118" s="11"/>
      <c r="EL118" s="10"/>
      <c r="EM118" s="11"/>
      <c r="EN118" s="10"/>
      <c r="EO118" s="7">
        <v>1.5</v>
      </c>
      <c r="EP118" s="7">
        <f t="shared" si="105"/>
        <v>3</v>
      </c>
      <c r="EQ118" s="11"/>
      <c r="ER118" s="10"/>
      <c r="ES118" s="11"/>
      <c r="ET118" s="10"/>
      <c r="EU118" s="11"/>
      <c r="EV118" s="10"/>
      <c r="EW118" s="7"/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06"/>
        <v>0</v>
      </c>
      <c r="FL118" s="11"/>
      <c r="FM118" s="10"/>
      <c r="FN118" s="11"/>
      <c r="FO118" s="10"/>
      <c r="FP118" s="11"/>
      <c r="FQ118" s="10"/>
      <c r="FR118" s="7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07"/>
        <v>0</v>
      </c>
    </row>
    <row r="119" spans="1:188" x14ac:dyDescent="0.2">
      <c r="A119" s="15">
        <v>14</v>
      </c>
      <c r="B119" s="15">
        <v>1</v>
      </c>
      <c r="C119" s="15"/>
      <c r="D119" s="6" t="s">
        <v>241</v>
      </c>
      <c r="E119" s="3" t="s">
        <v>242</v>
      </c>
      <c r="F119" s="6">
        <f t="shared" si="86"/>
        <v>0</v>
      </c>
      <c r="G119" s="6">
        <f t="shared" si="87"/>
        <v>2</v>
      </c>
      <c r="H119" s="6">
        <f t="shared" si="88"/>
        <v>20</v>
      </c>
      <c r="I119" s="6">
        <f t="shared" si="89"/>
        <v>10</v>
      </c>
      <c r="J119" s="6">
        <f t="shared" si="90"/>
        <v>0</v>
      </c>
      <c r="K119" s="6">
        <f t="shared" si="91"/>
        <v>0</v>
      </c>
      <c r="L119" s="6">
        <f t="shared" si="92"/>
        <v>0</v>
      </c>
      <c r="M119" s="6">
        <f t="shared" si="93"/>
        <v>0</v>
      </c>
      <c r="N119" s="6">
        <f t="shared" si="94"/>
        <v>10</v>
      </c>
      <c r="O119" s="6">
        <f t="shared" si="95"/>
        <v>0</v>
      </c>
      <c r="P119" s="6">
        <f t="shared" si="96"/>
        <v>0</v>
      </c>
      <c r="Q119" s="6">
        <f t="shared" si="97"/>
        <v>0</v>
      </c>
      <c r="R119" s="7">
        <f t="shared" si="98"/>
        <v>3</v>
      </c>
      <c r="S119" s="7">
        <f t="shared" si="99"/>
        <v>1.5</v>
      </c>
      <c r="T119" s="7">
        <v>1</v>
      </c>
      <c r="U119" s="11"/>
      <c r="V119" s="10"/>
      <c r="W119" s="11"/>
      <c r="X119" s="10"/>
      <c r="Y119" s="11"/>
      <c r="Z119" s="10"/>
      <c r="AA119" s="7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100"/>
        <v>0</v>
      </c>
      <c r="AP119" s="11"/>
      <c r="AQ119" s="10"/>
      <c r="AR119" s="11"/>
      <c r="AS119" s="10"/>
      <c r="AT119" s="11"/>
      <c r="AU119" s="10"/>
      <c r="AV119" s="7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101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102"/>
        <v>0</v>
      </c>
      <c r="CF119" s="11"/>
      <c r="CG119" s="10"/>
      <c r="CH119" s="11"/>
      <c r="CI119" s="10"/>
      <c r="CJ119" s="11"/>
      <c r="CK119" s="10"/>
      <c r="CL119" s="7"/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03"/>
        <v>0</v>
      </c>
      <c r="DA119" s="11"/>
      <c r="DB119" s="10"/>
      <c r="DC119" s="11"/>
      <c r="DD119" s="10"/>
      <c r="DE119" s="11"/>
      <c r="DF119" s="10"/>
      <c r="DG119" s="7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04"/>
        <v>0</v>
      </c>
      <c r="DV119" s="11">
        <v>10</v>
      </c>
      <c r="DW119" s="10" t="s">
        <v>61</v>
      </c>
      <c r="DX119" s="11"/>
      <c r="DY119" s="10"/>
      <c r="DZ119" s="11"/>
      <c r="EA119" s="10"/>
      <c r="EB119" s="7">
        <v>1.5</v>
      </c>
      <c r="EC119" s="11"/>
      <c r="ED119" s="10"/>
      <c r="EE119" s="11"/>
      <c r="EF119" s="10"/>
      <c r="EG119" s="11">
        <v>10</v>
      </c>
      <c r="EH119" s="10" t="s">
        <v>61</v>
      </c>
      <c r="EI119" s="11"/>
      <c r="EJ119" s="10"/>
      <c r="EK119" s="11"/>
      <c r="EL119" s="10"/>
      <c r="EM119" s="11"/>
      <c r="EN119" s="10"/>
      <c r="EO119" s="7">
        <v>1.5</v>
      </c>
      <c r="EP119" s="7">
        <f t="shared" si="105"/>
        <v>3</v>
      </c>
      <c r="EQ119" s="11"/>
      <c r="ER119" s="10"/>
      <c r="ES119" s="11"/>
      <c r="ET119" s="10"/>
      <c r="EU119" s="11"/>
      <c r="EV119" s="10"/>
      <c r="EW119" s="7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06"/>
        <v>0</v>
      </c>
      <c r="FL119" s="11"/>
      <c r="FM119" s="10"/>
      <c r="FN119" s="11"/>
      <c r="FO119" s="10"/>
      <c r="FP119" s="11"/>
      <c r="FQ119" s="10"/>
      <c r="FR119" s="7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07"/>
        <v>0</v>
      </c>
    </row>
    <row r="120" spans="1:188" x14ac:dyDescent="0.2">
      <c r="A120" s="15">
        <v>15</v>
      </c>
      <c r="B120" s="15">
        <v>1</v>
      </c>
      <c r="C120" s="15"/>
      <c r="D120" s="6" t="s">
        <v>243</v>
      </c>
      <c r="E120" s="3" t="s">
        <v>244</v>
      </c>
      <c r="F120" s="6">
        <f t="shared" si="86"/>
        <v>0</v>
      </c>
      <c r="G120" s="6">
        <f t="shared" si="87"/>
        <v>2</v>
      </c>
      <c r="H120" s="6">
        <f t="shared" si="88"/>
        <v>30</v>
      </c>
      <c r="I120" s="6">
        <f t="shared" si="89"/>
        <v>10</v>
      </c>
      <c r="J120" s="6">
        <f t="shared" si="90"/>
        <v>0</v>
      </c>
      <c r="K120" s="6">
        <f t="shared" si="91"/>
        <v>0</v>
      </c>
      <c r="L120" s="6">
        <f t="shared" si="92"/>
        <v>0</v>
      </c>
      <c r="M120" s="6">
        <f t="shared" si="93"/>
        <v>0</v>
      </c>
      <c r="N120" s="6">
        <f t="shared" si="94"/>
        <v>20</v>
      </c>
      <c r="O120" s="6">
        <f t="shared" si="95"/>
        <v>0</v>
      </c>
      <c r="P120" s="6">
        <f t="shared" si="96"/>
        <v>0</v>
      </c>
      <c r="Q120" s="6">
        <f t="shared" si="97"/>
        <v>0</v>
      </c>
      <c r="R120" s="7">
        <f t="shared" si="98"/>
        <v>3</v>
      </c>
      <c r="S120" s="7">
        <f t="shared" si="99"/>
        <v>2</v>
      </c>
      <c r="T120" s="7">
        <v>1</v>
      </c>
      <c r="U120" s="11"/>
      <c r="V120" s="10"/>
      <c r="W120" s="11"/>
      <c r="X120" s="10"/>
      <c r="Y120" s="11"/>
      <c r="Z120" s="10"/>
      <c r="AA120" s="7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100"/>
        <v>0</v>
      </c>
      <c r="AP120" s="11"/>
      <c r="AQ120" s="10"/>
      <c r="AR120" s="11"/>
      <c r="AS120" s="10"/>
      <c r="AT120" s="11"/>
      <c r="AU120" s="10"/>
      <c r="AV120" s="7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101"/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102"/>
        <v>0</v>
      </c>
      <c r="CF120" s="11"/>
      <c r="CG120" s="10"/>
      <c r="CH120" s="11"/>
      <c r="CI120" s="10"/>
      <c r="CJ120" s="11"/>
      <c r="CK120" s="10"/>
      <c r="CL120" s="7"/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103"/>
        <v>0</v>
      </c>
      <c r="DA120" s="11"/>
      <c r="DB120" s="10"/>
      <c r="DC120" s="11"/>
      <c r="DD120" s="10"/>
      <c r="DE120" s="11"/>
      <c r="DF120" s="10"/>
      <c r="DG120" s="7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04"/>
        <v>0</v>
      </c>
      <c r="DV120" s="11">
        <v>10</v>
      </c>
      <c r="DW120" s="10" t="s">
        <v>61</v>
      </c>
      <c r="DX120" s="11"/>
      <c r="DY120" s="10"/>
      <c r="DZ120" s="11"/>
      <c r="EA120" s="10"/>
      <c r="EB120" s="7">
        <v>1</v>
      </c>
      <c r="EC120" s="11"/>
      <c r="ED120" s="10"/>
      <c r="EE120" s="11"/>
      <c r="EF120" s="10"/>
      <c r="EG120" s="11">
        <v>20</v>
      </c>
      <c r="EH120" s="10" t="s">
        <v>61</v>
      </c>
      <c r="EI120" s="11"/>
      <c r="EJ120" s="10"/>
      <c r="EK120" s="11"/>
      <c r="EL120" s="10"/>
      <c r="EM120" s="11"/>
      <c r="EN120" s="10"/>
      <c r="EO120" s="7">
        <v>2</v>
      </c>
      <c r="EP120" s="7">
        <f t="shared" si="105"/>
        <v>3</v>
      </c>
      <c r="EQ120" s="11"/>
      <c r="ER120" s="10"/>
      <c r="ES120" s="11"/>
      <c r="ET120" s="10"/>
      <c r="EU120" s="11"/>
      <c r="EV120" s="10"/>
      <c r="EW120" s="7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06"/>
        <v>0</v>
      </c>
      <c r="FL120" s="11"/>
      <c r="FM120" s="10"/>
      <c r="FN120" s="11"/>
      <c r="FO120" s="10"/>
      <c r="FP120" s="11"/>
      <c r="FQ120" s="10"/>
      <c r="FR120" s="7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07"/>
        <v>0</v>
      </c>
    </row>
    <row r="121" spans="1:188" x14ac:dyDescent="0.2">
      <c r="A121" s="15">
        <v>15</v>
      </c>
      <c r="B121" s="15">
        <v>1</v>
      </c>
      <c r="C121" s="15"/>
      <c r="D121" s="6" t="s">
        <v>245</v>
      </c>
      <c r="E121" s="3" t="s">
        <v>246</v>
      </c>
      <c r="F121" s="6">
        <f t="shared" si="86"/>
        <v>0</v>
      </c>
      <c r="G121" s="6">
        <f t="shared" si="87"/>
        <v>2</v>
      </c>
      <c r="H121" s="6">
        <f t="shared" si="88"/>
        <v>30</v>
      </c>
      <c r="I121" s="6">
        <f t="shared" si="89"/>
        <v>10</v>
      </c>
      <c r="J121" s="6">
        <f t="shared" si="90"/>
        <v>0</v>
      </c>
      <c r="K121" s="6">
        <f t="shared" si="91"/>
        <v>0</v>
      </c>
      <c r="L121" s="6">
        <f t="shared" si="92"/>
        <v>0</v>
      </c>
      <c r="M121" s="6">
        <f t="shared" si="93"/>
        <v>0</v>
      </c>
      <c r="N121" s="6">
        <f t="shared" si="94"/>
        <v>20</v>
      </c>
      <c r="O121" s="6">
        <f t="shared" si="95"/>
        <v>0</v>
      </c>
      <c r="P121" s="6">
        <f t="shared" si="96"/>
        <v>0</v>
      </c>
      <c r="Q121" s="6">
        <f t="shared" si="97"/>
        <v>0</v>
      </c>
      <c r="R121" s="7">
        <f t="shared" si="98"/>
        <v>3</v>
      </c>
      <c r="S121" s="7">
        <f t="shared" si="99"/>
        <v>2</v>
      </c>
      <c r="T121" s="7">
        <v>1.1000000000000001</v>
      </c>
      <c r="U121" s="11"/>
      <c r="V121" s="10"/>
      <c r="W121" s="11"/>
      <c r="X121" s="10"/>
      <c r="Y121" s="11"/>
      <c r="Z121" s="10"/>
      <c r="AA121" s="7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100"/>
        <v>0</v>
      </c>
      <c r="AP121" s="11"/>
      <c r="AQ121" s="10"/>
      <c r="AR121" s="11"/>
      <c r="AS121" s="10"/>
      <c r="AT121" s="11"/>
      <c r="AU121" s="10"/>
      <c r="AV121" s="7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101"/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102"/>
        <v>0</v>
      </c>
      <c r="CF121" s="11"/>
      <c r="CG121" s="10"/>
      <c r="CH121" s="11"/>
      <c r="CI121" s="10"/>
      <c r="CJ121" s="11"/>
      <c r="CK121" s="10"/>
      <c r="CL121" s="7"/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03"/>
        <v>0</v>
      </c>
      <c r="DA121" s="11"/>
      <c r="DB121" s="10"/>
      <c r="DC121" s="11"/>
      <c r="DD121" s="10"/>
      <c r="DE121" s="11"/>
      <c r="DF121" s="10"/>
      <c r="DG121" s="7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04"/>
        <v>0</v>
      </c>
      <c r="DV121" s="11">
        <v>10</v>
      </c>
      <c r="DW121" s="10" t="s">
        <v>61</v>
      </c>
      <c r="DX121" s="11"/>
      <c r="DY121" s="10"/>
      <c r="DZ121" s="11"/>
      <c r="EA121" s="10"/>
      <c r="EB121" s="7">
        <v>1</v>
      </c>
      <c r="EC121" s="11"/>
      <c r="ED121" s="10"/>
      <c r="EE121" s="11"/>
      <c r="EF121" s="10"/>
      <c r="EG121" s="11">
        <v>20</v>
      </c>
      <c r="EH121" s="10" t="s">
        <v>61</v>
      </c>
      <c r="EI121" s="11"/>
      <c r="EJ121" s="10"/>
      <c r="EK121" s="11"/>
      <c r="EL121" s="10"/>
      <c r="EM121" s="11"/>
      <c r="EN121" s="10"/>
      <c r="EO121" s="7">
        <v>2</v>
      </c>
      <c r="EP121" s="7">
        <f t="shared" si="105"/>
        <v>3</v>
      </c>
      <c r="EQ121" s="11"/>
      <c r="ER121" s="10"/>
      <c r="ES121" s="11"/>
      <c r="ET121" s="10"/>
      <c r="EU121" s="11"/>
      <c r="EV121" s="10"/>
      <c r="EW121" s="7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06"/>
        <v>0</v>
      </c>
      <c r="FL121" s="11"/>
      <c r="FM121" s="10"/>
      <c r="FN121" s="11"/>
      <c r="FO121" s="10"/>
      <c r="FP121" s="11"/>
      <c r="FQ121" s="10"/>
      <c r="FR121" s="7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07"/>
        <v>0</v>
      </c>
    </row>
    <row r="122" spans="1:188" ht="20.100000000000001" customHeight="1" x14ac:dyDescent="0.2">
      <c r="A122" s="12" t="s">
        <v>247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2"/>
      <c r="GF122" s="13"/>
    </row>
    <row r="123" spans="1:188" x14ac:dyDescent="0.2">
      <c r="A123" s="6"/>
      <c r="B123" s="6"/>
      <c r="C123" s="6"/>
      <c r="D123" s="6" t="s">
        <v>248</v>
      </c>
      <c r="E123" s="3" t="s">
        <v>249</v>
      </c>
      <c r="F123" s="6">
        <f>COUNTIF(U123:GD123,"e")</f>
        <v>0</v>
      </c>
      <c r="G123" s="6">
        <f>COUNTIF(U123:GD123,"z")</f>
        <v>1</v>
      </c>
      <c r="H123" s="6">
        <f>SUM(I123:Q123)</f>
        <v>6</v>
      </c>
      <c r="I123" s="6">
        <f>U123+AP123+BK123+CF123+DA123+DV123+EQ123+FL123</f>
        <v>0</v>
      </c>
      <c r="J123" s="6">
        <f>W123+AR123+BM123+CH123+DC123+DX123+ES123+FN123</f>
        <v>0</v>
      </c>
      <c r="K123" s="6">
        <f>Y123+AT123+BO123+CJ123+DE123+DZ123+EU123+FP123</f>
        <v>0</v>
      </c>
      <c r="L123" s="6">
        <f>AB123+AW123+BR123+CM123+DH123+EC123+EX123+FS123</f>
        <v>0</v>
      </c>
      <c r="M123" s="6">
        <f>AD123+AY123+BT123+CO123+DJ123+EE123+EZ123+FU123</f>
        <v>0</v>
      </c>
      <c r="N123" s="6">
        <f>AF123+BA123+BV123+CQ123+DL123+EG123+FB123+FW123</f>
        <v>0</v>
      </c>
      <c r="O123" s="6">
        <f>AH123+BC123+BX123+CS123+DN123+EI123+FD123+FY123</f>
        <v>0</v>
      </c>
      <c r="P123" s="6">
        <f>AJ123+BE123+BZ123+CU123+DP123+EK123+FF123+GA123</f>
        <v>6</v>
      </c>
      <c r="Q123" s="6">
        <f>AL123+BG123+CB123+CW123+DR123+EM123+FH123+GC123</f>
        <v>0</v>
      </c>
      <c r="R123" s="7">
        <f>AO123+BJ123+CE123+CZ123+DU123+EP123+FK123+GF123</f>
        <v>6</v>
      </c>
      <c r="S123" s="7">
        <f>AN123+BI123+CD123+CY123+DT123+EO123+FJ123+GE123</f>
        <v>6</v>
      </c>
      <c r="T123" s="7">
        <v>6</v>
      </c>
      <c r="U123" s="11"/>
      <c r="V123" s="10"/>
      <c r="W123" s="11"/>
      <c r="X123" s="10"/>
      <c r="Y123" s="11"/>
      <c r="Z123" s="10"/>
      <c r="AA123" s="7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>AA123+AN123</f>
        <v>0</v>
      </c>
      <c r="AP123" s="11"/>
      <c r="AQ123" s="10"/>
      <c r="AR123" s="11"/>
      <c r="AS123" s="10"/>
      <c r="AT123" s="11"/>
      <c r="AU123" s="10"/>
      <c r="AV123" s="7"/>
      <c r="AW123" s="11"/>
      <c r="AX123" s="10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>AV123+BI123</f>
        <v>0</v>
      </c>
      <c r="BK123" s="11"/>
      <c r="BL123" s="10"/>
      <c r="BM123" s="11"/>
      <c r="BN123" s="10"/>
      <c r="BO123" s="11"/>
      <c r="BP123" s="10"/>
      <c r="BQ123" s="7"/>
      <c r="BR123" s="11"/>
      <c r="BS123" s="10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>BQ123+CD123</f>
        <v>0</v>
      </c>
      <c r="CF123" s="11"/>
      <c r="CG123" s="10"/>
      <c r="CH123" s="11"/>
      <c r="CI123" s="10"/>
      <c r="CJ123" s="11"/>
      <c r="CK123" s="10"/>
      <c r="CL123" s="7"/>
      <c r="CM123" s="11"/>
      <c r="CN123" s="10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>CL123+CY123</f>
        <v>0</v>
      </c>
      <c r="DA123" s="11"/>
      <c r="DB123" s="10"/>
      <c r="DC123" s="11"/>
      <c r="DD123" s="10"/>
      <c r="DE123" s="11"/>
      <c r="DF123" s="10"/>
      <c r="DG123" s="7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>DG123+DT123</f>
        <v>0</v>
      </c>
      <c r="DV123" s="11"/>
      <c r="DW123" s="10"/>
      <c r="DX123" s="11"/>
      <c r="DY123" s="10"/>
      <c r="DZ123" s="11"/>
      <c r="EA123" s="10"/>
      <c r="EB123" s="7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>EB123+EO123</f>
        <v>0</v>
      </c>
      <c r="EQ123" s="11"/>
      <c r="ER123" s="10"/>
      <c r="ES123" s="11"/>
      <c r="ET123" s="10"/>
      <c r="EU123" s="11"/>
      <c r="EV123" s="10"/>
      <c r="EW123" s="7"/>
      <c r="EX123" s="11"/>
      <c r="EY123" s="10"/>
      <c r="EZ123" s="11"/>
      <c r="FA123" s="10"/>
      <c r="FB123" s="11"/>
      <c r="FC123" s="10"/>
      <c r="FD123" s="11"/>
      <c r="FE123" s="10"/>
      <c r="FF123" s="11">
        <v>6</v>
      </c>
      <c r="FG123" s="10" t="s">
        <v>61</v>
      </c>
      <c r="FH123" s="11"/>
      <c r="FI123" s="10"/>
      <c r="FJ123" s="7">
        <v>6</v>
      </c>
      <c r="FK123" s="7">
        <f>EW123+FJ123</f>
        <v>6</v>
      </c>
      <c r="FL123" s="11"/>
      <c r="FM123" s="10"/>
      <c r="FN123" s="11"/>
      <c r="FO123" s="10"/>
      <c r="FP123" s="11"/>
      <c r="FQ123" s="10"/>
      <c r="FR123" s="7"/>
      <c r="FS123" s="11"/>
      <c r="FT123" s="10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>FR123+GE123</f>
        <v>0</v>
      </c>
    </row>
    <row r="124" spans="1:188" ht="15.95" customHeight="1" x14ac:dyDescent="0.2">
      <c r="A124" s="6"/>
      <c r="B124" s="6"/>
      <c r="C124" s="6"/>
      <c r="D124" s="6"/>
      <c r="E124" s="6" t="s">
        <v>71</v>
      </c>
      <c r="F124" s="6">
        <f t="shared" ref="F124:AK124" si="108">SUM(F123:F123)</f>
        <v>0</v>
      </c>
      <c r="G124" s="6">
        <f t="shared" si="108"/>
        <v>1</v>
      </c>
      <c r="H124" s="6">
        <f t="shared" si="108"/>
        <v>6</v>
      </c>
      <c r="I124" s="6">
        <f t="shared" si="108"/>
        <v>0</v>
      </c>
      <c r="J124" s="6">
        <f t="shared" si="108"/>
        <v>0</v>
      </c>
      <c r="K124" s="6">
        <f t="shared" si="108"/>
        <v>0</v>
      </c>
      <c r="L124" s="6">
        <f t="shared" si="108"/>
        <v>0</v>
      </c>
      <c r="M124" s="6">
        <f t="shared" si="108"/>
        <v>0</v>
      </c>
      <c r="N124" s="6">
        <f t="shared" si="108"/>
        <v>0</v>
      </c>
      <c r="O124" s="6">
        <f t="shared" si="108"/>
        <v>0</v>
      </c>
      <c r="P124" s="6">
        <f t="shared" si="108"/>
        <v>6</v>
      </c>
      <c r="Q124" s="6">
        <f t="shared" si="108"/>
        <v>0</v>
      </c>
      <c r="R124" s="7">
        <f t="shared" si="108"/>
        <v>6</v>
      </c>
      <c r="S124" s="7">
        <f t="shared" si="108"/>
        <v>6</v>
      </c>
      <c r="T124" s="7">
        <f t="shared" si="108"/>
        <v>6</v>
      </c>
      <c r="U124" s="11">
        <f t="shared" si="108"/>
        <v>0</v>
      </c>
      <c r="V124" s="10">
        <f t="shared" si="108"/>
        <v>0</v>
      </c>
      <c r="W124" s="11">
        <f t="shared" si="108"/>
        <v>0</v>
      </c>
      <c r="X124" s="10">
        <f t="shared" si="108"/>
        <v>0</v>
      </c>
      <c r="Y124" s="11">
        <f t="shared" si="108"/>
        <v>0</v>
      </c>
      <c r="Z124" s="10">
        <f t="shared" si="108"/>
        <v>0</v>
      </c>
      <c r="AA124" s="7">
        <f t="shared" si="108"/>
        <v>0</v>
      </c>
      <c r="AB124" s="11">
        <f t="shared" si="108"/>
        <v>0</v>
      </c>
      <c r="AC124" s="10">
        <f t="shared" si="108"/>
        <v>0</v>
      </c>
      <c r="AD124" s="11">
        <f t="shared" si="108"/>
        <v>0</v>
      </c>
      <c r="AE124" s="10">
        <f t="shared" si="108"/>
        <v>0</v>
      </c>
      <c r="AF124" s="11">
        <f t="shared" si="108"/>
        <v>0</v>
      </c>
      <c r="AG124" s="10">
        <f t="shared" si="108"/>
        <v>0</v>
      </c>
      <c r="AH124" s="11">
        <f t="shared" si="108"/>
        <v>0</v>
      </c>
      <c r="AI124" s="10">
        <f t="shared" si="108"/>
        <v>0</v>
      </c>
      <c r="AJ124" s="11">
        <f t="shared" si="108"/>
        <v>0</v>
      </c>
      <c r="AK124" s="10">
        <f t="shared" si="108"/>
        <v>0</v>
      </c>
      <c r="AL124" s="11">
        <f t="shared" ref="AL124:BQ124" si="109">SUM(AL123:AL123)</f>
        <v>0</v>
      </c>
      <c r="AM124" s="10">
        <f t="shared" si="109"/>
        <v>0</v>
      </c>
      <c r="AN124" s="7">
        <f t="shared" si="109"/>
        <v>0</v>
      </c>
      <c r="AO124" s="7">
        <f t="shared" si="109"/>
        <v>0</v>
      </c>
      <c r="AP124" s="11">
        <f t="shared" si="109"/>
        <v>0</v>
      </c>
      <c r="AQ124" s="10">
        <f t="shared" si="109"/>
        <v>0</v>
      </c>
      <c r="AR124" s="11">
        <f t="shared" si="109"/>
        <v>0</v>
      </c>
      <c r="AS124" s="10">
        <f t="shared" si="109"/>
        <v>0</v>
      </c>
      <c r="AT124" s="11">
        <f t="shared" si="109"/>
        <v>0</v>
      </c>
      <c r="AU124" s="10">
        <f t="shared" si="109"/>
        <v>0</v>
      </c>
      <c r="AV124" s="7">
        <f t="shared" si="109"/>
        <v>0</v>
      </c>
      <c r="AW124" s="11">
        <f t="shared" si="109"/>
        <v>0</v>
      </c>
      <c r="AX124" s="10">
        <f t="shared" si="109"/>
        <v>0</v>
      </c>
      <c r="AY124" s="11">
        <f t="shared" si="109"/>
        <v>0</v>
      </c>
      <c r="AZ124" s="10">
        <f t="shared" si="109"/>
        <v>0</v>
      </c>
      <c r="BA124" s="11">
        <f t="shared" si="109"/>
        <v>0</v>
      </c>
      <c r="BB124" s="10">
        <f t="shared" si="109"/>
        <v>0</v>
      </c>
      <c r="BC124" s="11">
        <f t="shared" si="109"/>
        <v>0</v>
      </c>
      <c r="BD124" s="10">
        <f t="shared" si="109"/>
        <v>0</v>
      </c>
      <c r="BE124" s="11">
        <f t="shared" si="109"/>
        <v>0</v>
      </c>
      <c r="BF124" s="10">
        <f t="shared" si="109"/>
        <v>0</v>
      </c>
      <c r="BG124" s="11">
        <f t="shared" si="109"/>
        <v>0</v>
      </c>
      <c r="BH124" s="10">
        <f t="shared" si="109"/>
        <v>0</v>
      </c>
      <c r="BI124" s="7">
        <f t="shared" si="109"/>
        <v>0</v>
      </c>
      <c r="BJ124" s="7">
        <f t="shared" si="109"/>
        <v>0</v>
      </c>
      <c r="BK124" s="11">
        <f t="shared" si="109"/>
        <v>0</v>
      </c>
      <c r="BL124" s="10">
        <f t="shared" si="109"/>
        <v>0</v>
      </c>
      <c r="BM124" s="11">
        <f t="shared" si="109"/>
        <v>0</v>
      </c>
      <c r="BN124" s="10">
        <f t="shared" si="109"/>
        <v>0</v>
      </c>
      <c r="BO124" s="11">
        <f t="shared" si="109"/>
        <v>0</v>
      </c>
      <c r="BP124" s="10">
        <f t="shared" si="109"/>
        <v>0</v>
      </c>
      <c r="BQ124" s="7">
        <f t="shared" si="109"/>
        <v>0</v>
      </c>
      <c r="BR124" s="11">
        <f t="shared" ref="BR124:CW124" si="110">SUM(BR123:BR123)</f>
        <v>0</v>
      </c>
      <c r="BS124" s="10">
        <f t="shared" si="110"/>
        <v>0</v>
      </c>
      <c r="BT124" s="11">
        <f t="shared" si="110"/>
        <v>0</v>
      </c>
      <c r="BU124" s="10">
        <f t="shared" si="110"/>
        <v>0</v>
      </c>
      <c r="BV124" s="11">
        <f t="shared" si="110"/>
        <v>0</v>
      </c>
      <c r="BW124" s="10">
        <f t="shared" si="110"/>
        <v>0</v>
      </c>
      <c r="BX124" s="11">
        <f t="shared" si="110"/>
        <v>0</v>
      </c>
      <c r="BY124" s="10">
        <f t="shared" si="110"/>
        <v>0</v>
      </c>
      <c r="BZ124" s="11">
        <f t="shared" si="110"/>
        <v>0</v>
      </c>
      <c r="CA124" s="10">
        <f t="shared" si="110"/>
        <v>0</v>
      </c>
      <c r="CB124" s="11">
        <f t="shared" si="110"/>
        <v>0</v>
      </c>
      <c r="CC124" s="10">
        <f t="shared" si="110"/>
        <v>0</v>
      </c>
      <c r="CD124" s="7">
        <f t="shared" si="110"/>
        <v>0</v>
      </c>
      <c r="CE124" s="7">
        <f t="shared" si="110"/>
        <v>0</v>
      </c>
      <c r="CF124" s="11">
        <f t="shared" si="110"/>
        <v>0</v>
      </c>
      <c r="CG124" s="10">
        <f t="shared" si="110"/>
        <v>0</v>
      </c>
      <c r="CH124" s="11">
        <f t="shared" si="110"/>
        <v>0</v>
      </c>
      <c r="CI124" s="10">
        <f t="shared" si="110"/>
        <v>0</v>
      </c>
      <c r="CJ124" s="11">
        <f t="shared" si="110"/>
        <v>0</v>
      </c>
      <c r="CK124" s="10">
        <f t="shared" si="110"/>
        <v>0</v>
      </c>
      <c r="CL124" s="7">
        <f t="shared" si="110"/>
        <v>0</v>
      </c>
      <c r="CM124" s="11">
        <f t="shared" si="110"/>
        <v>0</v>
      </c>
      <c r="CN124" s="10">
        <f t="shared" si="110"/>
        <v>0</v>
      </c>
      <c r="CO124" s="11">
        <f t="shared" si="110"/>
        <v>0</v>
      </c>
      <c r="CP124" s="10">
        <f t="shared" si="110"/>
        <v>0</v>
      </c>
      <c r="CQ124" s="11">
        <f t="shared" si="110"/>
        <v>0</v>
      </c>
      <c r="CR124" s="10">
        <f t="shared" si="110"/>
        <v>0</v>
      </c>
      <c r="CS124" s="11">
        <f t="shared" si="110"/>
        <v>0</v>
      </c>
      <c r="CT124" s="10">
        <f t="shared" si="110"/>
        <v>0</v>
      </c>
      <c r="CU124" s="11">
        <f t="shared" si="110"/>
        <v>0</v>
      </c>
      <c r="CV124" s="10">
        <f t="shared" si="110"/>
        <v>0</v>
      </c>
      <c r="CW124" s="11">
        <f t="shared" si="110"/>
        <v>0</v>
      </c>
      <c r="CX124" s="10">
        <f t="shared" ref="CX124:EC124" si="111">SUM(CX123:CX123)</f>
        <v>0</v>
      </c>
      <c r="CY124" s="7">
        <f t="shared" si="111"/>
        <v>0</v>
      </c>
      <c r="CZ124" s="7">
        <f t="shared" si="111"/>
        <v>0</v>
      </c>
      <c r="DA124" s="11">
        <f t="shared" si="111"/>
        <v>0</v>
      </c>
      <c r="DB124" s="10">
        <f t="shared" si="111"/>
        <v>0</v>
      </c>
      <c r="DC124" s="11">
        <f t="shared" si="111"/>
        <v>0</v>
      </c>
      <c r="DD124" s="10">
        <f t="shared" si="111"/>
        <v>0</v>
      </c>
      <c r="DE124" s="11">
        <f t="shared" si="111"/>
        <v>0</v>
      </c>
      <c r="DF124" s="10">
        <f t="shared" si="111"/>
        <v>0</v>
      </c>
      <c r="DG124" s="7">
        <f t="shared" si="111"/>
        <v>0</v>
      </c>
      <c r="DH124" s="11">
        <f t="shared" si="111"/>
        <v>0</v>
      </c>
      <c r="DI124" s="10">
        <f t="shared" si="111"/>
        <v>0</v>
      </c>
      <c r="DJ124" s="11">
        <f t="shared" si="111"/>
        <v>0</v>
      </c>
      <c r="DK124" s="10">
        <f t="shared" si="111"/>
        <v>0</v>
      </c>
      <c r="DL124" s="11">
        <f t="shared" si="111"/>
        <v>0</v>
      </c>
      <c r="DM124" s="10">
        <f t="shared" si="111"/>
        <v>0</v>
      </c>
      <c r="DN124" s="11">
        <f t="shared" si="111"/>
        <v>0</v>
      </c>
      <c r="DO124" s="10">
        <f t="shared" si="111"/>
        <v>0</v>
      </c>
      <c r="DP124" s="11">
        <f t="shared" si="111"/>
        <v>0</v>
      </c>
      <c r="DQ124" s="10">
        <f t="shared" si="111"/>
        <v>0</v>
      </c>
      <c r="DR124" s="11">
        <f t="shared" si="111"/>
        <v>0</v>
      </c>
      <c r="DS124" s="10">
        <f t="shared" si="111"/>
        <v>0</v>
      </c>
      <c r="DT124" s="7">
        <f t="shared" si="111"/>
        <v>0</v>
      </c>
      <c r="DU124" s="7">
        <f t="shared" si="111"/>
        <v>0</v>
      </c>
      <c r="DV124" s="11">
        <f t="shared" si="111"/>
        <v>0</v>
      </c>
      <c r="DW124" s="10">
        <f t="shared" si="111"/>
        <v>0</v>
      </c>
      <c r="DX124" s="11">
        <f t="shared" si="111"/>
        <v>0</v>
      </c>
      <c r="DY124" s="10">
        <f t="shared" si="111"/>
        <v>0</v>
      </c>
      <c r="DZ124" s="11">
        <f t="shared" si="111"/>
        <v>0</v>
      </c>
      <c r="EA124" s="10">
        <f t="shared" si="111"/>
        <v>0</v>
      </c>
      <c r="EB124" s="7">
        <f t="shared" si="111"/>
        <v>0</v>
      </c>
      <c r="EC124" s="11">
        <f t="shared" si="111"/>
        <v>0</v>
      </c>
      <c r="ED124" s="10">
        <f t="shared" ref="ED124:FI124" si="112">SUM(ED123:ED123)</f>
        <v>0</v>
      </c>
      <c r="EE124" s="11">
        <f t="shared" si="112"/>
        <v>0</v>
      </c>
      <c r="EF124" s="10">
        <f t="shared" si="112"/>
        <v>0</v>
      </c>
      <c r="EG124" s="11">
        <f t="shared" si="112"/>
        <v>0</v>
      </c>
      <c r="EH124" s="10">
        <f t="shared" si="112"/>
        <v>0</v>
      </c>
      <c r="EI124" s="11">
        <f t="shared" si="112"/>
        <v>0</v>
      </c>
      <c r="EJ124" s="10">
        <f t="shared" si="112"/>
        <v>0</v>
      </c>
      <c r="EK124" s="11">
        <f t="shared" si="112"/>
        <v>0</v>
      </c>
      <c r="EL124" s="10">
        <f t="shared" si="112"/>
        <v>0</v>
      </c>
      <c r="EM124" s="11">
        <f t="shared" si="112"/>
        <v>0</v>
      </c>
      <c r="EN124" s="10">
        <f t="shared" si="112"/>
        <v>0</v>
      </c>
      <c r="EO124" s="7">
        <f t="shared" si="112"/>
        <v>0</v>
      </c>
      <c r="EP124" s="7">
        <f t="shared" si="112"/>
        <v>0</v>
      </c>
      <c r="EQ124" s="11">
        <f t="shared" si="112"/>
        <v>0</v>
      </c>
      <c r="ER124" s="10">
        <f t="shared" si="112"/>
        <v>0</v>
      </c>
      <c r="ES124" s="11">
        <f t="shared" si="112"/>
        <v>0</v>
      </c>
      <c r="ET124" s="10">
        <f t="shared" si="112"/>
        <v>0</v>
      </c>
      <c r="EU124" s="11">
        <f t="shared" si="112"/>
        <v>0</v>
      </c>
      <c r="EV124" s="10">
        <f t="shared" si="112"/>
        <v>0</v>
      </c>
      <c r="EW124" s="7">
        <f t="shared" si="112"/>
        <v>0</v>
      </c>
      <c r="EX124" s="11">
        <f t="shared" si="112"/>
        <v>0</v>
      </c>
      <c r="EY124" s="10">
        <f t="shared" si="112"/>
        <v>0</v>
      </c>
      <c r="EZ124" s="11">
        <f t="shared" si="112"/>
        <v>0</v>
      </c>
      <c r="FA124" s="10">
        <f t="shared" si="112"/>
        <v>0</v>
      </c>
      <c r="FB124" s="11">
        <f t="shared" si="112"/>
        <v>0</v>
      </c>
      <c r="FC124" s="10">
        <f t="shared" si="112"/>
        <v>0</v>
      </c>
      <c r="FD124" s="11">
        <f t="shared" si="112"/>
        <v>0</v>
      </c>
      <c r="FE124" s="10">
        <f t="shared" si="112"/>
        <v>0</v>
      </c>
      <c r="FF124" s="11">
        <f t="shared" si="112"/>
        <v>6</v>
      </c>
      <c r="FG124" s="10">
        <f t="shared" si="112"/>
        <v>0</v>
      </c>
      <c r="FH124" s="11">
        <f t="shared" si="112"/>
        <v>0</v>
      </c>
      <c r="FI124" s="10">
        <f t="shared" si="112"/>
        <v>0</v>
      </c>
      <c r="FJ124" s="7">
        <f t="shared" ref="FJ124:GF124" si="113">SUM(FJ123:FJ123)</f>
        <v>6</v>
      </c>
      <c r="FK124" s="7">
        <f t="shared" si="113"/>
        <v>6</v>
      </c>
      <c r="FL124" s="11">
        <f t="shared" si="113"/>
        <v>0</v>
      </c>
      <c r="FM124" s="10">
        <f t="shared" si="113"/>
        <v>0</v>
      </c>
      <c r="FN124" s="11">
        <f t="shared" si="113"/>
        <v>0</v>
      </c>
      <c r="FO124" s="10">
        <f t="shared" si="113"/>
        <v>0</v>
      </c>
      <c r="FP124" s="11">
        <f t="shared" si="113"/>
        <v>0</v>
      </c>
      <c r="FQ124" s="10">
        <f t="shared" si="113"/>
        <v>0</v>
      </c>
      <c r="FR124" s="7">
        <f t="shared" si="113"/>
        <v>0</v>
      </c>
      <c r="FS124" s="11">
        <f t="shared" si="113"/>
        <v>0</v>
      </c>
      <c r="FT124" s="10">
        <f t="shared" si="113"/>
        <v>0</v>
      </c>
      <c r="FU124" s="11">
        <f t="shared" si="113"/>
        <v>0</v>
      </c>
      <c r="FV124" s="10">
        <f t="shared" si="113"/>
        <v>0</v>
      </c>
      <c r="FW124" s="11">
        <f t="shared" si="113"/>
        <v>0</v>
      </c>
      <c r="FX124" s="10">
        <f t="shared" si="113"/>
        <v>0</v>
      </c>
      <c r="FY124" s="11">
        <f t="shared" si="113"/>
        <v>0</v>
      </c>
      <c r="FZ124" s="10">
        <f t="shared" si="113"/>
        <v>0</v>
      </c>
      <c r="GA124" s="11">
        <f t="shared" si="113"/>
        <v>0</v>
      </c>
      <c r="GB124" s="10">
        <f t="shared" si="113"/>
        <v>0</v>
      </c>
      <c r="GC124" s="11">
        <f t="shared" si="113"/>
        <v>0</v>
      </c>
      <c r="GD124" s="10">
        <f t="shared" si="113"/>
        <v>0</v>
      </c>
      <c r="GE124" s="7">
        <f t="shared" si="113"/>
        <v>0</v>
      </c>
      <c r="GF124" s="7">
        <f t="shared" si="113"/>
        <v>0</v>
      </c>
    </row>
    <row r="125" spans="1:188" ht="20.100000000000001" customHeight="1" x14ac:dyDescent="0.2">
      <c r="A125" s="12" t="s">
        <v>250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2"/>
      <c r="GF125" s="13"/>
    </row>
    <row r="126" spans="1:188" x14ac:dyDescent="0.2">
      <c r="A126" s="6"/>
      <c r="B126" s="6"/>
      <c r="C126" s="6"/>
      <c r="D126" s="6" t="s">
        <v>251</v>
      </c>
      <c r="E126" s="3" t="s">
        <v>252</v>
      </c>
      <c r="F126" s="6">
        <f>COUNTIF(U126:GD126,"e")</f>
        <v>0</v>
      </c>
      <c r="G126" s="6">
        <f>COUNTIF(U126:GD126,"z")</f>
        <v>1</v>
      </c>
      <c r="H126" s="6">
        <f>SUM(I126:Q126)</f>
        <v>4</v>
      </c>
      <c r="I126" s="6">
        <f>U126+AP126+BK126+CF126+DA126+DV126+EQ126+FL126</f>
        <v>4</v>
      </c>
      <c r="J126" s="6">
        <f>W126+AR126+BM126+CH126+DC126+DX126+ES126+FN126</f>
        <v>0</v>
      </c>
      <c r="K126" s="6">
        <f>Y126+AT126+BO126+CJ126+DE126+DZ126+EU126+FP126</f>
        <v>0</v>
      </c>
      <c r="L126" s="6">
        <f>AB126+AW126+BR126+CM126+DH126+EC126+EX126+FS126</f>
        <v>0</v>
      </c>
      <c r="M126" s="6">
        <f>AD126+AY126+BT126+CO126+DJ126+EE126+EZ126+FU126</f>
        <v>0</v>
      </c>
      <c r="N126" s="6">
        <f>AF126+BA126+BV126+CQ126+DL126+EG126+FB126+FW126</f>
        <v>0</v>
      </c>
      <c r="O126" s="6">
        <f>AH126+BC126+BX126+CS126+DN126+EI126+FD126+FY126</f>
        <v>0</v>
      </c>
      <c r="P126" s="6">
        <f>AJ126+BE126+BZ126+CU126+DP126+EK126+FF126+GA126</f>
        <v>0</v>
      </c>
      <c r="Q126" s="6">
        <f>AL126+BG126+CB126+CW126+DR126+EM126+FH126+GC126</f>
        <v>0</v>
      </c>
      <c r="R126" s="7">
        <f>AO126+BJ126+CE126+CZ126+DU126+EP126+FK126+GF126</f>
        <v>0</v>
      </c>
      <c r="S126" s="7">
        <f>AN126+BI126+CD126+CY126+DT126+EO126+FJ126+GE126</f>
        <v>0</v>
      </c>
      <c r="T126" s="7">
        <v>0</v>
      </c>
      <c r="U126" s="11">
        <v>4</v>
      </c>
      <c r="V126" s="10" t="s">
        <v>61</v>
      </c>
      <c r="W126" s="11"/>
      <c r="X126" s="10"/>
      <c r="Y126" s="11"/>
      <c r="Z126" s="10"/>
      <c r="AA126" s="7">
        <v>0</v>
      </c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>AA126+AN126</f>
        <v>0</v>
      </c>
      <c r="AP126" s="11"/>
      <c r="AQ126" s="10"/>
      <c r="AR126" s="11"/>
      <c r="AS126" s="10"/>
      <c r="AT126" s="11"/>
      <c r="AU126" s="10"/>
      <c r="AV126" s="7"/>
      <c r="AW126" s="11"/>
      <c r="AX126" s="10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>AV126+BI126</f>
        <v>0</v>
      </c>
      <c r="BK126" s="11"/>
      <c r="BL126" s="10"/>
      <c r="BM126" s="11"/>
      <c r="BN126" s="10"/>
      <c r="BO126" s="11"/>
      <c r="BP126" s="10"/>
      <c r="BQ126" s="7"/>
      <c r="BR126" s="11"/>
      <c r="BS126" s="10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>BQ126+CD126</f>
        <v>0</v>
      </c>
      <c r="CF126" s="11"/>
      <c r="CG126" s="10"/>
      <c r="CH126" s="11"/>
      <c r="CI126" s="10"/>
      <c r="CJ126" s="11"/>
      <c r="CK126" s="10"/>
      <c r="CL126" s="7"/>
      <c r="CM126" s="11"/>
      <c r="CN126" s="10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>CL126+CY126</f>
        <v>0</v>
      </c>
      <c r="DA126" s="11"/>
      <c r="DB126" s="10"/>
      <c r="DC126" s="11"/>
      <c r="DD126" s="10"/>
      <c r="DE126" s="11"/>
      <c r="DF126" s="10"/>
      <c r="DG126" s="7"/>
      <c r="DH126" s="11"/>
      <c r="DI126" s="10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>DG126+DT126</f>
        <v>0</v>
      </c>
      <c r="DV126" s="11"/>
      <c r="DW126" s="10"/>
      <c r="DX126" s="11"/>
      <c r="DY126" s="10"/>
      <c r="DZ126" s="11"/>
      <c r="EA126" s="10"/>
      <c r="EB126" s="7"/>
      <c r="EC126" s="11"/>
      <c r="ED126" s="10"/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>EB126+EO126</f>
        <v>0</v>
      </c>
      <c r="EQ126" s="11"/>
      <c r="ER126" s="10"/>
      <c r="ES126" s="11"/>
      <c r="ET126" s="10"/>
      <c r="EU126" s="11"/>
      <c r="EV126" s="10"/>
      <c r="EW126" s="7"/>
      <c r="EX126" s="11"/>
      <c r="EY126" s="10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>EW126+FJ126</f>
        <v>0</v>
      </c>
      <c r="FL126" s="11"/>
      <c r="FM126" s="10"/>
      <c r="FN126" s="11"/>
      <c r="FO126" s="10"/>
      <c r="FP126" s="11"/>
      <c r="FQ126" s="10"/>
      <c r="FR126" s="7"/>
      <c r="FS126" s="11"/>
      <c r="FT126" s="10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>FR126+GE126</f>
        <v>0</v>
      </c>
    </row>
    <row r="127" spans="1:188" x14ac:dyDescent="0.2">
      <c r="A127" s="6"/>
      <c r="B127" s="6"/>
      <c r="C127" s="6"/>
      <c r="D127" s="6" t="s">
        <v>253</v>
      </c>
      <c r="E127" s="3" t="s">
        <v>254</v>
      </c>
      <c r="F127" s="6">
        <f>COUNTIF(U127:GD127,"e")</f>
        <v>0</v>
      </c>
      <c r="G127" s="6">
        <f>COUNTIF(U127:GD127,"z")</f>
        <v>1</v>
      </c>
      <c r="H127" s="6">
        <f>SUM(I127:Q127)</f>
        <v>5</v>
      </c>
      <c r="I127" s="6">
        <f>U127+AP127+BK127+CF127+DA127+DV127+EQ127+FL127</f>
        <v>5</v>
      </c>
      <c r="J127" s="6">
        <f>W127+AR127+BM127+CH127+DC127+DX127+ES127+FN127</f>
        <v>0</v>
      </c>
      <c r="K127" s="6">
        <f>Y127+AT127+BO127+CJ127+DE127+DZ127+EU127+FP127</f>
        <v>0</v>
      </c>
      <c r="L127" s="6">
        <f>AB127+AW127+BR127+CM127+DH127+EC127+EX127+FS127</f>
        <v>0</v>
      </c>
      <c r="M127" s="6">
        <f>AD127+AY127+BT127+CO127+DJ127+EE127+EZ127+FU127</f>
        <v>0</v>
      </c>
      <c r="N127" s="6">
        <f>AF127+BA127+BV127+CQ127+DL127+EG127+FB127+FW127</f>
        <v>0</v>
      </c>
      <c r="O127" s="6">
        <f>AH127+BC127+BX127+CS127+DN127+EI127+FD127+FY127</f>
        <v>0</v>
      </c>
      <c r="P127" s="6">
        <f>AJ127+BE127+BZ127+CU127+DP127+EK127+FF127+GA127</f>
        <v>0</v>
      </c>
      <c r="Q127" s="6">
        <f>AL127+BG127+CB127+CW127+DR127+EM127+FH127+GC127</f>
        <v>0</v>
      </c>
      <c r="R127" s="7">
        <f>AO127+BJ127+CE127+CZ127+DU127+EP127+FK127+GF127</f>
        <v>0</v>
      </c>
      <c r="S127" s="7">
        <f>AN127+BI127+CD127+CY127+DT127+EO127+FJ127+GE127</f>
        <v>0</v>
      </c>
      <c r="T127" s="7">
        <v>0</v>
      </c>
      <c r="U127" s="11">
        <v>5</v>
      </c>
      <c r="V127" s="10" t="s">
        <v>61</v>
      </c>
      <c r="W127" s="11"/>
      <c r="X127" s="10"/>
      <c r="Y127" s="11"/>
      <c r="Z127" s="10"/>
      <c r="AA127" s="7">
        <v>0</v>
      </c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>AA127+AN127</f>
        <v>0</v>
      </c>
      <c r="AP127" s="11"/>
      <c r="AQ127" s="10"/>
      <c r="AR127" s="11"/>
      <c r="AS127" s="10"/>
      <c r="AT127" s="11"/>
      <c r="AU127" s="10"/>
      <c r="AV127" s="7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>AV127+BI127</f>
        <v>0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>BQ127+CD127</f>
        <v>0</v>
      </c>
      <c r="CF127" s="11"/>
      <c r="CG127" s="10"/>
      <c r="CH127" s="11"/>
      <c r="CI127" s="10"/>
      <c r="CJ127" s="11"/>
      <c r="CK127" s="10"/>
      <c r="CL127" s="7"/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>CL127+CY127</f>
        <v>0</v>
      </c>
      <c r="DA127" s="11"/>
      <c r="DB127" s="10"/>
      <c r="DC127" s="11"/>
      <c r="DD127" s="10"/>
      <c r="DE127" s="11"/>
      <c r="DF127" s="10"/>
      <c r="DG127" s="7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>DG127+DT127</f>
        <v>0</v>
      </c>
      <c r="DV127" s="11"/>
      <c r="DW127" s="10"/>
      <c r="DX127" s="11"/>
      <c r="DY127" s="10"/>
      <c r="DZ127" s="11"/>
      <c r="EA127" s="10"/>
      <c r="EB127" s="7"/>
      <c r="EC127" s="11"/>
      <c r="ED127" s="10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>EB127+EO127</f>
        <v>0</v>
      </c>
      <c r="EQ127" s="11"/>
      <c r="ER127" s="10"/>
      <c r="ES127" s="11"/>
      <c r="ET127" s="10"/>
      <c r="EU127" s="11"/>
      <c r="EV127" s="10"/>
      <c r="EW127" s="7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>EW127+FJ127</f>
        <v>0</v>
      </c>
      <c r="FL127" s="11"/>
      <c r="FM127" s="10"/>
      <c r="FN127" s="11"/>
      <c r="FO127" s="10"/>
      <c r="FP127" s="11"/>
      <c r="FQ127" s="10"/>
      <c r="FR127" s="7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>FR127+GE127</f>
        <v>0</v>
      </c>
    </row>
    <row r="128" spans="1:188" x14ac:dyDescent="0.2">
      <c r="A128" s="6"/>
      <c r="B128" s="6"/>
      <c r="C128" s="6"/>
      <c r="D128" s="6" t="s">
        <v>255</v>
      </c>
      <c r="E128" s="3" t="s">
        <v>256</v>
      </c>
      <c r="F128" s="6">
        <f>COUNTIF(U128:GD128,"e")</f>
        <v>0</v>
      </c>
      <c r="G128" s="6">
        <f>COUNTIF(U128:GD128,"z")</f>
        <v>1</v>
      </c>
      <c r="H128" s="6">
        <f>SUM(I128:Q128)</f>
        <v>1</v>
      </c>
      <c r="I128" s="6">
        <f>U128+AP128+BK128+CF128+DA128+DV128+EQ128+FL128</f>
        <v>1</v>
      </c>
      <c r="J128" s="6">
        <f>W128+AR128+BM128+CH128+DC128+DX128+ES128+FN128</f>
        <v>0</v>
      </c>
      <c r="K128" s="6">
        <f>Y128+AT128+BO128+CJ128+DE128+DZ128+EU128+FP128</f>
        <v>0</v>
      </c>
      <c r="L128" s="6">
        <f>AB128+AW128+BR128+CM128+DH128+EC128+EX128+FS128</f>
        <v>0</v>
      </c>
      <c r="M128" s="6">
        <f>AD128+AY128+BT128+CO128+DJ128+EE128+EZ128+FU128</f>
        <v>0</v>
      </c>
      <c r="N128" s="6">
        <f>AF128+BA128+BV128+CQ128+DL128+EG128+FB128+FW128</f>
        <v>0</v>
      </c>
      <c r="O128" s="6">
        <f>AH128+BC128+BX128+CS128+DN128+EI128+FD128+FY128</f>
        <v>0</v>
      </c>
      <c r="P128" s="6">
        <f>AJ128+BE128+BZ128+CU128+DP128+EK128+FF128+GA128</f>
        <v>0</v>
      </c>
      <c r="Q128" s="6">
        <f>AL128+BG128+CB128+CW128+DR128+EM128+FH128+GC128</f>
        <v>0</v>
      </c>
      <c r="R128" s="7">
        <f>AO128+BJ128+CE128+CZ128+DU128+EP128+FK128+GF128</f>
        <v>0</v>
      </c>
      <c r="S128" s="7">
        <f>AN128+BI128+CD128+CY128+DT128+EO128+FJ128+GE128</f>
        <v>0</v>
      </c>
      <c r="T128" s="7">
        <v>0</v>
      </c>
      <c r="U128" s="11">
        <v>1</v>
      </c>
      <c r="V128" s="10" t="s">
        <v>61</v>
      </c>
      <c r="W128" s="11"/>
      <c r="X128" s="10"/>
      <c r="Y128" s="11"/>
      <c r="Z128" s="10"/>
      <c r="AA128" s="7">
        <v>0</v>
      </c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>AA128+AN128</f>
        <v>0</v>
      </c>
      <c r="AP128" s="11"/>
      <c r="AQ128" s="10"/>
      <c r="AR128" s="11"/>
      <c r="AS128" s="10"/>
      <c r="AT128" s="11"/>
      <c r="AU128" s="10"/>
      <c r="AV128" s="7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>AV128+BI128</f>
        <v>0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>BQ128+CD128</f>
        <v>0</v>
      </c>
      <c r="CF128" s="11"/>
      <c r="CG128" s="10"/>
      <c r="CH128" s="11"/>
      <c r="CI128" s="10"/>
      <c r="CJ128" s="11"/>
      <c r="CK128" s="10"/>
      <c r="CL128" s="7"/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>CL128+CY128</f>
        <v>0</v>
      </c>
      <c r="DA128" s="11"/>
      <c r="DB128" s="10"/>
      <c r="DC128" s="11"/>
      <c r="DD128" s="10"/>
      <c r="DE128" s="11"/>
      <c r="DF128" s="10"/>
      <c r="DG128" s="7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>DG128+DT128</f>
        <v>0</v>
      </c>
      <c r="DV128" s="11"/>
      <c r="DW128" s="10"/>
      <c r="DX128" s="11"/>
      <c r="DY128" s="10"/>
      <c r="DZ128" s="11"/>
      <c r="EA128" s="10"/>
      <c r="EB128" s="7"/>
      <c r="EC128" s="11"/>
      <c r="ED128" s="10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>EB128+EO128</f>
        <v>0</v>
      </c>
      <c r="EQ128" s="11"/>
      <c r="ER128" s="10"/>
      <c r="ES128" s="11"/>
      <c r="ET128" s="10"/>
      <c r="EU128" s="11"/>
      <c r="EV128" s="10"/>
      <c r="EW128" s="7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>EW128+FJ128</f>
        <v>0</v>
      </c>
      <c r="FL128" s="11"/>
      <c r="FM128" s="10"/>
      <c r="FN128" s="11"/>
      <c r="FO128" s="10"/>
      <c r="FP128" s="11"/>
      <c r="FQ128" s="10"/>
      <c r="FR128" s="7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>FR128+GE128</f>
        <v>0</v>
      </c>
    </row>
    <row r="129" spans="1:188" x14ac:dyDescent="0.2">
      <c r="A129" s="6"/>
      <c r="B129" s="6"/>
      <c r="C129" s="6"/>
      <c r="D129" s="6" t="s">
        <v>257</v>
      </c>
      <c r="E129" s="3" t="s">
        <v>258</v>
      </c>
      <c r="F129" s="6">
        <f>COUNTIF(U129:GD129,"e")</f>
        <v>0</v>
      </c>
      <c r="G129" s="6">
        <f>COUNTIF(U129:GD129,"z")</f>
        <v>1</v>
      </c>
      <c r="H129" s="6">
        <f>SUM(I129:Q129)</f>
        <v>2</v>
      </c>
      <c r="I129" s="6">
        <f>U129+AP129+BK129+CF129+DA129+DV129+EQ129+FL129</f>
        <v>2</v>
      </c>
      <c r="J129" s="6">
        <f>W129+AR129+BM129+CH129+DC129+DX129+ES129+FN129</f>
        <v>0</v>
      </c>
      <c r="K129" s="6">
        <f>Y129+AT129+BO129+CJ129+DE129+DZ129+EU129+FP129</f>
        <v>0</v>
      </c>
      <c r="L129" s="6">
        <f>AB129+AW129+BR129+CM129+DH129+EC129+EX129+FS129</f>
        <v>0</v>
      </c>
      <c r="M129" s="6">
        <f>AD129+AY129+BT129+CO129+DJ129+EE129+EZ129+FU129</f>
        <v>0</v>
      </c>
      <c r="N129" s="6">
        <f>AF129+BA129+BV129+CQ129+DL129+EG129+FB129+FW129</f>
        <v>0</v>
      </c>
      <c r="O129" s="6">
        <f>AH129+BC129+BX129+CS129+DN129+EI129+FD129+FY129</f>
        <v>0</v>
      </c>
      <c r="P129" s="6">
        <f>AJ129+BE129+BZ129+CU129+DP129+EK129+FF129+GA129</f>
        <v>0</v>
      </c>
      <c r="Q129" s="6">
        <f>AL129+BG129+CB129+CW129+DR129+EM129+FH129+GC129</f>
        <v>0</v>
      </c>
      <c r="R129" s="7">
        <f>AO129+BJ129+CE129+CZ129+DU129+EP129+FK129+GF129</f>
        <v>0</v>
      </c>
      <c r="S129" s="7">
        <f>AN129+BI129+CD129+CY129+DT129+EO129+FJ129+GE129</f>
        <v>0</v>
      </c>
      <c r="T129" s="7">
        <v>0</v>
      </c>
      <c r="U129" s="11"/>
      <c r="V129" s="10"/>
      <c r="W129" s="11"/>
      <c r="X129" s="10"/>
      <c r="Y129" s="11"/>
      <c r="Z129" s="10"/>
      <c r="AA129" s="7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>AA129+AN129</f>
        <v>0</v>
      </c>
      <c r="AP129" s="11"/>
      <c r="AQ129" s="10"/>
      <c r="AR129" s="11"/>
      <c r="AS129" s="10"/>
      <c r="AT129" s="11"/>
      <c r="AU129" s="10"/>
      <c r="AV129" s="7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>AV129+BI129</f>
        <v>0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>BQ129+CD129</f>
        <v>0</v>
      </c>
      <c r="CF129" s="11"/>
      <c r="CG129" s="10"/>
      <c r="CH129" s="11"/>
      <c r="CI129" s="10"/>
      <c r="CJ129" s="11"/>
      <c r="CK129" s="10"/>
      <c r="CL129" s="7"/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>CL129+CY129</f>
        <v>0</v>
      </c>
      <c r="DA129" s="11"/>
      <c r="DB129" s="10"/>
      <c r="DC129" s="11"/>
      <c r="DD129" s="10"/>
      <c r="DE129" s="11"/>
      <c r="DF129" s="10"/>
      <c r="DG129" s="7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>DG129+DT129</f>
        <v>0</v>
      </c>
      <c r="DV129" s="11"/>
      <c r="DW129" s="10"/>
      <c r="DX129" s="11"/>
      <c r="DY129" s="10"/>
      <c r="DZ129" s="11"/>
      <c r="EA129" s="10"/>
      <c r="EB129" s="7"/>
      <c r="EC129" s="11"/>
      <c r="ED129" s="10"/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>EB129+EO129</f>
        <v>0</v>
      </c>
      <c r="EQ129" s="11">
        <v>2</v>
      </c>
      <c r="ER129" s="10" t="s">
        <v>61</v>
      </c>
      <c r="ES129" s="11"/>
      <c r="ET129" s="10"/>
      <c r="EU129" s="11"/>
      <c r="EV129" s="10"/>
      <c r="EW129" s="7">
        <v>0</v>
      </c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>EW129+FJ129</f>
        <v>0</v>
      </c>
      <c r="FL129" s="11"/>
      <c r="FM129" s="10"/>
      <c r="FN129" s="11"/>
      <c r="FO129" s="10"/>
      <c r="FP129" s="11"/>
      <c r="FQ129" s="10"/>
      <c r="FR129" s="7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>FR129+GE129</f>
        <v>0</v>
      </c>
    </row>
    <row r="130" spans="1:188" ht="15.95" customHeight="1" x14ac:dyDescent="0.2">
      <c r="A130" s="6"/>
      <c r="B130" s="6"/>
      <c r="C130" s="6"/>
      <c r="D130" s="6"/>
      <c r="E130" s="6" t="s">
        <v>71</v>
      </c>
      <c r="F130" s="6">
        <f t="shared" ref="F130:AK130" si="114">SUM(F126:F129)</f>
        <v>0</v>
      </c>
      <c r="G130" s="6">
        <f t="shared" si="114"/>
        <v>4</v>
      </c>
      <c r="H130" s="6">
        <f t="shared" si="114"/>
        <v>12</v>
      </c>
      <c r="I130" s="6">
        <f t="shared" si="114"/>
        <v>12</v>
      </c>
      <c r="J130" s="6">
        <f t="shared" si="114"/>
        <v>0</v>
      </c>
      <c r="K130" s="6">
        <f t="shared" si="114"/>
        <v>0</v>
      </c>
      <c r="L130" s="6">
        <f t="shared" si="114"/>
        <v>0</v>
      </c>
      <c r="M130" s="6">
        <f t="shared" si="114"/>
        <v>0</v>
      </c>
      <c r="N130" s="6">
        <f t="shared" si="114"/>
        <v>0</v>
      </c>
      <c r="O130" s="6">
        <f t="shared" si="114"/>
        <v>0</v>
      </c>
      <c r="P130" s="6">
        <f t="shared" si="114"/>
        <v>0</v>
      </c>
      <c r="Q130" s="6">
        <f t="shared" si="114"/>
        <v>0</v>
      </c>
      <c r="R130" s="7">
        <f t="shared" si="114"/>
        <v>0</v>
      </c>
      <c r="S130" s="7">
        <f t="shared" si="114"/>
        <v>0</v>
      </c>
      <c r="T130" s="7">
        <f t="shared" si="114"/>
        <v>0</v>
      </c>
      <c r="U130" s="11">
        <f t="shared" si="114"/>
        <v>10</v>
      </c>
      <c r="V130" s="10">
        <f t="shared" si="114"/>
        <v>0</v>
      </c>
      <c r="W130" s="11">
        <f t="shared" si="114"/>
        <v>0</v>
      </c>
      <c r="X130" s="10">
        <f t="shared" si="114"/>
        <v>0</v>
      </c>
      <c r="Y130" s="11">
        <f t="shared" si="114"/>
        <v>0</v>
      </c>
      <c r="Z130" s="10">
        <f t="shared" si="114"/>
        <v>0</v>
      </c>
      <c r="AA130" s="7">
        <f t="shared" si="114"/>
        <v>0</v>
      </c>
      <c r="AB130" s="11">
        <f t="shared" si="114"/>
        <v>0</v>
      </c>
      <c r="AC130" s="10">
        <f t="shared" si="114"/>
        <v>0</v>
      </c>
      <c r="AD130" s="11">
        <f t="shared" si="114"/>
        <v>0</v>
      </c>
      <c r="AE130" s="10">
        <f t="shared" si="114"/>
        <v>0</v>
      </c>
      <c r="AF130" s="11">
        <f t="shared" si="114"/>
        <v>0</v>
      </c>
      <c r="AG130" s="10">
        <f t="shared" si="114"/>
        <v>0</v>
      </c>
      <c r="AH130" s="11">
        <f t="shared" si="114"/>
        <v>0</v>
      </c>
      <c r="AI130" s="10">
        <f t="shared" si="114"/>
        <v>0</v>
      </c>
      <c r="AJ130" s="11">
        <f t="shared" si="114"/>
        <v>0</v>
      </c>
      <c r="AK130" s="10">
        <f t="shared" si="114"/>
        <v>0</v>
      </c>
      <c r="AL130" s="11">
        <f t="shared" ref="AL130:BQ130" si="115">SUM(AL126:AL129)</f>
        <v>0</v>
      </c>
      <c r="AM130" s="10">
        <f t="shared" si="115"/>
        <v>0</v>
      </c>
      <c r="AN130" s="7">
        <f t="shared" si="115"/>
        <v>0</v>
      </c>
      <c r="AO130" s="7">
        <f t="shared" si="115"/>
        <v>0</v>
      </c>
      <c r="AP130" s="11">
        <f t="shared" si="115"/>
        <v>0</v>
      </c>
      <c r="AQ130" s="10">
        <f t="shared" si="115"/>
        <v>0</v>
      </c>
      <c r="AR130" s="11">
        <f t="shared" si="115"/>
        <v>0</v>
      </c>
      <c r="AS130" s="10">
        <f t="shared" si="115"/>
        <v>0</v>
      </c>
      <c r="AT130" s="11">
        <f t="shared" si="115"/>
        <v>0</v>
      </c>
      <c r="AU130" s="10">
        <f t="shared" si="115"/>
        <v>0</v>
      </c>
      <c r="AV130" s="7">
        <f t="shared" si="115"/>
        <v>0</v>
      </c>
      <c r="AW130" s="11">
        <f t="shared" si="115"/>
        <v>0</v>
      </c>
      <c r="AX130" s="10">
        <f t="shared" si="115"/>
        <v>0</v>
      </c>
      <c r="AY130" s="11">
        <f t="shared" si="115"/>
        <v>0</v>
      </c>
      <c r="AZ130" s="10">
        <f t="shared" si="115"/>
        <v>0</v>
      </c>
      <c r="BA130" s="11">
        <f t="shared" si="115"/>
        <v>0</v>
      </c>
      <c r="BB130" s="10">
        <f t="shared" si="115"/>
        <v>0</v>
      </c>
      <c r="BC130" s="11">
        <f t="shared" si="115"/>
        <v>0</v>
      </c>
      <c r="BD130" s="10">
        <f t="shared" si="115"/>
        <v>0</v>
      </c>
      <c r="BE130" s="11">
        <f t="shared" si="115"/>
        <v>0</v>
      </c>
      <c r="BF130" s="10">
        <f t="shared" si="115"/>
        <v>0</v>
      </c>
      <c r="BG130" s="11">
        <f t="shared" si="115"/>
        <v>0</v>
      </c>
      <c r="BH130" s="10">
        <f t="shared" si="115"/>
        <v>0</v>
      </c>
      <c r="BI130" s="7">
        <f t="shared" si="115"/>
        <v>0</v>
      </c>
      <c r="BJ130" s="7">
        <f t="shared" si="115"/>
        <v>0</v>
      </c>
      <c r="BK130" s="11">
        <f t="shared" si="115"/>
        <v>0</v>
      </c>
      <c r="BL130" s="10">
        <f t="shared" si="115"/>
        <v>0</v>
      </c>
      <c r="BM130" s="11">
        <f t="shared" si="115"/>
        <v>0</v>
      </c>
      <c r="BN130" s="10">
        <f t="shared" si="115"/>
        <v>0</v>
      </c>
      <c r="BO130" s="11">
        <f t="shared" si="115"/>
        <v>0</v>
      </c>
      <c r="BP130" s="10">
        <f t="shared" si="115"/>
        <v>0</v>
      </c>
      <c r="BQ130" s="7">
        <f t="shared" si="115"/>
        <v>0</v>
      </c>
      <c r="BR130" s="11">
        <f t="shared" ref="BR130:CW130" si="116">SUM(BR126:BR129)</f>
        <v>0</v>
      </c>
      <c r="BS130" s="10">
        <f t="shared" si="116"/>
        <v>0</v>
      </c>
      <c r="BT130" s="11">
        <f t="shared" si="116"/>
        <v>0</v>
      </c>
      <c r="BU130" s="10">
        <f t="shared" si="116"/>
        <v>0</v>
      </c>
      <c r="BV130" s="11">
        <f t="shared" si="116"/>
        <v>0</v>
      </c>
      <c r="BW130" s="10">
        <f t="shared" si="116"/>
        <v>0</v>
      </c>
      <c r="BX130" s="11">
        <f t="shared" si="116"/>
        <v>0</v>
      </c>
      <c r="BY130" s="10">
        <f t="shared" si="116"/>
        <v>0</v>
      </c>
      <c r="BZ130" s="11">
        <f t="shared" si="116"/>
        <v>0</v>
      </c>
      <c r="CA130" s="10">
        <f t="shared" si="116"/>
        <v>0</v>
      </c>
      <c r="CB130" s="11">
        <f t="shared" si="116"/>
        <v>0</v>
      </c>
      <c r="CC130" s="10">
        <f t="shared" si="116"/>
        <v>0</v>
      </c>
      <c r="CD130" s="7">
        <f t="shared" si="116"/>
        <v>0</v>
      </c>
      <c r="CE130" s="7">
        <f t="shared" si="116"/>
        <v>0</v>
      </c>
      <c r="CF130" s="11">
        <f t="shared" si="116"/>
        <v>0</v>
      </c>
      <c r="CG130" s="10">
        <f t="shared" si="116"/>
        <v>0</v>
      </c>
      <c r="CH130" s="11">
        <f t="shared" si="116"/>
        <v>0</v>
      </c>
      <c r="CI130" s="10">
        <f t="shared" si="116"/>
        <v>0</v>
      </c>
      <c r="CJ130" s="11">
        <f t="shared" si="116"/>
        <v>0</v>
      </c>
      <c r="CK130" s="10">
        <f t="shared" si="116"/>
        <v>0</v>
      </c>
      <c r="CL130" s="7">
        <f t="shared" si="116"/>
        <v>0</v>
      </c>
      <c r="CM130" s="11">
        <f t="shared" si="116"/>
        <v>0</v>
      </c>
      <c r="CN130" s="10">
        <f t="shared" si="116"/>
        <v>0</v>
      </c>
      <c r="CO130" s="11">
        <f t="shared" si="116"/>
        <v>0</v>
      </c>
      <c r="CP130" s="10">
        <f t="shared" si="116"/>
        <v>0</v>
      </c>
      <c r="CQ130" s="11">
        <f t="shared" si="116"/>
        <v>0</v>
      </c>
      <c r="CR130" s="10">
        <f t="shared" si="116"/>
        <v>0</v>
      </c>
      <c r="CS130" s="11">
        <f t="shared" si="116"/>
        <v>0</v>
      </c>
      <c r="CT130" s="10">
        <f t="shared" si="116"/>
        <v>0</v>
      </c>
      <c r="CU130" s="11">
        <f t="shared" si="116"/>
        <v>0</v>
      </c>
      <c r="CV130" s="10">
        <f t="shared" si="116"/>
        <v>0</v>
      </c>
      <c r="CW130" s="11">
        <f t="shared" si="116"/>
        <v>0</v>
      </c>
      <c r="CX130" s="10">
        <f t="shared" ref="CX130:EC130" si="117">SUM(CX126:CX129)</f>
        <v>0</v>
      </c>
      <c r="CY130" s="7">
        <f t="shared" si="117"/>
        <v>0</v>
      </c>
      <c r="CZ130" s="7">
        <f t="shared" si="117"/>
        <v>0</v>
      </c>
      <c r="DA130" s="11">
        <f t="shared" si="117"/>
        <v>0</v>
      </c>
      <c r="DB130" s="10">
        <f t="shared" si="117"/>
        <v>0</v>
      </c>
      <c r="DC130" s="11">
        <f t="shared" si="117"/>
        <v>0</v>
      </c>
      <c r="DD130" s="10">
        <f t="shared" si="117"/>
        <v>0</v>
      </c>
      <c r="DE130" s="11">
        <f t="shared" si="117"/>
        <v>0</v>
      </c>
      <c r="DF130" s="10">
        <f t="shared" si="117"/>
        <v>0</v>
      </c>
      <c r="DG130" s="7">
        <f t="shared" si="117"/>
        <v>0</v>
      </c>
      <c r="DH130" s="11">
        <f t="shared" si="117"/>
        <v>0</v>
      </c>
      <c r="DI130" s="10">
        <f t="shared" si="117"/>
        <v>0</v>
      </c>
      <c r="DJ130" s="11">
        <f t="shared" si="117"/>
        <v>0</v>
      </c>
      <c r="DK130" s="10">
        <f t="shared" si="117"/>
        <v>0</v>
      </c>
      <c r="DL130" s="11">
        <f t="shared" si="117"/>
        <v>0</v>
      </c>
      <c r="DM130" s="10">
        <f t="shared" si="117"/>
        <v>0</v>
      </c>
      <c r="DN130" s="11">
        <f t="shared" si="117"/>
        <v>0</v>
      </c>
      <c r="DO130" s="10">
        <f t="shared" si="117"/>
        <v>0</v>
      </c>
      <c r="DP130" s="11">
        <f t="shared" si="117"/>
        <v>0</v>
      </c>
      <c r="DQ130" s="10">
        <f t="shared" si="117"/>
        <v>0</v>
      </c>
      <c r="DR130" s="11">
        <f t="shared" si="117"/>
        <v>0</v>
      </c>
      <c r="DS130" s="10">
        <f t="shared" si="117"/>
        <v>0</v>
      </c>
      <c r="DT130" s="7">
        <f t="shared" si="117"/>
        <v>0</v>
      </c>
      <c r="DU130" s="7">
        <f t="shared" si="117"/>
        <v>0</v>
      </c>
      <c r="DV130" s="11">
        <f t="shared" si="117"/>
        <v>0</v>
      </c>
      <c r="DW130" s="10">
        <f t="shared" si="117"/>
        <v>0</v>
      </c>
      <c r="DX130" s="11">
        <f t="shared" si="117"/>
        <v>0</v>
      </c>
      <c r="DY130" s="10">
        <f t="shared" si="117"/>
        <v>0</v>
      </c>
      <c r="DZ130" s="11">
        <f t="shared" si="117"/>
        <v>0</v>
      </c>
      <c r="EA130" s="10">
        <f t="shared" si="117"/>
        <v>0</v>
      </c>
      <c r="EB130" s="7">
        <f t="shared" si="117"/>
        <v>0</v>
      </c>
      <c r="EC130" s="11">
        <f t="shared" si="117"/>
        <v>0</v>
      </c>
      <c r="ED130" s="10">
        <f t="shared" ref="ED130:FI130" si="118">SUM(ED126:ED129)</f>
        <v>0</v>
      </c>
      <c r="EE130" s="11">
        <f t="shared" si="118"/>
        <v>0</v>
      </c>
      <c r="EF130" s="10">
        <f t="shared" si="118"/>
        <v>0</v>
      </c>
      <c r="EG130" s="11">
        <f t="shared" si="118"/>
        <v>0</v>
      </c>
      <c r="EH130" s="10">
        <f t="shared" si="118"/>
        <v>0</v>
      </c>
      <c r="EI130" s="11">
        <f t="shared" si="118"/>
        <v>0</v>
      </c>
      <c r="EJ130" s="10">
        <f t="shared" si="118"/>
        <v>0</v>
      </c>
      <c r="EK130" s="11">
        <f t="shared" si="118"/>
        <v>0</v>
      </c>
      <c r="EL130" s="10">
        <f t="shared" si="118"/>
        <v>0</v>
      </c>
      <c r="EM130" s="11">
        <f t="shared" si="118"/>
        <v>0</v>
      </c>
      <c r="EN130" s="10">
        <f t="shared" si="118"/>
        <v>0</v>
      </c>
      <c r="EO130" s="7">
        <f t="shared" si="118"/>
        <v>0</v>
      </c>
      <c r="EP130" s="7">
        <f t="shared" si="118"/>
        <v>0</v>
      </c>
      <c r="EQ130" s="11">
        <f t="shared" si="118"/>
        <v>2</v>
      </c>
      <c r="ER130" s="10">
        <f t="shared" si="118"/>
        <v>0</v>
      </c>
      <c r="ES130" s="11">
        <f t="shared" si="118"/>
        <v>0</v>
      </c>
      <c r="ET130" s="10">
        <f t="shared" si="118"/>
        <v>0</v>
      </c>
      <c r="EU130" s="11">
        <f t="shared" si="118"/>
        <v>0</v>
      </c>
      <c r="EV130" s="10">
        <f t="shared" si="118"/>
        <v>0</v>
      </c>
      <c r="EW130" s="7">
        <f t="shared" si="118"/>
        <v>0</v>
      </c>
      <c r="EX130" s="11">
        <f t="shared" si="118"/>
        <v>0</v>
      </c>
      <c r="EY130" s="10">
        <f t="shared" si="118"/>
        <v>0</v>
      </c>
      <c r="EZ130" s="11">
        <f t="shared" si="118"/>
        <v>0</v>
      </c>
      <c r="FA130" s="10">
        <f t="shared" si="118"/>
        <v>0</v>
      </c>
      <c r="FB130" s="11">
        <f t="shared" si="118"/>
        <v>0</v>
      </c>
      <c r="FC130" s="10">
        <f t="shared" si="118"/>
        <v>0</v>
      </c>
      <c r="FD130" s="11">
        <f t="shared" si="118"/>
        <v>0</v>
      </c>
      <c r="FE130" s="10">
        <f t="shared" si="118"/>
        <v>0</v>
      </c>
      <c r="FF130" s="11">
        <f t="shared" si="118"/>
        <v>0</v>
      </c>
      <c r="FG130" s="10">
        <f t="shared" si="118"/>
        <v>0</v>
      </c>
      <c r="FH130" s="11">
        <f t="shared" si="118"/>
        <v>0</v>
      </c>
      <c r="FI130" s="10">
        <f t="shared" si="118"/>
        <v>0</v>
      </c>
      <c r="FJ130" s="7">
        <f t="shared" ref="FJ130:GF130" si="119">SUM(FJ126:FJ129)</f>
        <v>0</v>
      </c>
      <c r="FK130" s="7">
        <f t="shared" si="119"/>
        <v>0</v>
      </c>
      <c r="FL130" s="11">
        <f t="shared" si="119"/>
        <v>0</v>
      </c>
      <c r="FM130" s="10">
        <f t="shared" si="119"/>
        <v>0</v>
      </c>
      <c r="FN130" s="11">
        <f t="shared" si="119"/>
        <v>0</v>
      </c>
      <c r="FO130" s="10">
        <f t="shared" si="119"/>
        <v>0</v>
      </c>
      <c r="FP130" s="11">
        <f t="shared" si="119"/>
        <v>0</v>
      </c>
      <c r="FQ130" s="10">
        <f t="shared" si="119"/>
        <v>0</v>
      </c>
      <c r="FR130" s="7">
        <f t="shared" si="119"/>
        <v>0</v>
      </c>
      <c r="FS130" s="11">
        <f t="shared" si="119"/>
        <v>0</v>
      </c>
      <c r="FT130" s="10">
        <f t="shared" si="119"/>
        <v>0</v>
      </c>
      <c r="FU130" s="11">
        <f t="shared" si="119"/>
        <v>0</v>
      </c>
      <c r="FV130" s="10">
        <f t="shared" si="119"/>
        <v>0</v>
      </c>
      <c r="FW130" s="11">
        <f t="shared" si="119"/>
        <v>0</v>
      </c>
      <c r="FX130" s="10">
        <f t="shared" si="119"/>
        <v>0</v>
      </c>
      <c r="FY130" s="11">
        <f t="shared" si="119"/>
        <v>0</v>
      </c>
      <c r="FZ130" s="10">
        <f t="shared" si="119"/>
        <v>0</v>
      </c>
      <c r="GA130" s="11">
        <f t="shared" si="119"/>
        <v>0</v>
      </c>
      <c r="GB130" s="10">
        <f t="shared" si="119"/>
        <v>0</v>
      </c>
      <c r="GC130" s="11">
        <f t="shared" si="119"/>
        <v>0</v>
      </c>
      <c r="GD130" s="10">
        <f t="shared" si="119"/>
        <v>0</v>
      </c>
      <c r="GE130" s="7">
        <f t="shared" si="119"/>
        <v>0</v>
      </c>
      <c r="GF130" s="7">
        <f t="shared" si="119"/>
        <v>0</v>
      </c>
    </row>
    <row r="131" spans="1:188" ht="20.100000000000001" customHeight="1" x14ac:dyDescent="0.2">
      <c r="A131" s="6"/>
      <c r="B131" s="6"/>
      <c r="C131" s="6"/>
      <c r="D131" s="6"/>
      <c r="E131" s="8" t="s">
        <v>259</v>
      </c>
      <c r="F131" s="6">
        <f>F24+F36+F86+F124+F130</f>
        <v>19</v>
      </c>
      <c r="G131" s="6">
        <f>G24+G36+G86+G124+G130</f>
        <v>103</v>
      </c>
      <c r="H131" s="6">
        <f t="shared" ref="H131:Q131" si="120">H24+H36+H86+H130</f>
        <v>1569</v>
      </c>
      <c r="I131" s="6">
        <f t="shared" si="120"/>
        <v>740</v>
      </c>
      <c r="J131" s="6">
        <f t="shared" si="120"/>
        <v>252</v>
      </c>
      <c r="K131" s="6">
        <f t="shared" si="120"/>
        <v>10</v>
      </c>
      <c r="L131" s="6">
        <f t="shared" si="120"/>
        <v>287</v>
      </c>
      <c r="M131" s="6">
        <f t="shared" si="120"/>
        <v>100</v>
      </c>
      <c r="N131" s="6">
        <f t="shared" si="120"/>
        <v>160</v>
      </c>
      <c r="O131" s="6">
        <f t="shared" si="120"/>
        <v>0</v>
      </c>
      <c r="P131" s="6">
        <f t="shared" si="120"/>
        <v>0</v>
      </c>
      <c r="Q131" s="6">
        <f t="shared" si="120"/>
        <v>20</v>
      </c>
      <c r="R131" s="7">
        <f>R24+R36+R86+R124+R130</f>
        <v>210</v>
      </c>
      <c r="S131" s="7">
        <f>S24+S36+S86+S124+S130</f>
        <v>80.400000000000006</v>
      </c>
      <c r="T131" s="7">
        <f>T24+T36+T86+T124+T130</f>
        <v>66.399999999999991</v>
      </c>
      <c r="U131" s="11">
        <f t="shared" ref="U131:Z131" si="121">U24+U36+U86+U130</f>
        <v>90</v>
      </c>
      <c r="V131" s="10">
        <f t="shared" si="121"/>
        <v>0</v>
      </c>
      <c r="W131" s="11">
        <f t="shared" si="121"/>
        <v>40</v>
      </c>
      <c r="X131" s="10">
        <f t="shared" si="121"/>
        <v>0</v>
      </c>
      <c r="Y131" s="11">
        <f t="shared" si="121"/>
        <v>0</v>
      </c>
      <c r="Z131" s="10">
        <f t="shared" si="121"/>
        <v>0</v>
      </c>
      <c r="AA131" s="7">
        <f>AA24+AA36+AA86+AA124+AA130</f>
        <v>23.3</v>
      </c>
      <c r="AB131" s="11">
        <f t="shared" ref="AB131:AM131" si="122">AB24+AB36+AB86+AB130</f>
        <v>33</v>
      </c>
      <c r="AC131" s="10">
        <f t="shared" si="122"/>
        <v>0</v>
      </c>
      <c r="AD131" s="11">
        <f t="shared" si="122"/>
        <v>0</v>
      </c>
      <c r="AE131" s="10">
        <f t="shared" si="122"/>
        <v>0</v>
      </c>
      <c r="AF131" s="11">
        <f t="shared" si="122"/>
        <v>0</v>
      </c>
      <c r="AG131" s="10">
        <f t="shared" si="122"/>
        <v>0</v>
      </c>
      <c r="AH131" s="11">
        <f t="shared" si="122"/>
        <v>0</v>
      </c>
      <c r="AI131" s="10">
        <f t="shared" si="122"/>
        <v>0</v>
      </c>
      <c r="AJ131" s="11">
        <f t="shared" si="122"/>
        <v>0</v>
      </c>
      <c r="AK131" s="10">
        <f t="shared" si="122"/>
        <v>0</v>
      </c>
      <c r="AL131" s="11">
        <f t="shared" si="122"/>
        <v>0</v>
      </c>
      <c r="AM131" s="10">
        <f t="shared" si="122"/>
        <v>0</v>
      </c>
      <c r="AN131" s="7">
        <f>AN24+AN36+AN86+AN124+AN130</f>
        <v>3.7</v>
      </c>
      <c r="AO131" s="7">
        <f>AO24+AO36+AO86+AO124+AO130</f>
        <v>27</v>
      </c>
      <c r="AP131" s="11">
        <f t="shared" ref="AP131:AU131" si="123">AP24+AP36+AP86+AP130</f>
        <v>94</v>
      </c>
      <c r="AQ131" s="10">
        <f t="shared" si="123"/>
        <v>0</v>
      </c>
      <c r="AR131" s="11">
        <f t="shared" si="123"/>
        <v>35</v>
      </c>
      <c r="AS131" s="10">
        <f t="shared" si="123"/>
        <v>0</v>
      </c>
      <c r="AT131" s="11">
        <f t="shared" si="123"/>
        <v>0</v>
      </c>
      <c r="AU131" s="10">
        <f t="shared" si="123"/>
        <v>0</v>
      </c>
      <c r="AV131" s="7">
        <f>AV24+AV36+AV86+AV124+AV130</f>
        <v>19</v>
      </c>
      <c r="AW131" s="11">
        <f t="shared" ref="AW131:BH131" si="124">AW24+AW36+AW86+AW130</f>
        <v>76</v>
      </c>
      <c r="AX131" s="10">
        <f t="shared" si="124"/>
        <v>0</v>
      </c>
      <c r="AY131" s="11">
        <f t="shared" si="124"/>
        <v>0</v>
      </c>
      <c r="AZ131" s="10">
        <f t="shared" si="124"/>
        <v>0</v>
      </c>
      <c r="BA131" s="11">
        <f t="shared" si="124"/>
        <v>0</v>
      </c>
      <c r="BB131" s="10">
        <f t="shared" si="124"/>
        <v>0</v>
      </c>
      <c r="BC131" s="11">
        <f t="shared" si="124"/>
        <v>0</v>
      </c>
      <c r="BD131" s="10">
        <f t="shared" si="124"/>
        <v>0</v>
      </c>
      <c r="BE131" s="11">
        <f t="shared" si="124"/>
        <v>0</v>
      </c>
      <c r="BF131" s="10">
        <f t="shared" si="124"/>
        <v>0</v>
      </c>
      <c r="BG131" s="11">
        <f t="shared" si="124"/>
        <v>0</v>
      </c>
      <c r="BH131" s="10">
        <f t="shared" si="124"/>
        <v>0</v>
      </c>
      <c r="BI131" s="7">
        <f>BI24+BI36+BI86+BI124+BI130</f>
        <v>8</v>
      </c>
      <c r="BJ131" s="7">
        <f>BJ24+BJ36+BJ86+BJ124+BJ130</f>
        <v>27</v>
      </c>
      <c r="BK131" s="11">
        <f t="shared" ref="BK131:BP131" si="125">BK24+BK36+BK86+BK130</f>
        <v>110</v>
      </c>
      <c r="BL131" s="10">
        <f t="shared" si="125"/>
        <v>0</v>
      </c>
      <c r="BM131" s="11">
        <f t="shared" si="125"/>
        <v>30</v>
      </c>
      <c r="BN131" s="10">
        <f t="shared" si="125"/>
        <v>0</v>
      </c>
      <c r="BO131" s="11">
        <f t="shared" si="125"/>
        <v>0</v>
      </c>
      <c r="BP131" s="10">
        <f t="shared" si="125"/>
        <v>0</v>
      </c>
      <c r="BQ131" s="7">
        <f>BQ24+BQ36+BQ86+BQ124+BQ130</f>
        <v>17.5</v>
      </c>
      <c r="BR131" s="11">
        <f t="shared" ref="BR131:CC131" si="126">BR24+BR36+BR86+BR130</f>
        <v>63</v>
      </c>
      <c r="BS131" s="10">
        <f t="shared" si="126"/>
        <v>0</v>
      </c>
      <c r="BT131" s="11">
        <f t="shared" si="126"/>
        <v>30</v>
      </c>
      <c r="BU131" s="10">
        <f t="shared" si="126"/>
        <v>0</v>
      </c>
      <c r="BV131" s="11">
        <f t="shared" si="126"/>
        <v>10</v>
      </c>
      <c r="BW131" s="10">
        <f t="shared" si="126"/>
        <v>0</v>
      </c>
      <c r="BX131" s="11">
        <f t="shared" si="126"/>
        <v>0</v>
      </c>
      <c r="BY131" s="10">
        <f t="shared" si="126"/>
        <v>0</v>
      </c>
      <c r="BZ131" s="11">
        <f t="shared" si="126"/>
        <v>0</v>
      </c>
      <c r="CA131" s="10">
        <f t="shared" si="126"/>
        <v>0</v>
      </c>
      <c r="CB131" s="11">
        <f t="shared" si="126"/>
        <v>0</v>
      </c>
      <c r="CC131" s="10">
        <f t="shared" si="126"/>
        <v>0</v>
      </c>
      <c r="CD131" s="7">
        <f>CD24+CD36+CD86+CD124+CD130</f>
        <v>9.5</v>
      </c>
      <c r="CE131" s="7">
        <f>CE24+CE36+CE86+CE124+CE130</f>
        <v>27</v>
      </c>
      <c r="CF131" s="11">
        <f t="shared" ref="CF131:CK131" si="127">CF24+CF36+CF86+CF130</f>
        <v>110</v>
      </c>
      <c r="CG131" s="10">
        <f t="shared" si="127"/>
        <v>0</v>
      </c>
      <c r="CH131" s="11">
        <f t="shared" si="127"/>
        <v>50</v>
      </c>
      <c r="CI131" s="10">
        <f t="shared" si="127"/>
        <v>0</v>
      </c>
      <c r="CJ131" s="11">
        <f t="shared" si="127"/>
        <v>0</v>
      </c>
      <c r="CK131" s="10">
        <f t="shared" si="127"/>
        <v>0</v>
      </c>
      <c r="CL131" s="7">
        <f>CL24+CL36+CL86+CL124+CL130</f>
        <v>17.3</v>
      </c>
      <c r="CM131" s="11">
        <f t="shared" ref="CM131:CX131" si="128">CM24+CM36+CM86+CM130</f>
        <v>34</v>
      </c>
      <c r="CN131" s="10">
        <f t="shared" si="128"/>
        <v>0</v>
      </c>
      <c r="CO131" s="11">
        <f t="shared" si="128"/>
        <v>30</v>
      </c>
      <c r="CP131" s="10">
        <f t="shared" si="128"/>
        <v>0</v>
      </c>
      <c r="CQ131" s="11">
        <f t="shared" si="128"/>
        <v>40</v>
      </c>
      <c r="CR131" s="10">
        <f t="shared" si="128"/>
        <v>0</v>
      </c>
      <c r="CS131" s="11">
        <f t="shared" si="128"/>
        <v>0</v>
      </c>
      <c r="CT131" s="10">
        <f t="shared" si="128"/>
        <v>0</v>
      </c>
      <c r="CU131" s="11">
        <f t="shared" si="128"/>
        <v>0</v>
      </c>
      <c r="CV131" s="10">
        <f t="shared" si="128"/>
        <v>0</v>
      </c>
      <c r="CW131" s="11">
        <f t="shared" si="128"/>
        <v>0</v>
      </c>
      <c r="CX131" s="10">
        <f t="shared" si="128"/>
        <v>0</v>
      </c>
      <c r="CY131" s="7">
        <f>CY24+CY36+CY86+CY124+CY130</f>
        <v>10.7</v>
      </c>
      <c r="CZ131" s="7">
        <f>CZ24+CZ36+CZ86+CZ124+CZ130</f>
        <v>28</v>
      </c>
      <c r="DA131" s="11">
        <f t="shared" ref="DA131:DF131" si="129">DA24+DA36+DA86+DA130</f>
        <v>110</v>
      </c>
      <c r="DB131" s="10">
        <f t="shared" si="129"/>
        <v>0</v>
      </c>
      <c r="DC131" s="11">
        <f t="shared" si="129"/>
        <v>48</v>
      </c>
      <c r="DD131" s="10">
        <f t="shared" si="129"/>
        <v>0</v>
      </c>
      <c r="DE131" s="11">
        <f t="shared" si="129"/>
        <v>0</v>
      </c>
      <c r="DF131" s="10">
        <f t="shared" si="129"/>
        <v>0</v>
      </c>
      <c r="DG131" s="7">
        <f>DG24+DG36+DG86+DG124+DG130</f>
        <v>19</v>
      </c>
      <c r="DH131" s="11">
        <f t="shared" ref="DH131:DS131" si="130">DH24+DH36+DH86+DH130</f>
        <v>22</v>
      </c>
      <c r="DI131" s="10">
        <f t="shared" si="130"/>
        <v>0</v>
      </c>
      <c r="DJ131" s="11">
        <f t="shared" si="130"/>
        <v>40</v>
      </c>
      <c r="DK131" s="10">
        <f t="shared" si="130"/>
        <v>0</v>
      </c>
      <c r="DL131" s="11">
        <f t="shared" si="130"/>
        <v>30</v>
      </c>
      <c r="DM131" s="10">
        <f t="shared" si="130"/>
        <v>0</v>
      </c>
      <c r="DN131" s="11">
        <f t="shared" si="130"/>
        <v>0</v>
      </c>
      <c r="DO131" s="10">
        <f t="shared" si="130"/>
        <v>0</v>
      </c>
      <c r="DP131" s="11">
        <f t="shared" si="130"/>
        <v>0</v>
      </c>
      <c r="DQ131" s="10">
        <f t="shared" si="130"/>
        <v>0</v>
      </c>
      <c r="DR131" s="11">
        <f t="shared" si="130"/>
        <v>0</v>
      </c>
      <c r="DS131" s="10">
        <f t="shared" si="130"/>
        <v>0</v>
      </c>
      <c r="DT131" s="7">
        <f>DT24+DT36+DT86+DT124+DT130</f>
        <v>8</v>
      </c>
      <c r="DU131" s="7">
        <f>DU24+DU36+DU86+DU124+DU130</f>
        <v>27</v>
      </c>
      <c r="DV131" s="11">
        <f t="shared" ref="DV131:EA131" si="131">DV24+DV36+DV86+DV130</f>
        <v>122</v>
      </c>
      <c r="DW131" s="10">
        <f t="shared" si="131"/>
        <v>0</v>
      </c>
      <c r="DX131" s="11">
        <f t="shared" si="131"/>
        <v>20</v>
      </c>
      <c r="DY131" s="10">
        <f t="shared" si="131"/>
        <v>0</v>
      </c>
      <c r="DZ131" s="11">
        <f t="shared" si="131"/>
        <v>10</v>
      </c>
      <c r="EA131" s="10">
        <f t="shared" si="131"/>
        <v>0</v>
      </c>
      <c r="EB131" s="7">
        <f>EB24+EB36+EB86+EB124+EB130</f>
        <v>17.5</v>
      </c>
      <c r="EC131" s="11">
        <f t="shared" ref="EC131:EN131" si="132">EC24+EC36+EC86+EC130</f>
        <v>50</v>
      </c>
      <c r="ED131" s="10">
        <f t="shared" si="132"/>
        <v>0</v>
      </c>
      <c r="EE131" s="11">
        <f t="shared" si="132"/>
        <v>0</v>
      </c>
      <c r="EF131" s="10">
        <f t="shared" si="132"/>
        <v>0</v>
      </c>
      <c r="EG131" s="11">
        <f t="shared" si="132"/>
        <v>30</v>
      </c>
      <c r="EH131" s="10">
        <f t="shared" si="132"/>
        <v>0</v>
      </c>
      <c r="EI131" s="11">
        <f t="shared" si="132"/>
        <v>0</v>
      </c>
      <c r="EJ131" s="10">
        <f t="shared" si="132"/>
        <v>0</v>
      </c>
      <c r="EK131" s="11">
        <f t="shared" si="132"/>
        <v>0</v>
      </c>
      <c r="EL131" s="10">
        <f t="shared" si="132"/>
        <v>0</v>
      </c>
      <c r="EM131" s="11">
        <f t="shared" si="132"/>
        <v>0</v>
      </c>
      <c r="EN131" s="10">
        <f t="shared" si="132"/>
        <v>0</v>
      </c>
      <c r="EO131" s="7">
        <f>EO24+EO36+EO86+EO124+EO130</f>
        <v>9.5</v>
      </c>
      <c r="EP131" s="7">
        <f>EP24+EP36+EP86+EP124+EP130</f>
        <v>27</v>
      </c>
      <c r="EQ131" s="11">
        <f t="shared" ref="EQ131:EV131" si="133">EQ24+EQ36+EQ86+EQ130</f>
        <v>78</v>
      </c>
      <c r="ER131" s="10">
        <f t="shared" si="133"/>
        <v>0</v>
      </c>
      <c r="ES131" s="11">
        <f t="shared" si="133"/>
        <v>20</v>
      </c>
      <c r="ET131" s="10">
        <f t="shared" si="133"/>
        <v>0</v>
      </c>
      <c r="EU131" s="11">
        <f t="shared" si="133"/>
        <v>0</v>
      </c>
      <c r="EV131" s="10">
        <f t="shared" si="133"/>
        <v>0</v>
      </c>
      <c r="EW131" s="7">
        <f>EW24+EW36+EW86+EW124+EW130</f>
        <v>12</v>
      </c>
      <c r="EX131" s="11">
        <f t="shared" ref="EX131:FI131" si="134">EX24+EX36+EX86+EX130</f>
        <v>9</v>
      </c>
      <c r="EY131" s="10">
        <f t="shared" si="134"/>
        <v>0</v>
      </c>
      <c r="EZ131" s="11">
        <f t="shared" si="134"/>
        <v>0</v>
      </c>
      <c r="FA131" s="10">
        <f t="shared" si="134"/>
        <v>0</v>
      </c>
      <c r="FB131" s="11">
        <f t="shared" si="134"/>
        <v>50</v>
      </c>
      <c r="FC131" s="10">
        <f t="shared" si="134"/>
        <v>0</v>
      </c>
      <c r="FD131" s="11">
        <f t="shared" si="134"/>
        <v>0</v>
      </c>
      <c r="FE131" s="10">
        <f t="shared" si="134"/>
        <v>0</v>
      </c>
      <c r="FF131" s="11">
        <f t="shared" si="134"/>
        <v>0</v>
      </c>
      <c r="FG131" s="10">
        <f t="shared" si="134"/>
        <v>0</v>
      </c>
      <c r="FH131" s="11">
        <f t="shared" si="134"/>
        <v>10</v>
      </c>
      <c r="FI131" s="10">
        <f t="shared" si="134"/>
        <v>0</v>
      </c>
      <c r="FJ131" s="7">
        <f>FJ24+FJ36+FJ86+FJ124+FJ130</f>
        <v>15</v>
      </c>
      <c r="FK131" s="7">
        <f>FK24+FK36+FK86+FK124+FK130</f>
        <v>27</v>
      </c>
      <c r="FL131" s="11">
        <f t="shared" ref="FL131:FQ131" si="135">FL24+FL36+FL86+FL130</f>
        <v>26</v>
      </c>
      <c r="FM131" s="10">
        <f t="shared" si="135"/>
        <v>0</v>
      </c>
      <c r="FN131" s="11">
        <f t="shared" si="135"/>
        <v>9</v>
      </c>
      <c r="FO131" s="10">
        <f t="shared" si="135"/>
        <v>0</v>
      </c>
      <c r="FP131" s="11">
        <f t="shared" si="135"/>
        <v>0</v>
      </c>
      <c r="FQ131" s="10">
        <f t="shared" si="135"/>
        <v>0</v>
      </c>
      <c r="FR131" s="7">
        <f>FR24+FR36+FR86+FR124+FR130</f>
        <v>4</v>
      </c>
      <c r="FS131" s="11">
        <f t="shared" ref="FS131:GD131" si="136">FS24+FS36+FS86+FS130</f>
        <v>0</v>
      </c>
      <c r="FT131" s="10">
        <f t="shared" si="136"/>
        <v>0</v>
      </c>
      <c r="FU131" s="11">
        <f t="shared" si="136"/>
        <v>0</v>
      </c>
      <c r="FV131" s="10">
        <f t="shared" si="136"/>
        <v>0</v>
      </c>
      <c r="FW131" s="11">
        <f t="shared" si="136"/>
        <v>0</v>
      </c>
      <c r="FX131" s="10">
        <f t="shared" si="136"/>
        <v>0</v>
      </c>
      <c r="FY131" s="11">
        <f t="shared" si="136"/>
        <v>0</v>
      </c>
      <c r="FZ131" s="10">
        <f t="shared" si="136"/>
        <v>0</v>
      </c>
      <c r="GA131" s="11">
        <f t="shared" si="136"/>
        <v>0</v>
      </c>
      <c r="GB131" s="10">
        <f t="shared" si="136"/>
        <v>0</v>
      </c>
      <c r="GC131" s="11">
        <f t="shared" si="136"/>
        <v>10</v>
      </c>
      <c r="GD131" s="10">
        <f t="shared" si="136"/>
        <v>0</v>
      </c>
      <c r="GE131" s="7">
        <f>GE24+GE36+GE86+GE124+GE130</f>
        <v>16</v>
      </c>
      <c r="GF131" s="7">
        <f>GF24+GF36+GF86+GF124+GF130</f>
        <v>20</v>
      </c>
    </row>
    <row r="133" spans="1:188" x14ac:dyDescent="0.2">
      <c r="D133" s="3" t="s">
        <v>22</v>
      </c>
      <c r="E133" s="3" t="s">
        <v>260</v>
      </c>
    </row>
    <row r="134" spans="1:188" x14ac:dyDescent="0.2">
      <c r="D134" s="3" t="s">
        <v>26</v>
      </c>
      <c r="E134" s="3" t="s">
        <v>261</v>
      </c>
    </row>
    <row r="135" spans="1:188" x14ac:dyDescent="0.2">
      <c r="D135" s="14" t="s">
        <v>32</v>
      </c>
      <c r="E135" s="14"/>
    </row>
    <row r="136" spans="1:188" x14ac:dyDescent="0.2">
      <c r="D136" s="3" t="s">
        <v>34</v>
      </c>
      <c r="E136" s="3" t="s">
        <v>262</v>
      </c>
    </row>
    <row r="137" spans="1:188" x14ac:dyDescent="0.2">
      <c r="D137" s="3" t="s">
        <v>35</v>
      </c>
      <c r="E137" s="3" t="s">
        <v>263</v>
      </c>
    </row>
    <row r="138" spans="1:188" x14ac:dyDescent="0.2">
      <c r="D138" s="3" t="s">
        <v>36</v>
      </c>
      <c r="E138" s="3" t="s">
        <v>264</v>
      </c>
    </row>
    <row r="139" spans="1:188" x14ac:dyDescent="0.2">
      <c r="D139" s="14" t="s">
        <v>33</v>
      </c>
      <c r="E139" s="14"/>
      <c r="M139" s="9"/>
      <c r="U139" s="9"/>
      <c r="AC139" s="9"/>
    </row>
    <row r="140" spans="1:188" x14ac:dyDescent="0.2">
      <c r="D140" s="3" t="s">
        <v>36</v>
      </c>
      <c r="E140" s="3" t="s">
        <v>264</v>
      </c>
    </row>
    <row r="141" spans="1:188" x14ac:dyDescent="0.2">
      <c r="D141" s="3" t="s">
        <v>37</v>
      </c>
      <c r="E141" s="3" t="s">
        <v>265</v>
      </c>
    </row>
    <row r="142" spans="1:188" x14ac:dyDescent="0.2">
      <c r="D142" s="3" t="s">
        <v>38</v>
      </c>
      <c r="E142" s="3" t="s">
        <v>266</v>
      </c>
    </row>
    <row r="143" spans="1:188" x14ac:dyDescent="0.2">
      <c r="D143" s="3" t="s">
        <v>39</v>
      </c>
      <c r="E143" s="3" t="s">
        <v>267</v>
      </c>
    </row>
    <row r="144" spans="1:188" x14ac:dyDescent="0.2">
      <c r="D144" s="3" t="s">
        <v>40</v>
      </c>
      <c r="E144" s="3" t="s">
        <v>268</v>
      </c>
    </row>
    <row r="145" spans="4:5" x14ac:dyDescent="0.2">
      <c r="D145" s="3" t="s">
        <v>41</v>
      </c>
      <c r="E145" s="3" t="s">
        <v>269</v>
      </c>
    </row>
  </sheetData>
  <mergeCells count="198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GC15:GD15"/>
    <mergeCell ref="GE14:GE15"/>
    <mergeCell ref="FJ14:FJ15"/>
    <mergeCell ref="FK14:FK15"/>
    <mergeCell ref="GF14:GF15"/>
    <mergeCell ref="A16:GF16"/>
    <mergeCell ref="A25:GF25"/>
    <mergeCell ref="A37:GF37"/>
    <mergeCell ref="A87:GF87"/>
    <mergeCell ref="C88:C89"/>
    <mergeCell ref="A88:A89"/>
    <mergeCell ref="B88:B89"/>
    <mergeCell ref="FU15:FV15"/>
    <mergeCell ref="FW15:FX15"/>
    <mergeCell ref="C90:C91"/>
    <mergeCell ref="A90:A91"/>
    <mergeCell ref="B90:B91"/>
    <mergeCell ref="C92:C93"/>
    <mergeCell ref="A92:A93"/>
    <mergeCell ref="B92:B93"/>
    <mergeCell ref="C94:C95"/>
    <mergeCell ref="A94:A95"/>
    <mergeCell ref="B94:B95"/>
    <mergeCell ref="C96:C97"/>
    <mergeCell ref="A96:A97"/>
    <mergeCell ref="B96:B97"/>
    <mergeCell ref="C98:C99"/>
    <mergeCell ref="A98:A99"/>
    <mergeCell ref="B98:B99"/>
    <mergeCell ref="C100:C101"/>
    <mergeCell ref="A100:A101"/>
    <mergeCell ref="B100:B101"/>
    <mergeCell ref="C102:C103"/>
    <mergeCell ref="A102:A103"/>
    <mergeCell ref="B102:B103"/>
    <mergeCell ref="C104:C105"/>
    <mergeCell ref="A104:A105"/>
    <mergeCell ref="B104:B105"/>
    <mergeCell ref="C106:C107"/>
    <mergeCell ref="A106:A107"/>
    <mergeCell ref="B106:B107"/>
    <mergeCell ref="C108:C109"/>
    <mergeCell ref="A108:A109"/>
    <mergeCell ref="B108:B109"/>
    <mergeCell ref="C110:C111"/>
    <mergeCell ref="A110:A111"/>
    <mergeCell ref="B110:B111"/>
    <mergeCell ref="C112:C113"/>
    <mergeCell ref="A112:A113"/>
    <mergeCell ref="B112:B113"/>
    <mergeCell ref="C114:C115"/>
    <mergeCell ref="A114:A115"/>
    <mergeCell ref="B114:B115"/>
    <mergeCell ref="C116:C117"/>
    <mergeCell ref="A116:A117"/>
    <mergeCell ref="B116:B117"/>
    <mergeCell ref="A122:GF122"/>
    <mergeCell ref="A125:GF125"/>
    <mergeCell ref="D135:E135"/>
    <mergeCell ref="D139:E139"/>
    <mergeCell ref="C118:C119"/>
    <mergeCell ref="A118:A119"/>
    <mergeCell ref="B118:B119"/>
    <mergeCell ref="C120:C121"/>
    <mergeCell ref="A120:A121"/>
    <mergeCell ref="B120:B121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Energetyka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2021-05-13T10:50:54Z</dcterms:created>
  <dcterms:modified xsi:type="dcterms:W3CDTF">2021-06-01T09:49:13Z</dcterms:modified>
</cp:coreProperties>
</file>